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charts/chart2.xml" ContentType="application/vnd.openxmlformats-officedocument.drawingml.char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12.xml" ContentType="application/vnd.openxmlformats-officedocument.drawingml.chartshapes+xml"/>
  <Override PartName="/xl/charts/chart16.xml" ContentType="application/vnd.openxmlformats-officedocument.drawingml.chart+xml"/>
  <Override PartName="/xl/charts/chart17.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ml.chartshapes+xml"/>
  <Override PartName="/xl/worksheets/sheet14.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externalLinks/externalLink6.xml" ContentType="application/vnd.openxmlformats-officedocument.spreadsheetml.externalLink+xml"/>
  <Default Extension="jpeg" ContentType="image/jpeg"/>
  <Override PartName="/xl/charts/chart3.xml" ContentType="application/vnd.openxmlformats-officedocument.drawingml.chart+xml"/>
  <Override PartName="/xl/drawings/drawing5.xml" ContentType="application/vnd.openxmlformats-officedocument.drawingml.chartshapes+xml"/>
  <Default Extension="emf" ContentType="image/x-emf"/>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7350" windowHeight="12030" tabRatio="716"/>
  </bookViews>
  <sheets>
    <sheet name="capa" sheetId="5" r:id="rId1"/>
    <sheet name="introducao" sheetId="6" r:id="rId2"/>
    <sheet name="fontes" sheetId="7" r:id="rId3"/>
    <sheet name="6populacao1" sheetId="162" r:id="rId4"/>
    <sheet name="7empregoINE1" sheetId="163" r:id="rId5"/>
    <sheet name="8desemprego_INE1" sheetId="164" r:id="rId6"/>
    <sheet name="9dgert" sheetId="151" r:id="rId7"/>
    <sheet name="10desemprego_IEFP" sheetId="153" r:id="rId8"/>
    <sheet name="11desemprego_IEFP" sheetId="154" r:id="rId9"/>
    <sheet name="12fp_ine_trim" sheetId="165" r:id="rId10"/>
    <sheet name="13eempresarial" sheetId="158" r:id="rId11"/>
    <sheet name="14ganhos" sheetId="95" r:id="rId12"/>
    <sheet name="15salários" sheetId="159" r:id="rId13"/>
    <sheet name="16irct" sheetId="155" r:id="rId14"/>
    <sheet name="17acidentes" sheetId="129" r:id="rId15"/>
    <sheet name="18ssocial" sheetId="148" r:id="rId16"/>
    <sheet name="19ssocial" sheetId="147" r:id="rId17"/>
    <sheet name="20destaque" sheetId="156" r:id="rId18"/>
    <sheet name="21destaque" sheetId="139" r:id="rId19"/>
    <sheet name="22conceito" sheetId="26" r:id="rId20"/>
    <sheet name="23conceito" sheetId="27" r:id="rId21"/>
    <sheet name="contracapa" sheetId="28" r:id="rId22"/>
  </sheets>
  <externalReferences>
    <externalReference r:id="rId23"/>
    <externalReference r:id="rId24"/>
    <externalReference r:id="rId25"/>
    <externalReference r:id="rId26"/>
    <externalReference r:id="rId27"/>
    <externalReference r:id="rId28"/>
    <externalReference r:id="rId29"/>
  </externalReference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'13eempresarial'!$A$1:$X$60</definedName>
    <definedName name="_xlnm.Print_Area" localSheetId="11">'14ganhos'!$A$1:$V$101</definedName>
    <definedName name="_xlnm.Print_Area" localSheetId="12">'15salários'!$A$1:$P$51</definedName>
    <definedName name="_xlnm.Print_Area" localSheetId="13">'16irct'!$A$1:$AF$89</definedName>
    <definedName name="_xlnm.Print_Area" localSheetId="14">'17acidentes'!$A$1:$Q$72</definedName>
    <definedName name="_xlnm.Print_Area" localSheetId="15">'18ssocial'!$A$1:$AG$70</definedName>
    <definedName name="_xlnm.Print_Area" localSheetId="16">'19ssocial'!$A$1:$X$61</definedName>
    <definedName name="_xlnm.Print_Area" localSheetId="17">'20destaque'!$A$1:$AF$88</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'6populacao1'!$A$1:$Z$61</definedName>
    <definedName name="_xlnm.Print_Area" localSheetId="4">'7empregoINE1'!$A$1:$AA$71</definedName>
    <definedName name="_xlnm.Print_Area" localSheetId="5">'8desemprego_INE1'!$A$1:$AA$65</definedName>
    <definedName name="_xlnm.Print_Area" localSheetId="6">'9dgert'!$A$1:$P$134</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1" hidden="1">'14ganhos'!$A$1:$V$101</definedName>
    <definedName name="Z_5859C3A0_D6FB_40D9_B6C2_346CB5A63A0A_.wvu.PrintArea" localSheetId="12" hidden="1">'15salários'!$A$1:$P$51</definedName>
    <definedName name="Z_5859C3A0_D6FB_40D9_B6C2_346CB5A63A0A_.wvu.PrintArea" localSheetId="13" hidden="1">'16irct'!$A$1:$AF$89</definedName>
    <definedName name="Z_5859C3A0_D6FB_40D9_B6C2_346CB5A63A0A_.wvu.PrintArea" localSheetId="15" hidden="1">'18ssocial'!$A$1:$AG$70</definedName>
    <definedName name="Z_5859C3A0_D6FB_40D9_B6C2_346CB5A63A0A_.wvu.PrintArea" localSheetId="16" hidden="1">'19ssocial'!$A$1:$X$61</definedName>
    <definedName name="Z_5859C3A0_D6FB_40D9_B6C2_346CB5A63A0A_.wvu.PrintArea" localSheetId="17" hidden="1">'20destaque'!$A$1:$AF$88</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'6populacao1'!$A$1:$Z$61</definedName>
    <definedName name="Z_5859C3A0_D6FB_40D9_B6C2_346CB5A63A0A_.wvu.PrintArea" localSheetId="4" hidden="1">'7empregoINE1'!$A$1:$AA$71</definedName>
    <definedName name="Z_5859C3A0_D6FB_40D9_B6C2_346CB5A63A0A_.wvu.PrintArea" localSheetId="5" hidden="1">'8desemprego_INE1'!$A$1:$AA$65</definedName>
    <definedName name="Z_5859C3A0_D6FB_40D9_B6C2_346CB5A63A0A_.wvu.PrintArea" localSheetId="6" hidden="1">'9dgert'!$A$1:$P$134</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'10desemprego_IEFP'!$24:$27,'10desemprego_IEFP'!$58:$60,'10desemprego_IEFP'!$72:$79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'14ganhos'!$35:$72</definedName>
    <definedName name="Z_5859C3A0_D6FB_40D9_B6C2_346CB5A63A0A_.wvu.Rows" localSheetId="12" hidden="1">'15salários'!$28:$29,'15salários'!#REF!</definedName>
    <definedName name="Z_5859C3A0_D6FB_40D9_B6C2_346CB5A63A0A_.wvu.Rows" localSheetId="13" hidden="1">'16irct'!$53:$65</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'20destaque'!$36:$44,'20destaque'!$47:$48</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'6populacao1'!$8:$8,'6populacao1'!#REF!,'6populacao1'!#REF!</definedName>
    <definedName name="Z_5859C3A0_D6FB_40D9_B6C2_346CB5A63A0A_.wvu.Rows" localSheetId="4" hidden="1">'7empregoINE1'!#REF!,'7empregoINE1'!#REF!</definedName>
    <definedName name="Z_5859C3A0_D6FB_40D9_B6C2_346CB5A63A0A_.wvu.Rows" localSheetId="5" hidden="1">'8desemprego_INE1'!$41:$41,'8desemprego_INE1'!#REF!,'8desemprego_INE1'!$63:$63,'8desemprego_INE1'!#REF!</definedName>
    <definedName name="Z_5859C3A0_D6FB_40D9_B6C2_346CB5A63A0A_.wvu.Rows" localSheetId="6" hidden="1">'9dgert'!$5:$6,'9dgert'!#REF!,'9dgert'!$80:$130</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1" hidden="1">'14ganhos'!$A$1:$V$101</definedName>
    <definedName name="Z_87E9DA1B_1CEB_458D_87A5_C4E38BAE485A_.wvu.PrintArea" localSheetId="12" hidden="1">'15salários'!$A$1:$P$51</definedName>
    <definedName name="Z_87E9DA1B_1CEB_458D_87A5_C4E38BAE485A_.wvu.PrintArea" localSheetId="13" hidden="1">'16irct'!$A$1:$AF$89</definedName>
    <definedName name="Z_87E9DA1B_1CEB_458D_87A5_C4E38BAE485A_.wvu.PrintArea" localSheetId="15" hidden="1">'18ssocial'!$A$1:$AG$70</definedName>
    <definedName name="Z_87E9DA1B_1CEB_458D_87A5_C4E38BAE485A_.wvu.PrintArea" localSheetId="16" hidden="1">'19ssocial'!$A$1:$X$61</definedName>
    <definedName name="Z_87E9DA1B_1CEB_458D_87A5_C4E38BAE485A_.wvu.PrintArea" localSheetId="17" hidden="1">'20destaque'!$A$1:$AF$88</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'6populacao1'!$A$1:$Z$61</definedName>
    <definedName name="Z_87E9DA1B_1CEB_458D_87A5_C4E38BAE485A_.wvu.PrintArea" localSheetId="4" hidden="1">'7empregoINE1'!$A$1:$AA$71</definedName>
    <definedName name="Z_87E9DA1B_1CEB_458D_87A5_C4E38BAE485A_.wvu.PrintArea" localSheetId="5" hidden="1">'8desemprego_INE1'!$A$1:$AA$65</definedName>
    <definedName name="Z_87E9DA1B_1CEB_458D_87A5_C4E38BAE485A_.wvu.PrintArea" localSheetId="6" hidden="1">'9dgert'!$A$1:$P$134</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'10desemprego_IEFP'!$24:$27,'10desemprego_IEFP'!$58:$60,'10desemprego_IEFP'!$72:$79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'14ganhos'!$35:$72</definedName>
    <definedName name="Z_87E9DA1B_1CEB_458D_87A5_C4E38BAE485A_.wvu.Rows" localSheetId="12" hidden="1">'15salários'!$28:$29,'15salários'!#REF!</definedName>
    <definedName name="Z_87E9DA1B_1CEB_458D_87A5_C4E38BAE485A_.wvu.Rows" localSheetId="13" hidden="1">'16irct'!$53:$65</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'20destaque'!$36:$44,'20destaque'!$47:$48</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'6populacao1'!$8:$8,'6populacao1'!#REF!,'6populacao1'!#REF!</definedName>
    <definedName name="Z_87E9DA1B_1CEB_458D_87A5_C4E38BAE485A_.wvu.Rows" localSheetId="4" hidden="1">'7empregoINE1'!#REF!,'7empregoINE1'!#REF!</definedName>
    <definedName name="Z_87E9DA1B_1CEB_458D_87A5_C4E38BAE485A_.wvu.Rows" localSheetId="5" hidden="1">'8desemprego_INE1'!$41:$41,'8desemprego_INE1'!#REF!,'8desemprego_INE1'!$63:$63,'8desemprego_INE1'!#REF!</definedName>
    <definedName name="Z_87E9DA1B_1CEB_458D_87A5_C4E38BAE485A_.wvu.Rows" localSheetId="6" hidden="1">'9dgert'!$5:$6,'9dgert'!#REF!,'9dgert'!$80:$130</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1" hidden="1">'14ganhos'!$A$1:$V$101</definedName>
    <definedName name="Z_D8E90C30_C61D_40A7_989F_8651AA8E91E2_.wvu.PrintArea" localSheetId="12" hidden="1">'15salários'!$A$1:$P$51</definedName>
    <definedName name="Z_D8E90C30_C61D_40A7_989F_8651AA8E91E2_.wvu.PrintArea" localSheetId="13" hidden="1">'16irct'!$A$1:$AF$89</definedName>
    <definedName name="Z_D8E90C30_C61D_40A7_989F_8651AA8E91E2_.wvu.PrintArea" localSheetId="15" hidden="1">'18ssocial'!$A$1:$AG$70</definedName>
    <definedName name="Z_D8E90C30_C61D_40A7_989F_8651AA8E91E2_.wvu.PrintArea" localSheetId="16" hidden="1">'19ssocial'!$A$1:$X$61</definedName>
    <definedName name="Z_D8E90C30_C61D_40A7_989F_8651AA8E91E2_.wvu.PrintArea" localSheetId="17" hidden="1">'20destaque'!$A$1:$AF$88</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'6populacao1'!$A$1:$Z$61</definedName>
    <definedName name="Z_D8E90C30_C61D_40A7_989F_8651AA8E91E2_.wvu.PrintArea" localSheetId="4" hidden="1">'7empregoINE1'!$A$1:$AA$71</definedName>
    <definedName name="Z_D8E90C30_C61D_40A7_989F_8651AA8E91E2_.wvu.PrintArea" localSheetId="5" hidden="1">'8desemprego_INE1'!$A$1:$AA$65</definedName>
    <definedName name="Z_D8E90C30_C61D_40A7_989F_8651AA8E91E2_.wvu.PrintArea" localSheetId="6" hidden="1">'9dgert'!$A$1:$P$134</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'14ganhos'!$35:$72</definedName>
    <definedName name="Z_D8E90C30_C61D_40A7_989F_8651AA8E91E2_.wvu.Rows" localSheetId="12" hidden="1">'15salários'!$28:$29,'15salários'!#REF!</definedName>
    <definedName name="Z_D8E90C30_C61D_40A7_989F_8651AA8E91E2_.wvu.Rows" localSheetId="13" hidden="1">'16irct'!$53:$65</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'20destaque'!$36:$44,'20destaque'!$47:$48</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'6populacao1'!$8:$8,'6populacao1'!#REF!,'6populacao1'!$31:$58,'6populacao1'!$59:$59</definedName>
    <definedName name="Z_D8E90C30_C61D_40A7_989F_8651AA8E91E2_.wvu.Rows" localSheetId="4" hidden="1">'7empregoINE1'!#REF!,'7empregoINE1'!#REF!</definedName>
    <definedName name="Z_D8E90C30_C61D_40A7_989F_8651AA8E91E2_.wvu.Rows" localSheetId="6" hidden="1">'9dgert'!$5:$6,'9dgert'!#REF!,'9dgert'!$80:$130</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C87" i="165"/>
  <c r="V55"/>
  <c r="Q55"/>
  <c r="Q53" s="1"/>
  <c r="M55"/>
  <c r="V53"/>
  <c r="M53"/>
  <c r="Z48"/>
  <c r="V48"/>
  <c r="O48"/>
  <c r="Z47"/>
  <c r="V47"/>
  <c r="O47"/>
  <c r="Z46"/>
  <c r="V46"/>
  <c r="O46"/>
  <c r="X45"/>
  <c r="T45"/>
  <c r="Q45"/>
  <c r="Z45" s="1"/>
  <c r="M45"/>
  <c r="I45"/>
  <c r="X44"/>
  <c r="T44"/>
  <c r="V44" s="1"/>
  <c r="Q44"/>
  <c r="M44"/>
  <c r="I44"/>
  <c r="Z42"/>
  <c r="V42"/>
  <c r="O42"/>
  <c r="Z41"/>
  <c r="V41"/>
  <c r="O41"/>
  <c r="Z40"/>
  <c r="V40"/>
  <c r="O40"/>
  <c r="Z39"/>
  <c r="V39"/>
  <c r="O39"/>
  <c r="Z38"/>
  <c r="V38"/>
  <c r="O38"/>
  <c r="Z37"/>
  <c r="V37"/>
  <c r="O37"/>
  <c r="Z36"/>
  <c r="V36"/>
  <c r="O36"/>
  <c r="Z35"/>
  <c r="V35"/>
  <c r="O35"/>
  <c r="X34"/>
  <c r="T34"/>
  <c r="Q34"/>
  <c r="Q32" s="1"/>
  <c r="M34"/>
  <c r="I34"/>
  <c r="I32" s="1"/>
  <c r="M32"/>
  <c r="X22"/>
  <c r="T22"/>
  <c r="O22"/>
  <c r="K22"/>
  <c r="F22"/>
  <c r="X21"/>
  <c r="T21"/>
  <c r="O21"/>
  <c r="K21"/>
  <c r="F21"/>
  <c r="X20"/>
  <c r="T20"/>
  <c r="O20"/>
  <c r="K20"/>
  <c r="F20"/>
  <c r="X18"/>
  <c r="T18"/>
  <c r="O18"/>
  <c r="K18"/>
  <c r="F18"/>
  <c r="X17"/>
  <c r="T17"/>
  <c r="O17"/>
  <c r="K17"/>
  <c r="F17"/>
  <c r="X16"/>
  <c r="T16"/>
  <c r="O16"/>
  <c r="K16"/>
  <c r="F16"/>
  <c r="X14"/>
  <c r="T14"/>
  <c r="O14"/>
  <c r="K14"/>
  <c r="F14"/>
  <c r="X13"/>
  <c r="T13"/>
  <c r="O13"/>
  <c r="K13"/>
  <c r="F13"/>
  <c r="X12"/>
  <c r="T12"/>
  <c r="O12"/>
  <c r="K12"/>
  <c r="F12"/>
  <c r="X10"/>
  <c r="T10"/>
  <c r="O10"/>
  <c r="K10"/>
  <c r="F10"/>
  <c r="X9"/>
  <c r="T9"/>
  <c r="O9"/>
  <c r="K9"/>
  <c r="F9"/>
  <c r="X8"/>
  <c r="T8"/>
  <c r="O8"/>
  <c r="K8"/>
  <c r="F8"/>
  <c r="X7"/>
  <c r="T7"/>
  <c r="O7"/>
  <c r="K7"/>
  <c r="F7"/>
  <c r="N76" i="151"/>
  <c r="M76"/>
  <c r="L76"/>
  <c r="K76"/>
  <c r="J76"/>
  <c r="I76"/>
  <c r="H76"/>
  <c r="G76"/>
  <c r="F76"/>
  <c r="F63"/>
  <c r="N58"/>
  <c r="J58"/>
  <c r="H58"/>
  <c r="F58"/>
  <c r="N53"/>
  <c r="L53"/>
  <c r="J53"/>
  <c r="H53"/>
  <c r="F53"/>
  <c r="N48"/>
  <c r="L48"/>
  <c r="J48"/>
  <c r="H48"/>
  <c r="F48"/>
  <c r="N40"/>
  <c r="L40"/>
  <c r="J40"/>
  <c r="H40"/>
  <c r="F40"/>
  <c r="Z34" i="165" l="1"/>
  <c r="V34"/>
  <c r="O44"/>
  <c r="Z44"/>
  <c r="O45"/>
  <c r="O34"/>
  <c r="V45"/>
  <c r="O32"/>
  <c r="T32"/>
  <c r="X32"/>
  <c r="L9" i="139"/>
  <c r="L11"/>
  <c r="L13"/>
  <c r="L15"/>
  <c r="L17"/>
  <c r="L19"/>
  <c r="L21"/>
  <c r="L23"/>
  <c r="L25"/>
  <c r="L27"/>
  <c r="L29"/>
  <c r="L31"/>
  <c r="L33"/>
  <c r="L35"/>
  <c r="L37"/>
  <c r="L38"/>
  <c r="L39"/>
  <c r="L10"/>
  <c r="L12"/>
  <c r="L14"/>
  <c r="L16"/>
  <c r="L18"/>
  <c r="L20"/>
  <c r="L22"/>
  <c r="L24"/>
  <c r="L26"/>
  <c r="L28"/>
  <c r="L30"/>
  <c r="L32"/>
  <c r="L34"/>
  <c r="L36"/>
  <c r="K37" i="7"/>
  <c r="V32" i="165" l="1"/>
  <c r="Z32"/>
  <c r="R29" i="95"/>
  <c r="P29"/>
  <c r="N29"/>
  <c r="L29"/>
  <c r="J29"/>
  <c r="H29"/>
  <c r="R28"/>
  <c r="P28"/>
  <c r="N28"/>
  <c r="L28"/>
  <c r="J28"/>
  <c r="H28"/>
  <c r="R27"/>
  <c r="P27"/>
  <c r="N27"/>
  <c r="L27"/>
  <c r="J27"/>
  <c r="H27"/>
</calcChain>
</file>

<file path=xl/sharedStrings.xml><?xml version="1.0" encoding="utf-8"?>
<sst xmlns="http://schemas.openxmlformats.org/spreadsheetml/2006/main" count="1757" uniqueCount="716">
  <si>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</si>
  <si>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</si>
  <si>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</si>
  <si>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</si>
  <si>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</si>
  <si>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</si>
  <si>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</si>
  <si>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</si>
  <si>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</si>
  <si>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</si>
  <si>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</si>
  <si>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</si>
  <si>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</si>
  <si>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</si>
  <si>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</si>
  <si>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</si>
  <si>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</si>
  <si>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</si>
  <si>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</si>
  <si>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</si>
  <si>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</si>
  <si>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</si>
  <si>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</si>
  <si>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</si>
  <si>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</si>
  <si>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</si>
  <si>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</si>
  <si>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</si>
  <si>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</si>
  <si>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</si>
  <si>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</si>
  <si>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</si>
  <si>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</si>
  <si>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</si>
  <si>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</si>
  <si>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</si>
  <si>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</si>
  <si>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</si>
  <si>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</si>
  <si>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</si>
  <si>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</si>
  <si>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</si>
  <si>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</si>
  <si>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</si>
  <si>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</si>
  <si>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</si>
  <si>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</si>
  <si>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</si>
  <si>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</si>
  <si>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</si>
  <si>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</si>
  <si>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</si>
  <si>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t>Equipa de Estatísticas e Difusão de Indicadores (EEDI)</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</si>
  <si>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</si>
  <si>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</si>
  <si>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</si>
  <si>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</si>
  <si>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</si>
  <si>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</si>
  <si>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</si>
  <si>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</si>
  <si>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</si>
  <si>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</si>
  <si>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</si>
  <si>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</si>
  <si>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</si>
  <si>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</si>
  <si>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</si>
  <si>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</si>
  <si>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</si>
  <si>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</si>
  <si>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</si>
  <si>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</si>
  <si>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</si>
  <si>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</si>
  <si>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</si>
  <si>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</si>
  <si>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</si>
  <si>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</si>
  <si>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</si>
  <si>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</si>
  <si>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</si>
  <si>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</si>
  <si>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</si>
  <si>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</si>
  <si>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</si>
  <si>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</si>
  <si>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</si>
  <si>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</si>
  <si>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</si>
  <si>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</si>
  <si>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</si>
  <si>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</si>
  <si>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</si>
  <si>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</si>
  <si>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</si>
  <si>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</si>
  <si>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</si>
  <si>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</si>
  <si>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</si>
  <si>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</si>
  <si>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</si>
  <si>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</si>
  <si>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</si>
  <si>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</si>
  <si>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</si>
  <si>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</si>
  <si>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</si>
  <si>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</si>
  <si>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</si>
  <si>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 xml:space="preserve">Acidentes de trabalho </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</si>
  <si>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</si>
  <si>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</si>
  <si>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</si>
  <si>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</si>
  <si>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</si>
  <si>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</si>
  <si>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</si>
  <si>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</si>
  <si>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</si>
  <si>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</si>
  <si>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</si>
  <si>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</si>
  <si>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</si>
  <si>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</si>
  <si>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</si>
  <si>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</si>
  <si>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</si>
  <si>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</si>
  <si>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</si>
  <si>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salários na construção - taxa de salário horária por profissões</t>
  </si>
  <si>
    <t>outubro</t>
  </si>
  <si>
    <t>julho</t>
  </si>
  <si>
    <t>abril</t>
  </si>
  <si>
    <t>janeiro</t>
  </si>
  <si>
    <t>salários na construção - taxa de salário mensal por profissões</t>
  </si>
  <si>
    <t xml:space="preserve"> Remunerações </t>
  </si>
  <si>
    <t>Mais informação em:  http://www.ine.pt</t>
  </si>
  <si>
    <t xml:space="preserve">  Transportes aéreos de passageiros  </t>
  </si>
  <si>
    <t xml:space="preserve">  Calçado  </t>
  </si>
  <si>
    <t>principais variações face ao mês anterior</t>
  </si>
  <si>
    <r>
      <t xml:space="preserve">Média </t>
    </r>
    <r>
      <rPr>
        <sz val="7"/>
        <color indexed="63"/>
        <rFont val="Arial"/>
        <family val="2"/>
      </rPr>
      <t>(últimos 12 meses)</t>
    </r>
  </si>
  <si>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</si>
  <si>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</si>
  <si>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</si>
  <si>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</si>
  <si>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</si>
  <si>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</si>
  <si>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</si>
  <si>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</si>
  <si>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</si>
  <si>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</si>
  <si>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</si>
  <si>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</si>
  <si>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</si>
  <si>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</si>
  <si>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</si>
  <si>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</si>
  <si>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</si>
  <si>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</si>
  <si>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</si>
  <si>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Decisão de arbitragem voluntária</t>
  </si>
  <si>
    <t>Regulamento de condições mínimas</t>
  </si>
  <si>
    <t>AE</t>
  </si>
  <si>
    <t>ACT</t>
  </si>
  <si>
    <t>CCT</t>
  </si>
  <si>
    <t>convenções publicadas</t>
  </si>
  <si>
    <t>ipc</t>
  </si>
  <si>
    <t>real</t>
  </si>
  <si>
    <t>nominal</t>
  </si>
  <si>
    <t>%</t>
  </si>
  <si>
    <t>variação anualizada (%)</t>
  </si>
  <si>
    <t>variação (%)</t>
  </si>
  <si>
    <r>
      <t xml:space="preserve">eficácia
</t>
    </r>
    <r>
      <rPr>
        <sz val="8"/>
        <color indexed="63"/>
        <rFont val="Arial"/>
        <family val="2"/>
      </rPr>
      <t>(meses)</t>
    </r>
  </si>
  <si>
    <t>trabalha-dores</t>
  </si>
  <si>
    <t>convenção com maior número de trabalhadores</t>
  </si>
  <si>
    <t>novembro de 2011</t>
  </si>
  <si>
    <t>(2) informação codificada com a Classificação Portuguesa de Atividades Económicas, Revisão 3 (CAE-Rev.3).</t>
  </si>
  <si>
    <t xml:space="preserve">(1) para as quais existem dados que permitem os cálculos dos valores médios (não entram para estes cálculos as primeiras convenções, as paralelas de outras publicadas em meses anteriores, as convenções cujas alterações são não salariais e as convenções em que não se dispõe de elementos sobre o número de trabalhadores).                     </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</si>
  <si>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</si>
  <si>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</si>
  <si>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</si>
  <si>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</si>
  <si>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</si>
  <si>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</si>
  <si>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</si>
  <si>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</si>
  <si>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</si>
  <si>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</si>
  <si>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</si>
  <si>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</si>
  <si>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</si>
  <si>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</si>
  <si>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</si>
  <si>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</si>
  <si>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</si>
  <si>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</si>
  <si>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</si>
  <si>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</si>
  <si>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</si>
  <si>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</si>
  <si>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</si>
  <si>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</si>
  <si>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</si>
  <si>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</si>
  <si>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Portaria de condições de trabalho</t>
  </si>
  <si>
    <t>informação mensal</t>
  </si>
  <si>
    <t xml:space="preserve">instrumentos de regulamentação coletiva do trabalho </t>
  </si>
  <si>
    <t xml:space="preserve"> Regulamentação coletiva e preços </t>
  </si>
  <si>
    <t xml:space="preserve">Remunerações </t>
  </si>
  <si>
    <r>
      <t xml:space="preserve">retribuição mínima mensal garantida (RMMG) </t>
    </r>
    <r>
      <rPr>
        <vertAlign val="superscript"/>
        <sz val="9"/>
        <color indexed="9"/>
        <rFont val="Arial"/>
        <family val="2"/>
      </rPr>
      <t>(1)</t>
    </r>
  </si>
  <si>
    <t>diploma</t>
  </si>
  <si>
    <t>Dec.Lei 
242/2004 
de 31/12</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</si>
  <si>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</si>
  <si>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</si>
  <si>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</si>
  <si>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</si>
  <si>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</si>
  <si>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</si>
  <si>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</si>
  <si>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01/01/2005</t>
  </si>
  <si>
    <t>01/01/2006</t>
  </si>
  <si>
    <t>01/01/2007</t>
  </si>
  <si>
    <t>01/01/2008</t>
  </si>
  <si>
    <t>01/01/2009</t>
  </si>
  <si>
    <t>01/01/2010</t>
  </si>
  <si>
    <t>01/01/2011</t>
  </si>
  <si>
    <t>remuneração/ganho médio mensal - indicadores globais</t>
  </si>
  <si>
    <t>(euros e %)</t>
  </si>
  <si>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</si>
  <si>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</si>
  <si>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</si>
  <si>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</si>
  <si>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</si>
  <si>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</si>
  <si>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</si>
  <si>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</si>
  <si>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</si>
  <si>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</si>
  <si>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outubro
2010</t>
  </si>
  <si>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</si>
  <si>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</si>
  <si>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</si>
  <si>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</si>
  <si>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</si>
  <si>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</si>
  <si>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</si>
  <si>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</si>
  <si>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</si>
  <si>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</si>
  <si>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</si>
  <si>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</si>
  <si>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</si>
  <si>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</si>
  <si>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</si>
  <si>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</si>
  <si>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</si>
  <si>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</si>
  <si>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</si>
  <si>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Outros</t>
  </si>
  <si>
    <t>Açores</t>
  </si>
  <si>
    <t>Madeira</t>
  </si>
  <si>
    <t xml:space="preserve"> Segurança Social </t>
  </si>
  <si>
    <t>famílias com processamento de rendimento social de inserção (RSI)</t>
  </si>
  <si>
    <t>(número e euros)</t>
  </si>
  <si>
    <t>beneficiários com processamento de rendimento social de inserção (RSI)</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</si>
  <si>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</si>
  <si>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</si>
  <si>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</si>
  <si>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</si>
  <si>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</si>
  <si>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</si>
  <si>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</si>
  <si>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</si>
  <si>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</si>
  <si>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</si>
  <si>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</si>
  <si>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</si>
  <si>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</si>
  <si>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</si>
  <si>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</si>
  <si>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</si>
  <si>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</si>
  <si>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</si>
  <si>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</si>
  <si>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</si>
  <si>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</si>
  <si>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</si>
  <si>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</si>
  <si>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</si>
  <si>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</si>
  <si>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</si>
  <si>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</si>
  <si>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</si>
  <si>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</si>
  <si>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</si>
  <si>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</si>
  <si>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</si>
  <si>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</si>
  <si>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</si>
  <si>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</si>
  <si>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</si>
  <si>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</si>
  <si>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</si>
  <si>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</si>
  <si>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</si>
  <si>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</si>
  <si>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</si>
  <si>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</si>
  <si>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</si>
  <si>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</si>
  <si>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</si>
  <si>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</si>
  <si>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</si>
  <si>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</si>
  <si>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r>
      <t>processos iniciados</t>
    </r>
    <r>
      <rPr>
        <sz val="6"/>
        <color indexed="63"/>
        <rFont val="Arial"/>
        <family val="2"/>
      </rPr>
      <t xml:space="preserve"> </t>
    </r>
    <r>
      <rPr>
        <sz val="7"/>
        <color indexed="63"/>
        <rFont val="Arial"/>
        <family val="2"/>
      </rPr>
      <t>(unidades)</t>
    </r>
  </si>
  <si>
    <r>
      <t xml:space="preserve">trabalhadores a despedir </t>
    </r>
    <r>
      <rPr>
        <sz val="7"/>
        <color indexed="63"/>
        <rFont val="Arial"/>
        <family val="2"/>
      </rPr>
      <t>(%)</t>
    </r>
    <r>
      <rPr>
        <vertAlign val="superscript"/>
        <sz val="8"/>
        <color indexed="63"/>
        <rFont val="Arial"/>
        <family val="2"/>
      </rPr>
      <t>(3)</t>
    </r>
  </si>
  <si>
    <r>
      <t xml:space="preserve">trabalhadores a despedir </t>
    </r>
    <r>
      <rPr>
        <sz val="7"/>
        <color indexed="63"/>
        <rFont val="Arial"/>
        <family val="2"/>
      </rPr>
      <t>(v.h.) (%)</t>
    </r>
    <r>
      <rPr>
        <vertAlign val="superscript"/>
        <sz val="8"/>
        <color indexed="63"/>
        <rFont val="Arial"/>
        <family val="2"/>
      </rPr>
      <t>(3)</t>
    </r>
  </si>
  <si>
    <r>
      <t>trabalhadores despedidos</t>
    </r>
    <r>
      <rPr>
        <b/>
        <vertAlign val="superscript"/>
        <sz val="8"/>
        <color indexed="63"/>
        <rFont val="Arial"/>
        <family val="2"/>
      </rPr>
      <t xml:space="preserve">(3) </t>
    </r>
    <r>
      <rPr>
        <sz val="7"/>
        <color indexed="63"/>
        <rFont val="Arial"/>
        <family val="2"/>
      </rPr>
      <t>(%)</t>
    </r>
  </si>
  <si>
    <r>
      <t>trabalhadores despedidos</t>
    </r>
    <r>
      <rPr>
        <b/>
        <vertAlign val="superscript"/>
        <sz val="8"/>
        <color indexed="63"/>
        <rFont val="Arial"/>
        <family val="2"/>
      </rPr>
      <t>(3)</t>
    </r>
    <r>
      <rPr>
        <sz val="7"/>
        <color indexed="63"/>
        <rFont val="Arial"/>
        <family val="2"/>
      </rPr>
      <t xml:space="preserve"> (v.h.) (%)</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</si>
  <si>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</si>
  <si>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</si>
  <si>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</si>
  <si>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</si>
  <si>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</si>
  <si>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</si>
  <si>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</si>
  <si>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</si>
  <si>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</si>
  <si>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</si>
  <si>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</si>
  <si>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</si>
  <si>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</si>
  <si>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</si>
  <si>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</si>
  <si>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</si>
  <si>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</si>
  <si>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</si>
  <si>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</si>
  <si>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</si>
  <si>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</si>
  <si>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</si>
  <si>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</si>
  <si>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</si>
  <si>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</si>
  <si>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</si>
  <si>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</si>
  <si>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</si>
  <si>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</si>
  <si>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</si>
  <si>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</si>
  <si>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</si>
  <si>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PRT</t>
  </si>
  <si>
    <t>AA</t>
  </si>
  <si>
    <t>trabalhadores abrangidos</t>
  </si>
  <si>
    <r>
      <t>eficácia</t>
    </r>
    <r>
      <rPr>
        <sz val="8"/>
        <color indexed="20"/>
        <rFont val="Arial"/>
        <family val="2"/>
      </rPr>
      <t xml:space="preserve"> (meses)</t>
    </r>
  </si>
  <si>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</si>
  <si>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</si>
  <si>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</si>
  <si>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</si>
  <si>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</si>
  <si>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</si>
  <si>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</si>
  <si>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</si>
  <si>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</si>
  <si>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</si>
  <si>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</si>
  <si>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</si>
  <si>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</si>
  <si>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</si>
  <si>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</si>
  <si>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</si>
  <si>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</si>
  <si>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</si>
  <si>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</si>
  <si>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</si>
  <si>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</si>
  <si>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</si>
  <si>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r>
      <t xml:space="preserve">Chipre </t>
    </r>
    <r>
      <rPr>
        <vertAlign val="superscript"/>
        <sz val="8"/>
        <color indexed="63"/>
        <rFont val="Arial"/>
        <family val="2"/>
      </rPr>
      <t>(1)</t>
    </r>
  </si>
  <si>
    <t>Eslováquia</t>
  </si>
  <si>
    <r>
      <t xml:space="preserve">Eslovénia </t>
    </r>
    <r>
      <rPr>
        <vertAlign val="superscript"/>
        <sz val="8"/>
        <color indexed="63"/>
        <rFont val="Arial"/>
        <family val="2"/>
      </rPr>
      <t>(1)</t>
    </r>
  </si>
  <si>
    <t>Espanha</t>
  </si>
  <si>
    <t>Finlândia</t>
  </si>
  <si>
    <t>França</t>
  </si>
  <si>
    <t>Holanda</t>
  </si>
  <si>
    <t>Irlanda</t>
  </si>
  <si>
    <t>Itália</t>
  </si>
  <si>
    <t>Luxemburgo</t>
  </si>
  <si>
    <t>Malta</t>
  </si>
  <si>
    <t>Zona Euro</t>
  </si>
  <si>
    <t>Bulgária</t>
  </si>
  <si>
    <t xml:space="preserve">Dinamarca </t>
  </si>
  <si>
    <t>Hungria</t>
  </si>
  <si>
    <t>Polónia</t>
  </si>
  <si>
    <t>República Checa</t>
  </si>
  <si>
    <t>Suécia</t>
  </si>
  <si>
    <t>UE27</t>
  </si>
  <si>
    <t>Estados Unidos</t>
  </si>
  <si>
    <t>ganho médio mensal - atividade económica</t>
  </si>
  <si>
    <t>Outubro</t>
  </si>
  <si>
    <t>Abril</t>
  </si>
  <si>
    <r>
      <t>C.</t>
    </r>
    <r>
      <rPr>
        <sz val="8"/>
        <color indexed="63"/>
        <rFont val="Arial"/>
        <family val="2"/>
      </rPr>
      <t xml:space="preserve"> Indústrias extrativas</t>
    </r>
  </si>
  <si>
    <r>
      <t xml:space="preserve">D. </t>
    </r>
    <r>
      <rPr>
        <sz val="8"/>
        <color indexed="63"/>
        <rFont val="Arial"/>
        <family val="2"/>
      </rPr>
      <t>Indústrias transformadoras</t>
    </r>
  </si>
  <si>
    <r>
      <t xml:space="preserve">E. </t>
    </r>
    <r>
      <rPr>
        <sz val="8"/>
        <color indexed="63"/>
        <rFont val="Arial"/>
        <family val="2"/>
      </rPr>
      <t>Prod. e distr. eletricidade, gás e água</t>
    </r>
  </si>
  <si>
    <r>
      <t>F.</t>
    </r>
    <r>
      <rPr>
        <sz val="8"/>
        <color indexed="63"/>
        <rFont val="Arial"/>
        <family val="2"/>
      </rPr>
      <t xml:space="preserve"> Construção</t>
    </r>
  </si>
  <si>
    <r>
      <t xml:space="preserve">G. </t>
    </r>
    <r>
      <rPr>
        <sz val="8"/>
        <color indexed="63"/>
        <rFont val="Arial"/>
        <family val="2"/>
      </rPr>
      <t>Comércio grosso e retalho, rep. veíc. aut.</t>
    </r>
  </si>
  <si>
    <r>
      <t xml:space="preserve">H. </t>
    </r>
    <r>
      <rPr>
        <sz val="8"/>
        <color indexed="63"/>
        <rFont val="Arial"/>
        <family val="2"/>
      </rPr>
      <t>Alojamento e restauração</t>
    </r>
  </si>
  <si>
    <r>
      <t xml:space="preserve">I. </t>
    </r>
    <r>
      <rPr>
        <sz val="8"/>
        <color indexed="63"/>
        <rFont val="Arial"/>
        <family val="2"/>
      </rPr>
      <t>Transportes, armaz. e comunicações</t>
    </r>
  </si>
  <si>
    <r>
      <t>J.</t>
    </r>
    <r>
      <rPr>
        <sz val="8"/>
        <color indexed="63"/>
        <rFont val="Arial"/>
        <family val="2"/>
      </rPr>
      <t xml:space="preserve"> Atividades financeiras</t>
    </r>
  </si>
  <si>
    <r>
      <t xml:space="preserve">K. </t>
    </r>
    <r>
      <rPr>
        <sz val="8"/>
        <color indexed="63"/>
        <rFont val="Arial"/>
        <family val="2"/>
      </rPr>
      <t>At. imob.,alug. serviços prest. empresas</t>
    </r>
  </si>
  <si>
    <r>
      <t xml:space="preserve">M. </t>
    </r>
    <r>
      <rPr>
        <sz val="8"/>
        <color indexed="63"/>
        <rFont val="Arial"/>
        <family val="2"/>
      </rPr>
      <t>Educação</t>
    </r>
  </si>
  <si>
    <r>
      <t xml:space="preserve">N. </t>
    </r>
    <r>
      <rPr>
        <sz val="8"/>
        <color indexed="63"/>
        <rFont val="Arial"/>
        <family val="2"/>
      </rPr>
      <t>Saúde e ação social</t>
    </r>
  </si>
  <si>
    <r>
      <t xml:space="preserve">O. </t>
    </r>
    <r>
      <rPr>
        <sz val="8"/>
        <color indexed="63"/>
        <rFont val="Arial"/>
        <family val="2"/>
      </rPr>
      <t>Out. at. ser. colet., sociais e pessoais</t>
    </r>
  </si>
  <si>
    <r>
      <t>trabalhadores abrangidos pela retribuição mínima mensal garantida</t>
    </r>
    <r>
      <rPr>
        <b/>
        <sz val="8"/>
        <color indexed="9"/>
        <rFont val="Arial"/>
        <family val="2"/>
      </rPr>
      <t xml:space="preserve"> </t>
    </r>
    <r>
      <rPr>
        <b/>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</si>
  <si>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r>
      <t xml:space="preserve">fonte: GEP/MSSS, Acidentes de Trabalho.                           </t>
    </r>
    <r>
      <rPr>
        <sz val="8"/>
        <color rgb="FFCC0000"/>
        <rFont val="Arial"/>
        <family val="2"/>
      </rPr>
      <t>Mais informação em: http://www.gep.msss.gov.pt/estatistica/acidentes</t>
    </r>
  </si>
  <si>
    <t>Ignorado</t>
  </si>
  <si>
    <t>Outro contacto - modalidade da lesão não referida nesta classificação</t>
  </si>
  <si>
    <t>Mordedura, pontapé, etc. (animal ou humano)</t>
  </si>
  <si>
    <t>Constrangimento físico do corpo, constrangimento psíquico</t>
  </si>
  <si>
    <t>Entalão, esmagamento, etc.</t>
  </si>
  <si>
    <t>Contacto com agente material cortante, afiado, áspero</t>
  </si>
  <si>
    <t>Pancada por objeto em movimento, colisão com</t>
  </si>
  <si>
    <t xml:space="preserve">Esmagamento em movim. vertical/horizontal sobre/contra um obj. imóvel </t>
  </si>
  <si>
    <t>Afogamento, soterramento, envolvimento</t>
  </si>
  <si>
    <t>Contacto com corrente elétrica, temperatura substância perigosa</t>
  </si>
  <si>
    <t>… contacto - modalidade da lesão</t>
  </si>
  <si>
    <t>Nenhum agente material ou nenhuma informação</t>
  </si>
  <si>
    <t>Outros agentes materiais não referenciados nesta classificação</t>
  </si>
  <si>
    <t>Fenómenos físicos e elementos naturais</t>
  </si>
  <si>
    <t>Resíduos diversos</t>
  </si>
  <si>
    <t>Organismos vivos e seres humanos</t>
  </si>
  <si>
    <t>Equip. de escritório e pessoais, mat. desporto, armas, equip. doméstico</t>
  </si>
  <si>
    <t>Dispositivos e equipamentos de segurança</t>
  </si>
  <si>
    <t>Substâncias químicas,  explosivas, radioativas, biológicas</t>
  </si>
  <si>
    <t>Materiais, objetos, produtos, compon. de máquina, estilhados, poeiras</t>
  </si>
  <si>
    <t>Outros veículos de transporte</t>
  </si>
  <si>
    <t>Veículos terrestres</t>
  </si>
  <si>
    <t>Dispositivos de transporte e de armazenamento</t>
  </si>
  <si>
    <t>Máquinas e equipamentos - fixos</t>
  </si>
  <si>
    <t>Máquinas e equipamentos - portáteis ou móveis</t>
  </si>
  <si>
    <t>Ferramentas manuais -  sem especificações quanto à motorização</t>
  </si>
  <si>
    <t>Ferramentas sustidas ou conduzidas manualmente - mecânicas</t>
  </si>
  <si>
    <t>Ferramentas manuais - não motorizadas</t>
  </si>
  <si>
    <t>Motores, dispositivos de transmissão e de armazen. de energia</t>
  </si>
  <si>
    <t>Dispositivos de distribuição de matéria, de alimentação, canalizações</t>
  </si>
  <si>
    <t>Edifícios, construções, superfícies, abaixo do  solo</t>
  </si>
  <si>
    <t>Edifícios, construções, superfícies, acima do solo</t>
  </si>
  <si>
    <t>Edifícios, construções, superfícies, ao nível do solo</t>
  </si>
  <si>
    <t>… agente material associado ao contacto</t>
  </si>
  <si>
    <t>… agente material associado ao desvio</t>
  </si>
  <si>
    <t>acidentes de trabalho - total, não mortais e mortais por …</t>
  </si>
  <si>
    <r>
      <t>retribuição mínima mensal garantida</t>
    </r>
    <r>
      <rPr>
        <sz val="8"/>
        <color indexed="20"/>
        <rFont val="Arial"/>
        <family val="2"/>
      </rPr>
      <t xml:space="preserve"> </t>
    </r>
    <r>
      <rPr>
        <vertAlign val="superscript"/>
        <sz val="8"/>
        <color indexed="20"/>
        <rFont val="Arial"/>
        <family val="2"/>
      </rPr>
      <t>(1)</t>
    </r>
  </si>
  <si>
    <r>
      <t>2009</t>
    </r>
    <r>
      <rPr>
        <vertAlign val="superscript"/>
        <sz val="8"/>
        <color indexed="63"/>
        <rFont val="Arial"/>
        <family val="2"/>
      </rPr>
      <t xml:space="preserve"> (2)</t>
    </r>
  </si>
  <si>
    <t>abril
2011</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</si>
  <si>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</si>
  <si>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</si>
  <si>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</si>
  <si>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</si>
  <si>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</si>
  <si>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</si>
  <si>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</si>
  <si>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</si>
  <si>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</si>
  <si>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</si>
  <si>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</si>
  <si>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</si>
  <si>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</si>
  <si>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</si>
  <si>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</si>
  <si>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</si>
  <si>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</si>
  <si>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</si>
  <si>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</si>
  <si>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</si>
  <si>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</si>
  <si>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</si>
  <si>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</si>
  <si>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</si>
  <si>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</si>
  <si>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</si>
  <si>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</si>
  <si>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</si>
  <si>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</si>
  <si>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</si>
  <si>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</si>
  <si>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</si>
  <si>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</si>
  <si>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</si>
  <si>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</si>
  <si>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</si>
  <si>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</si>
  <si>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</si>
  <si>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</si>
  <si>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</si>
  <si>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</si>
  <si>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</si>
  <si>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</si>
  <si>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</si>
  <si>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</si>
  <si>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</si>
  <si>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</si>
  <si>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</si>
  <si>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</si>
  <si>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</si>
  <si>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</si>
  <si>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</si>
  <si>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informação trimestral</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</si>
  <si>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</si>
  <si>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</si>
  <si>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</si>
  <si>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</si>
  <si>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</si>
  <si>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</si>
  <si>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</si>
  <si>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</si>
  <si>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</si>
  <si>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</si>
  <si>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</si>
  <si>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</si>
  <si>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t>redução ou suspensão da prestação do trabalho em situações de crise empresarial (lay-off)</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</si>
  <si>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</si>
  <si>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</si>
  <si>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</si>
  <si>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</si>
  <si>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</si>
  <si>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</si>
  <si>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</si>
  <si>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</si>
  <si>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</si>
  <si>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</si>
  <si>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</si>
  <si>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</si>
  <si>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</si>
  <si>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</si>
  <si>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</si>
  <si>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</si>
  <si>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Jardinagem  </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</si>
  <si>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</si>
  <si>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</si>
  <si>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</si>
  <si>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</si>
  <si>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</si>
  <si>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</si>
  <si>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</si>
  <si>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</si>
  <si>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</si>
  <si>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</si>
  <si>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</si>
  <si>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</si>
  <si>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</si>
  <si>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</si>
  <si>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</si>
  <si>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</si>
  <si>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</si>
  <si>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</si>
  <si>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</si>
  <si>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</si>
  <si>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</si>
  <si>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</si>
  <si>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</si>
  <si>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</si>
  <si>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</si>
  <si>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</si>
  <si>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</si>
  <si>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</si>
  <si>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t>Janeiro</t>
  </si>
  <si>
    <t>Julho</t>
  </si>
  <si>
    <r>
      <t xml:space="preserve">trabalhadores abrangidos </t>
    </r>
    <r>
      <rPr>
        <vertAlign val="superscript"/>
        <sz val="8"/>
        <color indexed="20"/>
        <rFont val="Arial"/>
        <family val="2"/>
      </rPr>
      <t>(2)</t>
    </r>
  </si>
  <si>
    <t>Abril de 2012</t>
  </si>
  <si>
    <r>
      <t>taxa de atividade (%)</t>
    </r>
    <r>
      <rPr>
        <sz val="8"/>
        <color indexed="17"/>
        <rFont val="Arial"/>
        <family val="2"/>
      </rPr>
      <t xml:space="preserve"> </t>
    </r>
    <r>
      <rPr>
        <vertAlign val="superscript"/>
        <sz val="8"/>
        <color indexed="17"/>
        <rFont val="Arial"/>
        <family val="2"/>
      </rPr>
      <t>(1)</t>
    </r>
  </si>
  <si>
    <t>65 e + anos</t>
  </si>
  <si>
    <r>
      <t>Roménia</t>
    </r>
    <r>
      <rPr>
        <vertAlign val="superscript"/>
        <sz val="8"/>
        <color indexed="63"/>
        <rFont val="Arial"/>
        <family val="2"/>
      </rPr>
      <t xml:space="preserve"> (1)</t>
    </r>
  </si>
  <si>
    <r>
      <t xml:space="preserve">Japão </t>
    </r>
    <r>
      <rPr>
        <vertAlign val="superscript"/>
        <sz val="8"/>
        <color indexed="63"/>
        <rFont val="Arial"/>
        <family val="2"/>
      </rPr>
      <t>(3)</t>
    </r>
  </si>
  <si>
    <r>
      <t xml:space="preserve">convenções consideradas </t>
    </r>
    <r>
      <rPr>
        <vertAlign val="superscript"/>
        <sz val="8"/>
        <color indexed="20"/>
        <rFont val="Arial"/>
        <family val="2"/>
      </rPr>
      <t>(1)</t>
    </r>
  </si>
  <si>
    <t>Março de 2012</t>
  </si>
  <si>
    <t xml:space="preserve">  Serviços de alojamento   </t>
  </si>
  <si>
    <t xml:space="preserve">  Equipamento para recepção, registo e reprodução de som e imagem</t>
  </si>
  <si>
    <t xml:space="preserve">  Meios ou suportes de gravação</t>
  </si>
  <si>
    <t>mortal</t>
  </si>
  <si>
    <t>não mortal</t>
  </si>
  <si>
    <t>1- 3 dias</t>
  </si>
  <si>
    <t xml:space="preserve"> + 3 dias</t>
  </si>
  <si>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</si>
  <si>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</si>
  <si>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</si>
  <si>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</si>
  <si>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profissões com mais inscritos</t>
    </r>
    <r>
      <rPr>
        <sz val="8"/>
        <color indexed="17"/>
        <rFont val="Arial"/>
        <family val="2"/>
      </rPr>
      <t xml:space="preserve"> </t>
    </r>
    <r>
      <rPr>
        <vertAlign val="superscript"/>
        <sz val="8"/>
        <color indexed="17"/>
        <rFont val="Arial"/>
        <family val="2"/>
      </rPr>
      <t>(2)</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</si>
  <si>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</si>
  <si>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</si>
  <si>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n.d</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</si>
  <si>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</si>
  <si>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</si>
  <si>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</si>
  <si>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</si>
  <si>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</si>
  <si>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</si>
  <si>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</si>
  <si>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</si>
  <si>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</si>
  <si>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</si>
  <si>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</si>
  <si>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</si>
  <si>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</si>
  <si>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</si>
  <si>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</si>
  <si>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</si>
  <si>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</si>
  <si>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</si>
  <si>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</si>
  <si>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</si>
  <si>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</si>
  <si>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</si>
  <si>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</si>
  <si>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</si>
  <si>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</si>
  <si>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</si>
  <si>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t>sem dias perdidos</t>
  </si>
  <si>
    <t>março 2012</t>
  </si>
  <si>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</si>
  <si>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</si>
  <si>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</si>
  <si>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r>
      <t xml:space="preserve">Estónia </t>
    </r>
    <r>
      <rPr>
        <vertAlign val="superscript"/>
        <sz val="8"/>
        <color indexed="63"/>
        <rFont val="Arial"/>
        <family val="2"/>
      </rPr>
      <t>(1)</t>
    </r>
  </si>
  <si>
    <r>
      <t>Grécia</t>
    </r>
    <r>
      <rPr>
        <vertAlign val="superscript"/>
        <sz val="8"/>
        <color indexed="63"/>
        <rFont val="Arial"/>
        <family val="2"/>
      </rPr>
      <t xml:space="preserve"> (2)</t>
    </r>
  </si>
  <si>
    <r>
      <t>Letónia</t>
    </r>
    <r>
      <rPr>
        <vertAlign val="superscript"/>
        <sz val="8"/>
        <color indexed="63"/>
        <rFont val="Arial"/>
        <family val="2"/>
      </rPr>
      <t xml:space="preserve"> (1)</t>
    </r>
  </si>
  <si>
    <r>
      <t xml:space="preserve">Lituânia </t>
    </r>
    <r>
      <rPr>
        <vertAlign val="superscript"/>
        <sz val="8"/>
        <color indexed="63"/>
        <rFont val="Arial"/>
        <family val="2"/>
      </rPr>
      <t>(1)</t>
    </r>
  </si>
  <si>
    <r>
      <t xml:space="preserve">Reino Unido </t>
    </r>
    <r>
      <rPr>
        <vertAlign val="superscript"/>
        <sz val="8"/>
        <color indexed="63"/>
        <rFont val="Arial"/>
        <family val="2"/>
      </rPr>
      <t>(2)</t>
    </r>
  </si>
  <si>
    <t>fonte:  Eurostat, Newsrealease 67/2012 - 02 maio de 2012.</t>
  </si>
  <si>
    <t>Maio de 2012</t>
  </si>
  <si>
    <t xml:space="preserve"> Maio de 2012 </t>
  </si>
  <si>
    <r>
      <t xml:space="preserve">nota: </t>
    </r>
    <r>
      <rPr>
        <sz val="7"/>
        <color indexed="63"/>
        <rFont val="Arial"/>
        <family val="2"/>
      </rPr>
      <t>dados sujeitos a atualizações; situação da base de dados a 2 de abril de 2012.</t>
    </r>
  </si>
  <si>
    <t>valor médio (€)
mar. 2012</t>
  </si>
  <si>
    <r>
      <t xml:space="preserve">nota: </t>
    </r>
    <r>
      <rPr>
        <sz val="7"/>
        <color indexed="63"/>
        <rFont val="Arial"/>
        <family val="2"/>
      </rPr>
      <t>situação da base de dados em 31 de março de 2012.</t>
    </r>
  </si>
  <si>
    <r>
      <t xml:space="preserve">nota: </t>
    </r>
    <r>
      <rPr>
        <sz val="7"/>
        <color indexed="63"/>
        <rFont val="Arial"/>
        <family val="2"/>
      </rPr>
      <t>situação da base de dados em 2 de abril 2012.</t>
    </r>
  </si>
  <si>
    <r>
      <t xml:space="preserve">nota: </t>
    </r>
    <r>
      <rPr>
        <sz val="7"/>
        <color indexed="63"/>
        <rFont val="Arial"/>
        <family val="2"/>
      </rPr>
      <t>situação da base de dados em 13 de abril de 2012.</t>
    </r>
  </si>
  <si>
    <r>
      <t xml:space="preserve">nota: </t>
    </r>
    <r>
      <rPr>
        <sz val="7"/>
        <color indexed="63"/>
        <rFont val="Arial"/>
        <family val="2"/>
      </rPr>
      <t>situação da base de dados em 2 de abril de 2012.</t>
    </r>
  </si>
  <si>
    <t>Praça de Londres, n.º 2, 3º andar</t>
  </si>
  <si>
    <t>11049-056 LISBOA</t>
  </si>
  <si>
    <t xml:space="preserve">Tel. 21 115 50 02     Fax 21 115 50 50 </t>
  </si>
  <si>
    <t>(1)  dezembro de 2011 (total, homens, mulheres e total &lt; 25 anos).     (2) janeiro de 2012 (total, homens, mulheres).     (3) fevereiro de 2012  (total, homens, mulheres)                                                                                               : valor não disponível.</t>
  </si>
  <si>
    <t xml:space="preserve">  Transportes de passageiros por mar e vias interiores navegáveis</t>
  </si>
  <si>
    <t xml:space="preserve">  Óleos e gorduras  </t>
  </si>
  <si>
    <t xml:space="preserve">  Água mineral, refrigerantes e sumos de frutas e de produtos hortícolas  </t>
  </si>
  <si>
    <t xml:space="preserve">  Livros</t>
  </si>
  <si>
    <r>
      <t>2.º trimestre</t>
    </r>
    <r>
      <rPr>
        <b/>
        <vertAlign val="superscript"/>
        <sz val="8"/>
        <color indexed="63"/>
        <rFont val="Arial"/>
        <family val="2"/>
      </rPr>
      <t>(2)</t>
    </r>
    <r>
      <rPr>
        <sz val="8"/>
        <color indexed="63"/>
        <rFont val="Arial"/>
        <family val="2"/>
      </rPr>
      <t xml:space="preserve"> </t>
    </r>
  </si>
  <si>
    <t>(1) O número de "trabalhadores a despedir" constitui uma intenção; o número de "despedidos", com "revogação por acordo" e  com "outras medidas" constitui o resultado do processo de despedimento coletivo.     (2) Abril de 2012</t>
  </si>
  <si>
    <t>remuneração média mensal base  - profissão</t>
  </si>
  <si>
    <t>Coim-bra</t>
  </si>
  <si>
    <t>Porta-legre</t>
  </si>
  <si>
    <t>Santa-rém</t>
  </si>
  <si>
    <t>Viana Castelo</t>
  </si>
  <si>
    <t>Especialistas das ciências físicas, matem., engen. e técnicas afins</t>
  </si>
  <si>
    <t>Profissionais de saúde</t>
  </si>
  <si>
    <t>Professores</t>
  </si>
  <si>
    <t>Especialistas em tecnologias de informação e comunicação (TIC)</t>
  </si>
  <si>
    <t>Especialistas em assuntos jurídicos, sociais, artísticos e culturais</t>
  </si>
  <si>
    <t>Técn. e prof. de nível intermédio</t>
  </si>
  <si>
    <t>Técnicos e profissões das ciências e engenharia, de nível intermédio</t>
  </si>
  <si>
    <t>Técnicos e prof., nível int.da saúde</t>
  </si>
  <si>
    <t xml:space="preserve">Técnicos das tecnologias de informação e comunicação </t>
  </si>
  <si>
    <t>Pessoal administrativo</t>
  </si>
  <si>
    <t>Outro pessoal de apoio de tipo adm.</t>
  </si>
  <si>
    <t>Trab.dos serv.pessoais, de prot.e segur.e vendedores</t>
  </si>
  <si>
    <t>Trabalhadores dos serviços pessoais</t>
  </si>
  <si>
    <t>Vendedores</t>
  </si>
  <si>
    <t>Trab.dos cuidados pessoais e similares</t>
  </si>
  <si>
    <t>Agricult.e trab.qualif.da agricult.e prod.animal, orient.para o mercado</t>
  </si>
  <si>
    <t>Trab.qualif.da ind.,constr.e artific.</t>
  </si>
  <si>
    <t>Oper.de inst.e máq.e trab.mont.</t>
  </si>
  <si>
    <t>Operad.res de instal.fixas e máq.</t>
  </si>
  <si>
    <t>Trabalhadores da montagem</t>
  </si>
  <si>
    <t>Condut.de veículos e oper.equip.móveis</t>
  </si>
  <si>
    <t>Trabalhadores não qualificados</t>
  </si>
  <si>
    <t>Trabalhadores de limpeza</t>
  </si>
  <si>
    <t xml:space="preserve">Trab.n/qualif.agricult., prod.animal, pesca e floresta </t>
  </si>
  <si>
    <t>Trab.n/qualif. da indúst.ext., construç.,indúst.transf.e transp.</t>
  </si>
  <si>
    <t>Assistentes na prep.de refeições</t>
  </si>
  <si>
    <t>Trab.dos resíd.de outros serv.element.</t>
  </si>
  <si>
    <t>Trab.sem profissão atribuida</t>
  </si>
  <si>
    <t>Outros trab.sem profissão atribuida</t>
  </si>
  <si>
    <t>fonte:  GEP/MSSS, Quadros de Pessoal.</t>
  </si>
  <si>
    <t>Mais informação em: http://www.gep.msss.gov.pt/estatistica/gerais/index.php#qp</t>
  </si>
  <si>
    <t>fonte: INE, Índice de Preços no Consumidor.</t>
  </si>
  <si>
    <t>Diret.de serv.adm. e comerciais</t>
  </si>
  <si>
    <t>Diret.de prod.e de serviços espec.</t>
  </si>
  <si>
    <t xml:space="preserve">Diret.de hot.,restaur.e de out.serviços </t>
  </si>
  <si>
    <t>Especial.das ativ.intelect.e cientif.</t>
  </si>
  <si>
    <t xml:space="preserve">Pessoal de apoio direto a clientes </t>
  </si>
  <si>
    <t>Pessoal dos serv.de proteção e seg.</t>
  </si>
  <si>
    <t>Vend.ambulante. (exceto de alim.) e prest.de serviços na rua</t>
  </si>
  <si>
    <t>Repres.poder legisl.e de órg. exec.,dirig. super.adm. eúb.,org.espec.,diret.e gest. empresas</t>
  </si>
  <si>
    <t xml:space="preserve">Espec. finanças,contab., organização adm., relações públicas e comerciais </t>
  </si>
  <si>
    <t>Téc.de nível intermédio, das áreas financ., admin. e dos negócios</t>
  </si>
  <si>
    <t>Técnicos de nível interm. dos serv. jurídicos, sociais, desp., culturais e sim.</t>
  </si>
  <si>
    <t xml:space="preserve">Emp. escritório, secretários em geral e operadores de proc. de dados </t>
  </si>
  <si>
    <t>Oper. de dados, de contab., estatística, de serv. Financ. e relac. com o registo</t>
  </si>
  <si>
    <t>Agric.e trab.qualif.da agric.,da pesca e da floresta</t>
  </si>
  <si>
    <t>Trab. qualificados da floresta, pesca e caça, orientados para o mercado</t>
  </si>
  <si>
    <t xml:space="preserve">Trab. qualificados da construção e sim., excepto eletricista </t>
  </si>
  <si>
    <t>Trab. qualificados da metalurgia, metalomecânica e similares</t>
  </si>
  <si>
    <t>Trab. qualif.da impressão, fabrico instr. precisão, joalheiros, artesãos e sim.</t>
  </si>
  <si>
    <t>Trab. qualificados eletricidade e eletrónica</t>
  </si>
  <si>
    <t xml:space="preserve">Trab. da transf. alimentos, madeira, vestuário e outras ind. e artesanato </t>
  </si>
  <si>
    <t>.</t>
  </si>
  <si>
    <t>Bra-gança</t>
  </si>
  <si>
    <t>população total - grupo etário e sexo</t>
  </si>
  <si>
    <t>45 - 64 anos</t>
  </si>
  <si>
    <t>população com emprego - grupo etário e sexo</t>
  </si>
  <si>
    <r>
      <t>65 e + anos</t>
    </r>
    <r>
      <rPr>
        <b/>
        <vertAlign val="superscript"/>
        <sz val="8"/>
        <color indexed="63"/>
        <rFont val="Arial"/>
        <family val="2"/>
      </rPr>
      <t xml:space="preserve"> </t>
    </r>
  </si>
  <si>
    <t>população desempregada - grupo etário e sexo</t>
  </si>
  <si>
    <t>:</t>
  </si>
  <si>
    <t>"CCT Ind. panificação de Lisboa (administrativos)"</t>
  </si>
  <si>
    <t>Dados recolhidos até: 28 de maio de 2012</t>
  </si>
  <si>
    <t>Repres. poder leg. e de órgãos exec., dirig., diret. e gestores executivos</t>
  </si>
  <si>
    <t>abril 2011</t>
  </si>
  <si>
    <t>abril 2012</t>
  </si>
  <si>
    <t>Data de disponibilização: 4 de junho de 2012</t>
  </si>
</sst>
</file>

<file path=xl/styles.xml><?xml version="1.0" encoding="utf-8"?>
<styleSheet xmlns="http://schemas.openxmlformats.org/spreadsheetml/2006/main">
  <numFmts count="9">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quot;  &quot;@&quot;  &quot;"/>
  </numFmts>
  <fonts count="119">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C0000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sz val="9"/>
      <color indexed="9"/>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7"/>
      <color theme="0"/>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b/>
      <vertAlign val="superscript"/>
      <sz val="8"/>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sz val="8"/>
      <color rgb="FFCC0000"/>
      <name val="Arial"/>
      <family val="2"/>
    </font>
    <font>
      <b/>
      <sz val="10"/>
      <color indexed="8"/>
      <name val="Arial"/>
      <family val="2"/>
    </font>
    <font>
      <sz val="6"/>
      <name val="Arial"/>
      <family val="2"/>
    </font>
    <font>
      <b/>
      <sz val="7.5"/>
      <color indexed="17"/>
      <name val="Arial"/>
      <family val="2"/>
    </font>
    <font>
      <vertAlign val="superscript"/>
      <sz val="8"/>
      <color indexed="17"/>
      <name val="Arial"/>
      <family val="2"/>
    </font>
    <font>
      <sz val="7"/>
      <color indexed="10"/>
      <name val="Arial"/>
      <family val="2"/>
    </font>
    <font>
      <vertAlign val="superscript"/>
      <sz val="7.5"/>
      <color indexed="63"/>
      <name val="Arial"/>
      <family val="2"/>
    </font>
    <font>
      <b/>
      <sz val="7"/>
      <color rgb="FF00B050"/>
      <name val="Arial"/>
      <family val="2"/>
    </font>
    <font>
      <b/>
      <sz val="14"/>
      <color indexed="17"/>
      <name val="Wingdings"/>
      <charset val="2"/>
    </font>
    <font>
      <b/>
      <sz val="8"/>
      <color indexed="61"/>
      <name val="Arial"/>
      <family val="2"/>
    </font>
    <font>
      <b/>
      <sz val="10"/>
      <color indexed="12"/>
      <name val="Arial"/>
      <family val="2"/>
    </font>
    <font>
      <sz val="8"/>
      <color indexed="61"/>
      <name val="Arial"/>
      <family val="2"/>
    </font>
    <font>
      <sz val="7"/>
      <color indexed="8"/>
      <name val="Arial"/>
      <family val="2"/>
    </font>
    <font>
      <b/>
      <u/>
      <sz val="8"/>
      <color indexed="63"/>
      <name val="Arial"/>
      <family val="2"/>
    </font>
    <font>
      <b/>
      <sz val="9"/>
      <color rgb="FFCC0000"/>
      <name val="Arial"/>
      <family val="2"/>
    </font>
    <font>
      <b/>
      <sz val="8"/>
      <color rgb="FFCC0000"/>
      <name val="Arial"/>
      <family val="2"/>
    </font>
    <font>
      <b/>
      <sz val="7"/>
      <color rgb="FFCC0000"/>
      <name val="Arial"/>
      <family val="2"/>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rgb="FFFFFF00"/>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55"/>
      </patternFill>
    </fill>
    <fill>
      <patternFill patternType="solid">
        <fgColor indexed="13"/>
        <bgColor indexed="64"/>
      </patternFill>
    </fill>
    <fill>
      <patternFill patternType="solid">
        <fgColor rgb="FFFFFF00"/>
        <bgColor indexed="55"/>
      </patternFill>
    </fill>
    <fill>
      <patternFill patternType="gray125">
        <fgColor indexed="9"/>
        <bgColor indexed="9"/>
      </patternFill>
    </fill>
    <fill>
      <patternFill patternType="solid">
        <fgColor rgb="FFCC0000"/>
        <bgColor indexed="64"/>
      </patternFill>
    </fill>
  </fills>
  <borders count="104">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top style="thin">
        <color theme="0" tint="-0.24994659260841701"/>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style="thin">
        <color rgb="FFC00000"/>
      </right>
      <top style="thin">
        <color rgb="FFC00000"/>
      </top>
      <bottom style="thin">
        <color rgb="FFC00000"/>
      </bottom>
      <diagonal/>
    </border>
    <border>
      <left/>
      <right/>
      <top style="thin">
        <color rgb="FFC00000"/>
      </top>
      <bottom style="thin">
        <color rgb="FFC00000"/>
      </bottom>
      <diagonal/>
    </border>
    <border>
      <left style="thin">
        <color rgb="FFC00000"/>
      </left>
      <right/>
      <top style="thin">
        <color rgb="FFC00000"/>
      </top>
      <bottom style="thin">
        <color rgb="FFC00000"/>
      </bottom>
      <diagonal/>
    </border>
    <border>
      <left style="thin">
        <color indexed="20"/>
      </left>
      <right/>
      <top/>
      <bottom/>
      <diagonal/>
    </border>
    <border>
      <left/>
      <right style="thin">
        <color indexed="20"/>
      </right>
      <top/>
      <bottom style="thin">
        <color indexed="20"/>
      </bottom>
      <diagonal/>
    </border>
    <border>
      <left style="thin">
        <color indexed="20"/>
      </left>
      <right/>
      <top/>
      <bottom style="thin">
        <color indexed="20"/>
      </bottom>
      <diagonal/>
    </border>
    <border>
      <left/>
      <right style="thin">
        <color indexed="20"/>
      </right>
      <top style="thin">
        <color indexed="20"/>
      </top>
      <bottom/>
      <diagonal/>
    </border>
    <border>
      <left style="thin">
        <color indexed="20"/>
      </left>
      <right/>
      <top style="thin">
        <color indexed="20"/>
      </top>
      <bottom/>
      <diagonal/>
    </border>
    <border>
      <left/>
      <right/>
      <top style="thin">
        <color rgb="FFC0C0C0"/>
      </top>
      <bottom style="thin">
        <color rgb="FFC0C0C0"/>
      </bottom>
      <diagonal/>
    </border>
    <border>
      <left/>
      <right/>
      <top style="thin">
        <color indexed="17"/>
      </top>
      <bottom style="thin">
        <color indexed="17"/>
      </bottom>
      <diagonal/>
    </border>
    <border>
      <left/>
      <right/>
      <top style="thin">
        <color indexed="17"/>
      </top>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right style="medium">
        <color indexed="20"/>
      </right>
      <top/>
      <bottom/>
      <diagonal/>
    </border>
    <border>
      <left style="medium">
        <color indexed="20"/>
      </left>
      <right/>
      <top/>
      <bottom/>
      <diagonal/>
    </border>
    <border>
      <left/>
      <right/>
      <top/>
      <bottom style="dotted">
        <color rgb="FFCC0000"/>
      </bottom>
      <diagonal/>
    </border>
    <border>
      <left style="thin">
        <color indexed="22"/>
      </left>
      <right/>
      <top/>
      <bottom style="medium">
        <color indexed="20"/>
      </bottom>
      <diagonal/>
    </border>
    <border>
      <left style="medium">
        <color rgb="FFCC0000"/>
      </left>
      <right style="medium">
        <color rgb="FFCC0000"/>
      </right>
      <top style="medium">
        <color rgb="FFCC0000"/>
      </top>
      <bottom style="medium">
        <color rgb="FFCC0000"/>
      </bottom>
      <diagonal/>
    </border>
    <border>
      <left style="medium">
        <color rgb="FFCC0000"/>
      </left>
      <right/>
      <top style="medium">
        <color rgb="FFCC0000"/>
      </top>
      <bottom style="medium">
        <color rgb="FFCC0000"/>
      </bottom>
      <diagonal/>
    </border>
    <border>
      <left/>
      <right/>
      <top style="medium">
        <color rgb="FFCC0000"/>
      </top>
      <bottom style="medium">
        <color rgb="FFCC0000"/>
      </bottom>
      <diagonal/>
    </border>
    <border>
      <left/>
      <right style="medium">
        <color rgb="FFCC0000"/>
      </right>
      <top style="medium">
        <color rgb="FFCC0000"/>
      </top>
      <bottom style="medium">
        <color rgb="FFCC0000"/>
      </bottom>
      <diagonal/>
    </border>
    <border>
      <left style="thin">
        <color rgb="FFCC0000"/>
      </left>
      <right/>
      <top style="thin">
        <color rgb="FFCC0000"/>
      </top>
      <bottom style="thin">
        <color rgb="FFCC0000"/>
      </bottom>
      <diagonal/>
    </border>
    <border>
      <left/>
      <right style="thin">
        <color rgb="FFCC0000"/>
      </right>
      <top style="thin">
        <color rgb="FFCC0000"/>
      </top>
      <bottom style="thin">
        <color rgb="FFCC0000"/>
      </bottom>
      <diagonal/>
    </border>
  </borders>
  <cellStyleXfs count="72">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3"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48"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Protection="0"/>
    <xf numFmtId="0" fontId="1" fillId="0" borderId="0"/>
    <xf numFmtId="0" fontId="1" fillId="0" borderId="0"/>
  </cellStyleXfs>
  <cellXfs count="1681">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29" borderId="0" xfId="41" applyNumberFormat="1" applyFont="1" applyFill="1" applyBorder="1" applyAlignment="1">
      <alignment horizontal="center" wrapText="1"/>
    </xf>
    <xf numFmtId="0" fontId="0" fillId="30"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0"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1" borderId="0" xfId="0" applyFill="1"/>
    <xf numFmtId="0" fontId="9" fillId="31" borderId="0" xfId="0" applyFont="1" applyFill="1" applyBorder="1" applyAlignment="1"/>
    <xf numFmtId="0" fontId="0" fillId="31" borderId="0" xfId="0" applyFill="1" applyBorder="1"/>
    <xf numFmtId="0" fontId="10"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2" fillId="31" borderId="0" xfId="0" applyFont="1" applyFill="1" applyBorder="1"/>
    <xf numFmtId="0" fontId="7" fillId="31" borderId="0" xfId="0" applyFont="1" applyFill="1" applyBorder="1" applyAlignment="1">
      <alignment horizontal="center"/>
    </xf>
    <xf numFmtId="0" fontId="13" fillId="31" borderId="0" xfId="0" applyFont="1" applyFill="1" applyBorder="1"/>
    <xf numFmtId="0" fontId="10" fillId="31" borderId="0" xfId="0" applyFont="1" applyFill="1" applyBorder="1"/>
    <xf numFmtId="0" fontId="2" fillId="31" borderId="0" xfId="0" applyFont="1" applyFill="1" applyBorder="1" applyAlignment="1">
      <alignment horizontal="center"/>
    </xf>
    <xf numFmtId="0" fontId="0" fillId="31" borderId="22" xfId="0" applyFill="1" applyBorder="1"/>
    <xf numFmtId="0" fontId="10" fillId="31" borderId="22" xfId="0" applyFont="1" applyFill="1" applyBorder="1" applyAlignment="1">
      <alignment horizontal="justify" vertical="top" wrapText="1"/>
    </xf>
    <xf numFmtId="0" fontId="6" fillId="31" borderId="0" xfId="0" applyFont="1" applyFill="1" applyBorder="1"/>
    <xf numFmtId="164" fontId="18" fillId="31" borderId="0" xfId="0" applyNumberFormat="1" applyFont="1" applyFill="1" applyBorder="1" applyAlignment="1">
      <alignment horizontal="center"/>
    </xf>
    <xf numFmtId="164" fontId="12" fillId="32" borderId="0" xfId="41" applyNumberFormat="1" applyFont="1" applyFill="1" applyBorder="1" applyAlignment="1">
      <alignment horizontal="center" wrapText="1"/>
    </xf>
    <xf numFmtId="0" fontId="12" fillId="31" borderId="0" xfId="0" applyFont="1" applyFill="1" applyBorder="1" applyAlignment="1">
      <alignment horizontal="justify" vertical="top"/>
    </xf>
    <xf numFmtId="164" fontId="17" fillId="32" borderId="0" xfId="41" applyNumberFormat="1" applyFont="1" applyFill="1" applyBorder="1" applyAlignment="1">
      <alignment horizontal="left" wrapText="1"/>
    </xf>
    <xf numFmtId="164" fontId="12" fillId="31" borderId="0" xfId="41" applyNumberFormat="1" applyFont="1" applyFill="1" applyBorder="1" applyAlignment="1">
      <alignment horizontal="center" wrapText="1"/>
    </xf>
    <xf numFmtId="0" fontId="12" fillId="31"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1" borderId="22" xfId="0" applyFont="1" applyFill="1" applyBorder="1"/>
    <xf numFmtId="0" fontId="22" fillId="31" borderId="0" xfId="0" applyFont="1" applyFill="1" applyBorder="1" applyAlignment="1">
      <alignment horizontal="center" vertical="top" wrapText="1"/>
    </xf>
    <xf numFmtId="0" fontId="22" fillId="31" borderId="0" xfId="0" applyFont="1" applyFill="1" applyBorder="1" applyAlignment="1">
      <alignment horizontal="center"/>
    </xf>
    <xf numFmtId="0" fontId="12" fillId="31" borderId="0" xfId="0" applyFont="1" applyFill="1" applyBorder="1" applyAlignment="1">
      <alignment vertical="center"/>
    </xf>
    <xf numFmtId="0" fontId="22" fillId="31" borderId="0" xfId="0" applyFont="1" applyFill="1" applyBorder="1" applyAlignment="1">
      <alignment horizontal="center" vertical="center" wrapText="1"/>
    </xf>
    <xf numFmtId="0" fontId="22" fillId="31" borderId="0" xfId="0" applyFont="1" applyFill="1" applyBorder="1" applyAlignment="1">
      <alignment horizontal="center" vertical="center"/>
    </xf>
    <xf numFmtId="0" fontId="17" fillId="31" borderId="0" xfId="0" applyFont="1" applyFill="1" applyBorder="1" applyAlignment="1">
      <alignment horizontal="center" vertical="center"/>
    </xf>
    <xf numFmtId="0" fontId="17" fillId="31" borderId="0" xfId="0" applyFont="1" applyFill="1" applyBorder="1" applyAlignment="1">
      <alignment horizontal="center" vertical="center" wrapText="1"/>
    </xf>
    <xf numFmtId="0" fontId="10" fillId="31" borderId="0" xfId="0" applyFont="1" applyFill="1" applyBorder="1" applyAlignment="1">
      <alignment horizontal="justify" vertical="center" wrapText="1"/>
    </xf>
    <xf numFmtId="0" fontId="28" fillId="31" borderId="0" xfId="0" applyFont="1" applyFill="1" applyBorder="1" applyAlignment="1">
      <alignment vertical="center"/>
    </xf>
    <xf numFmtId="164" fontId="28" fillId="32" borderId="23" xfId="41" applyNumberFormat="1" applyFont="1" applyFill="1" applyBorder="1" applyAlignment="1">
      <alignment horizontal="left" vertical="center" wrapText="1"/>
    </xf>
    <xf numFmtId="164" fontId="28" fillId="32" borderId="24" xfId="41" applyNumberFormat="1" applyFont="1" applyFill="1" applyBorder="1" applyAlignment="1">
      <alignment horizontal="left" vertical="center" wrapText="1"/>
    </xf>
    <xf numFmtId="164" fontId="28" fillId="32" borderId="0" xfId="41" applyNumberFormat="1" applyFont="1" applyFill="1" applyBorder="1" applyAlignment="1">
      <alignment horizontal="left" vertical="center" wrapText="1"/>
    </xf>
    <xf numFmtId="0" fontId="10"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1" borderId="0" xfId="0" applyFont="1" applyFill="1" applyBorder="1" applyAlignment="1"/>
    <xf numFmtId="164" fontId="12" fillId="32" borderId="0" xfId="41" applyNumberFormat="1" applyFont="1" applyFill="1" applyBorder="1" applyAlignment="1">
      <alignment horizontal="justify" vertical="center" wrapText="1"/>
    </xf>
    <xf numFmtId="164" fontId="12" fillId="32" borderId="0" xfId="41" applyNumberFormat="1" applyFont="1" applyFill="1" applyBorder="1" applyAlignment="1">
      <alignment horizontal="justify" wrapText="1"/>
    </xf>
    <xf numFmtId="0" fontId="0" fillId="31" borderId="0" xfId="0" applyFill="1" applyBorder="1" applyAlignment="1">
      <alignment horizontal="left"/>
    </xf>
    <xf numFmtId="0" fontId="9" fillId="31" borderId="0" xfId="0" applyFont="1" applyFill="1" applyBorder="1" applyAlignment="1">
      <alignment horizontal="left"/>
    </xf>
    <xf numFmtId="0" fontId="2" fillId="31" borderId="0" xfId="0" applyFont="1" applyFill="1" applyBorder="1" applyAlignment="1">
      <alignment horizontal="right"/>
    </xf>
    <xf numFmtId="0" fontId="20" fillId="31" borderId="0" xfId="0" applyFont="1" applyFill="1" applyBorder="1"/>
    <xf numFmtId="0" fontId="16" fillId="31" borderId="0" xfId="0" applyFont="1" applyFill="1" applyBorder="1" applyAlignment="1">
      <alignment horizontal="right"/>
    </xf>
    <xf numFmtId="0" fontId="4" fillId="31" borderId="0" xfId="0" applyFont="1" applyFill="1" applyBorder="1"/>
    <xf numFmtId="164" fontId="17" fillId="31" borderId="0" xfId="41" applyNumberFormat="1" applyFont="1" applyFill="1" applyBorder="1" applyAlignment="1">
      <alignment horizontal="left" wrapText="1"/>
    </xf>
    <xf numFmtId="0" fontId="11" fillId="31" borderId="0" xfId="0" applyFont="1" applyFill="1" applyBorder="1"/>
    <xf numFmtId="0" fontId="11" fillId="31" borderId="0" xfId="0" applyFont="1" applyFill="1" applyBorder="1" applyAlignment="1">
      <alignment horizontal="center"/>
    </xf>
    <xf numFmtId="0" fontId="11" fillId="32" borderId="0" xfId="41" applyFont="1" applyFill="1" applyBorder="1"/>
    <xf numFmtId="0" fontId="8" fillId="25" borderId="0" xfId="35" applyFill="1" applyBorder="1" applyAlignment="1" applyProtection="1"/>
    <xf numFmtId="0" fontId="10" fillId="31" borderId="22" xfId="0" applyFont="1" applyFill="1" applyBorder="1"/>
    <xf numFmtId="164" fontId="12" fillId="31" borderId="22" xfId="41" applyNumberFormat="1" applyFont="1" applyFill="1" applyBorder="1" applyAlignment="1">
      <alignment horizontal="center" wrapText="1"/>
    </xf>
    <xf numFmtId="0" fontId="11" fillId="31" borderId="22" xfId="0" applyFont="1" applyFill="1" applyBorder="1" applyAlignment="1">
      <alignment horizontal="center"/>
    </xf>
    <xf numFmtId="164" fontId="12" fillId="32"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1"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0" fontId="12" fillId="31" borderId="0" xfId="0" applyFont="1" applyFill="1" applyBorder="1" applyAlignment="1">
      <alignment vertical="center" wrapText="1"/>
    </xf>
    <xf numFmtId="0" fontId="0" fillId="31" borderId="0" xfId="0" applyFill="1" applyAlignment="1">
      <alignment horizontal="right" vertical="center"/>
    </xf>
    <xf numFmtId="0" fontId="42" fillId="0" borderId="0" xfId="0" applyFont="1"/>
    <xf numFmtId="0" fontId="22" fillId="31" borderId="0" xfId="0" applyFont="1" applyFill="1" applyBorder="1" applyAlignment="1">
      <alignment horizontal="center" wrapText="1"/>
    </xf>
    <xf numFmtId="0" fontId="0" fillId="0" borderId="27" xfId="0" applyFill="1" applyBorder="1"/>
    <xf numFmtId="0" fontId="44" fillId="0" borderId="0" xfId="0" applyFont="1"/>
    <xf numFmtId="0" fontId="45" fillId="0" borderId="0" xfId="0" applyFont="1"/>
    <xf numFmtId="0" fontId="29" fillId="25" borderId="0" xfId="0" applyFont="1" applyFill="1" applyBorder="1" applyAlignment="1">
      <alignment vertical="center"/>
    </xf>
    <xf numFmtId="0" fontId="11" fillId="24" borderId="0" xfId="41" applyFont="1" applyFill="1" applyBorder="1" applyAlignment="1">
      <alignment horizontal="left"/>
    </xf>
    <xf numFmtId="0" fontId="11" fillId="24" borderId="0" xfId="41" applyFont="1" applyFill="1" applyBorder="1" applyAlignment="1"/>
    <xf numFmtId="0" fontId="16" fillId="24" borderId="0" xfId="41" applyFont="1" applyFill="1" applyBorder="1" applyAlignment="1">
      <alignment vertical="center"/>
    </xf>
    <xf numFmtId="0" fontId="50" fillId="25" borderId="0" xfId="0" applyFont="1" applyFill="1" applyBorder="1" applyAlignment="1">
      <alignment horizontal="left" vertical="center"/>
    </xf>
    <xf numFmtId="0" fontId="58" fillId="25" borderId="0" xfId="0" applyFont="1" applyFill="1" applyBorder="1"/>
    <xf numFmtId="0" fontId="11" fillId="25" borderId="0" xfId="0" applyFont="1" applyFill="1" applyBorder="1" applyAlignment="1"/>
    <xf numFmtId="0" fontId="51"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2" fillId="33" borderId="0" xfId="41" applyNumberFormat="1" applyFont="1" applyFill="1" applyBorder="1" applyAlignment="1">
      <alignment horizontal="center" wrapText="1"/>
    </xf>
    <xf numFmtId="164" fontId="11" fillId="24" borderId="0" xfId="41" applyNumberFormat="1" applyFont="1" applyFill="1" applyBorder="1" applyAlignment="1">
      <alignment horizont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167" fontId="12" fillId="24" borderId="0" xfId="41" applyNumberFormat="1" applyFont="1" applyFill="1" applyBorder="1" applyAlignment="1">
      <alignment horizontal="center" wrapText="1"/>
    </xf>
    <xf numFmtId="0" fontId="18" fillId="24" borderId="0" xfId="41" applyFont="1" applyFill="1" applyBorder="1"/>
    <xf numFmtId="167" fontId="18" fillId="24" borderId="0" xfId="41" applyNumberFormat="1" applyFont="1" applyFill="1" applyBorder="1" applyAlignment="1">
      <alignment horizontal="center" wrapText="1"/>
    </xf>
    <xf numFmtId="0" fontId="13" fillId="25" borderId="0" xfId="0" applyFont="1" applyFill="1"/>
    <xf numFmtId="0" fontId="13" fillId="25" borderId="13" xfId="0" applyFont="1" applyFill="1" applyBorder="1"/>
    <xf numFmtId="165" fontId="18" fillId="24" borderId="0" xfId="60"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167" fontId="12" fillId="25" borderId="0" xfId="0" applyNumberFormat="1" applyFont="1" applyFill="1" applyBorder="1" applyAlignment="1">
      <alignment horizontal="center"/>
    </xf>
    <xf numFmtId="0" fontId="11" fillId="24" borderId="0" xfId="41" applyFont="1" applyFill="1" applyBorder="1" applyAlignment="1">
      <alignment horizontal="center" vertical="center"/>
    </xf>
    <xf numFmtId="1" fontId="12"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3" fontId="77"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77" fillId="24" borderId="0" xfId="41" applyFont="1" applyFill="1" applyBorder="1"/>
    <xf numFmtId="0" fontId="15" fillId="30" borderId="52" xfId="0" applyFont="1" applyFill="1" applyBorder="1" applyAlignment="1">
      <alignment vertical="center"/>
    </xf>
    <xf numFmtId="0" fontId="13" fillId="30" borderId="53" xfId="0" applyFont="1" applyFill="1" applyBorder="1" applyAlignment="1">
      <alignment vertical="center"/>
    </xf>
    <xf numFmtId="0" fontId="0" fillId="0" borderId="0" xfId="0" applyBorder="1" applyAlignment="1">
      <alignment vertical="center"/>
    </xf>
    <xf numFmtId="3" fontId="12" fillId="25" borderId="0" xfId="61" applyNumberFormat="1" applyFont="1" applyFill="1" applyAlignment="1">
      <alignment horizontal="right"/>
    </xf>
    <xf numFmtId="3" fontId="12" fillId="25" borderId="0" xfId="61" applyNumberFormat="1" applyFont="1" applyFill="1" applyAlignment="1">
      <alignment horizontal="right" vertical="center"/>
    </xf>
    <xf numFmtId="0" fontId="12" fillId="33" borderId="0" xfId="0" applyFont="1" applyFill="1" applyBorder="1"/>
    <xf numFmtId="3" fontId="12" fillId="33" borderId="0" xfId="61" applyNumberFormat="1" applyFont="1" applyFill="1" applyAlignment="1">
      <alignment horizontal="right"/>
    </xf>
    <xf numFmtId="164" fontId="16" fillId="34" borderId="0" xfId="41" applyNumberFormat="1" applyFont="1" applyFill="1" applyBorder="1" applyAlignment="1">
      <alignment horizontal="center" wrapText="1"/>
    </xf>
    <xf numFmtId="3" fontId="12" fillId="25" borderId="0" xfId="61" applyNumberFormat="1" applyFont="1" applyFill="1"/>
    <xf numFmtId="0" fontId="12" fillId="25" borderId="0" xfId="0" applyFont="1" applyFill="1" applyBorder="1" applyAlignment="1">
      <alignment horizontal="left" vertical="center"/>
    </xf>
    <xf numFmtId="3" fontId="11" fillId="34" borderId="0" xfId="41" applyNumberFormat="1" applyFont="1" applyFill="1" applyBorder="1" applyAlignment="1">
      <alignment horizontal="right" wrapText="1"/>
    </xf>
    <xf numFmtId="3" fontId="12" fillId="34"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56"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3" borderId="0" xfId="41" applyNumberFormat="1" applyFont="1" applyFill="1" applyBorder="1" applyAlignment="1">
      <alignment horizontal="right" wrapText="1"/>
    </xf>
    <xf numFmtId="0" fontId="29" fillId="34" borderId="56" xfId="41" applyFont="1" applyFill="1" applyBorder="1" applyAlignment="1">
      <alignment horizontal="left" vertical="top" wrapText="1"/>
    </xf>
    <xf numFmtId="0" fontId="16" fillId="34" borderId="0" xfId="41" applyFont="1" applyFill="1" applyBorder="1"/>
    <xf numFmtId="0" fontId="52" fillId="24" borderId="0" xfId="41" applyFont="1" applyFill="1" applyBorder="1" applyAlignment="1">
      <alignment wrapText="1"/>
    </xf>
    <xf numFmtId="165" fontId="77" fillId="24" borderId="0" xfId="41" applyNumberFormat="1" applyFont="1" applyFill="1" applyBorder="1" applyAlignment="1">
      <alignment horizontal="right"/>
    </xf>
    <xf numFmtId="165" fontId="77" fillId="34" borderId="0" xfId="41" applyNumberFormat="1" applyFont="1" applyFill="1" applyBorder="1" applyAlignment="1">
      <alignment horizontal="right"/>
    </xf>
    <xf numFmtId="164" fontId="77" fillId="24" borderId="0" xfId="41" applyNumberFormat="1" applyFont="1" applyFill="1" applyBorder="1" applyAlignment="1">
      <alignment horizontal="right" indent="1"/>
    </xf>
    <xf numFmtId="165" fontId="77" fillId="24" borderId="0" xfId="41" applyNumberFormat="1" applyFont="1" applyFill="1" applyBorder="1" applyAlignment="1">
      <alignment horizontal="right" indent="1"/>
    </xf>
    <xf numFmtId="165" fontId="77" fillId="34" borderId="0" xfId="41" applyNumberFormat="1" applyFont="1" applyFill="1" applyBorder="1" applyAlignment="1">
      <alignment horizontal="right" indent="1"/>
    </xf>
    <xf numFmtId="0" fontId="77" fillId="24" borderId="0" xfId="41" applyFont="1" applyFill="1" applyBorder="1" applyAlignment="1">
      <alignment vertical="center"/>
    </xf>
    <xf numFmtId="3" fontId="77" fillId="24" borderId="0" xfId="41" applyNumberFormat="1" applyFont="1" applyFill="1" applyBorder="1" applyAlignment="1">
      <alignment horizontal="right" vertical="center" wrapText="1"/>
    </xf>
    <xf numFmtId="0" fontId="78" fillId="25" borderId="0" xfId="0" applyFont="1" applyFill="1"/>
    <xf numFmtId="0" fontId="78" fillId="25" borderId="13" xfId="0" applyFont="1" applyFill="1" applyBorder="1"/>
    <xf numFmtId="0" fontId="15" fillId="26" borderId="49" xfId="0" applyFont="1" applyFill="1" applyBorder="1" applyAlignment="1">
      <alignment vertical="center"/>
    </xf>
    <xf numFmtId="0" fontId="24" fillId="25" borderId="13" xfId="0" applyFont="1" applyFill="1" applyBorder="1"/>
    <xf numFmtId="0" fontId="0" fillId="0" borderId="0" xfId="0"/>
    <xf numFmtId="0" fontId="11" fillId="25" borderId="0" xfId="0" applyFont="1" applyFill="1" applyBorder="1" applyAlignment="1">
      <alignment horizontal="right"/>
    </xf>
    <xf numFmtId="0" fontId="0" fillId="25" borderId="0" xfId="0" applyFill="1" applyAlignment="1"/>
    <xf numFmtId="0" fontId="0" fillId="25" borderId="0" xfId="0" applyFill="1" applyBorder="1" applyAlignment="1"/>
    <xf numFmtId="0" fontId="0" fillId="0" borderId="0" xfId="0" applyAlignment="1"/>
    <xf numFmtId="0" fontId="4" fillId="25" borderId="11" xfId="0" applyFont="1" applyFill="1" applyBorder="1" applyAlignment="1">
      <alignment vertical="center"/>
    </xf>
    <xf numFmtId="3" fontId="11" fillId="25" borderId="0" xfId="0" applyNumberFormat="1" applyFont="1" applyFill="1" applyBorder="1" applyAlignment="1">
      <alignment horizontal="center"/>
    </xf>
    <xf numFmtId="0" fontId="11" fillId="25" borderId="0" xfId="0" applyFont="1" applyFill="1" applyBorder="1" applyAlignment="1">
      <alignment horizontal="left"/>
    </xf>
    <xf numFmtId="3" fontId="16" fillId="25" borderId="0" xfId="0" applyNumberFormat="1" applyFont="1" applyFill="1" applyBorder="1" applyAlignment="1">
      <alignment horizontal="right" vertical="center"/>
    </xf>
    <xf numFmtId="0" fontId="79" fillId="25" borderId="0" xfId="0" applyFont="1" applyFill="1"/>
    <xf numFmtId="0" fontId="14" fillId="26" borderId="47" xfId="0" applyFont="1" applyFill="1" applyBorder="1" applyAlignment="1">
      <alignment horizontal="center" vertical="center"/>
    </xf>
    <xf numFmtId="0" fontId="0" fillId="26" borderId="47" xfId="0" applyFill="1" applyBorder="1"/>
    <xf numFmtId="0" fontId="13"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0" fontId="0" fillId="25" borderId="60" xfId="0" applyFill="1" applyBorder="1" applyAlignment="1"/>
    <xf numFmtId="167" fontId="77" fillId="25" borderId="0" xfId="0" applyNumberFormat="1" applyFont="1" applyFill="1" applyBorder="1" applyAlignment="1">
      <alignment horizontal="center"/>
    </xf>
    <xf numFmtId="0" fontId="11" fillId="25" borderId="0" xfId="0" applyFont="1" applyFill="1" applyBorder="1" applyAlignment="1">
      <alignment vertical="center"/>
    </xf>
    <xf numFmtId="0" fontId="80" fillId="25" borderId="0" xfId="0" applyFont="1" applyFill="1" applyBorder="1"/>
    <xf numFmtId="0" fontId="86" fillId="25" borderId="0" xfId="0" applyFont="1" applyFill="1" applyBorder="1"/>
    <xf numFmtId="0" fontId="78" fillId="0" borderId="0" xfId="0" applyFont="1"/>
    <xf numFmtId="0" fontId="21" fillId="25" borderId="0" xfId="0" applyFont="1" applyFill="1"/>
    <xf numFmtId="0" fontId="37" fillId="25" borderId="0" xfId="0" applyFont="1" applyFill="1" applyBorder="1"/>
    <xf numFmtId="0" fontId="87" fillId="25" borderId="0" xfId="0" applyFont="1" applyFill="1" applyBorder="1"/>
    <xf numFmtId="0" fontId="16" fillId="0" borderId="48" xfId="0" applyFont="1" applyBorder="1" applyAlignment="1"/>
    <xf numFmtId="0" fontId="0" fillId="26" borderId="50" xfId="0" applyFill="1" applyBorder="1" applyAlignment="1">
      <alignment vertical="center"/>
    </xf>
    <xf numFmtId="0" fontId="0" fillId="26" borderId="51" xfId="0" applyFill="1" applyBorder="1" applyAlignment="1">
      <alignment vertical="center"/>
    </xf>
    <xf numFmtId="164" fontId="11" fillId="25" borderId="0" xfId="0" applyNumberFormat="1" applyFont="1" applyFill="1" applyBorder="1" applyAlignment="1">
      <alignment horizontal="center"/>
    </xf>
    <xf numFmtId="0" fontId="29" fillId="25" borderId="12" xfId="0" applyFont="1" applyFill="1" applyBorder="1" applyAlignment="1">
      <alignment horizontal="center"/>
    </xf>
    <xf numFmtId="0" fontId="16" fillId="25" borderId="12" xfId="0" applyFont="1" applyFill="1" applyBorder="1" applyAlignment="1">
      <alignment horizontal="center"/>
    </xf>
    <xf numFmtId="164" fontId="77" fillId="25" borderId="0" xfId="0" applyNumberFormat="1" applyFont="1" applyFill="1" applyBorder="1" applyAlignment="1">
      <alignment horizontal="center"/>
    </xf>
    <xf numFmtId="0" fontId="77" fillId="25" borderId="0" xfId="0" applyFont="1" applyFill="1" applyBorder="1" applyAlignment="1">
      <alignment horizontal="right"/>
    </xf>
    <xf numFmtId="0" fontId="51" fillId="25" borderId="0" xfId="0" applyFont="1" applyFill="1"/>
    <xf numFmtId="0" fontId="51" fillId="25" borderId="13" xfId="0" applyFont="1" applyFill="1" applyBorder="1"/>
    <xf numFmtId="0" fontId="51" fillId="0" borderId="0" xfId="0" applyFont="1"/>
    <xf numFmtId="0" fontId="5" fillId="25" borderId="0" xfId="0" applyFont="1" applyFill="1" applyBorder="1"/>
    <xf numFmtId="165" fontId="12" fillId="25" borderId="0" xfId="0" applyNumberFormat="1" applyFont="1" applyFill="1" applyBorder="1" applyAlignment="1">
      <alignment horizontal="center"/>
    </xf>
    <xf numFmtId="0" fontId="14" fillId="26" borderId="62" xfId="0" applyFont="1" applyFill="1" applyBorder="1" applyAlignment="1">
      <alignment horizontal="center" vertical="center"/>
    </xf>
    <xf numFmtId="0" fontId="3" fillId="26" borderId="49" xfId="0" applyFont="1" applyFill="1" applyBorder="1" applyAlignment="1">
      <alignment vertical="center"/>
    </xf>
    <xf numFmtId="0" fontId="10" fillId="25" borderId="0" xfId="0" applyFont="1" applyFill="1" applyBorder="1" applyAlignment="1"/>
    <xf numFmtId="0" fontId="11" fillId="25" borderId="60" xfId="0" applyFont="1" applyFill="1" applyBorder="1" applyAlignment="1">
      <alignment horizontal="center"/>
    </xf>
    <xf numFmtId="0" fontId="0" fillId="25" borderId="0" xfId="0" applyFill="1" applyAlignment="1">
      <alignment vertical="justify"/>
    </xf>
    <xf numFmtId="0" fontId="86" fillId="25" borderId="11" xfId="0" applyFont="1" applyFill="1" applyBorder="1"/>
    <xf numFmtId="3" fontId="12" fillId="37" borderId="0" xfId="62" applyNumberFormat="1" applyFont="1" applyFill="1" applyBorder="1" applyAlignment="1">
      <alignment horizontal="center" wrapText="1"/>
    </xf>
    <xf numFmtId="167" fontId="11" fillId="25" borderId="0" xfId="0" applyNumberFormat="1" applyFont="1" applyFill="1" applyBorder="1" applyAlignment="1">
      <alignment horizontal="center"/>
    </xf>
    <xf numFmtId="0" fontId="10" fillId="25" borderId="11" xfId="0" applyFont="1" applyFill="1" applyBorder="1"/>
    <xf numFmtId="167" fontId="12" fillId="25" borderId="0" xfId="0" applyNumberFormat="1" applyFont="1" applyFill="1" applyBorder="1"/>
    <xf numFmtId="164" fontId="90" fillId="24" borderId="0" xfId="41" applyNumberFormat="1" applyFont="1" applyFill="1" applyBorder="1" applyAlignment="1">
      <alignment horizontal="center" wrapText="1"/>
    </xf>
    <xf numFmtId="164" fontId="80"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0" fontId="87" fillId="25" borderId="11" xfId="0" applyFont="1" applyFill="1" applyBorder="1"/>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5" fillId="25" borderId="11" xfId="0" applyFont="1" applyFill="1" applyBorder="1"/>
    <xf numFmtId="0" fontId="12" fillId="24" borderId="0" xfId="41" applyFont="1" applyFill="1" applyBorder="1" applyAlignment="1">
      <alignment horizontal="left"/>
    </xf>
    <xf numFmtId="165" fontId="2" fillId="25" borderId="0" xfId="0" applyNumberFormat="1" applyFont="1" applyFill="1" applyBorder="1" applyAlignment="1">
      <alignment horizontal="center"/>
    </xf>
    <xf numFmtId="0" fontId="78" fillId="25" borderId="0" xfId="0" applyFont="1" applyFill="1" applyBorder="1"/>
    <xf numFmtId="0" fontId="12" fillId="24" borderId="0" xfId="41" applyFont="1" applyFill="1" applyBorder="1"/>
    <xf numFmtId="0" fontId="12" fillId="25" borderId="0" xfId="0" applyFont="1" applyFill="1" applyBorder="1" applyAlignment="1">
      <alignment horizontal="center"/>
    </xf>
    <xf numFmtId="167" fontId="12" fillId="24" borderId="0" xfId="41" applyNumberFormat="1" applyFont="1" applyFill="1" applyBorder="1" applyAlignment="1">
      <alignment wrapText="1"/>
    </xf>
    <xf numFmtId="0" fontId="24" fillId="25" borderId="0" xfId="0" applyFont="1" applyFill="1" applyBorder="1"/>
    <xf numFmtId="3" fontId="12" fillId="25" borderId="0" xfId="0" applyNumberFormat="1" applyFont="1" applyFill="1" applyBorder="1" applyAlignment="1">
      <alignment horizontal="center"/>
    </xf>
    <xf numFmtId="169" fontId="12" fillId="25" borderId="0" xfId="0" applyNumberFormat="1" applyFont="1" applyFill="1" applyBorder="1" applyAlignment="1">
      <alignment horizontal="center"/>
    </xf>
    <xf numFmtId="0" fontId="11" fillId="24" borderId="0" xfId="41" applyFont="1" applyFill="1" applyBorder="1" applyAlignment="1">
      <alignment horizontal="right"/>
    </xf>
    <xf numFmtId="0" fontId="80" fillId="25" borderId="0" xfId="0" applyFont="1" applyFill="1" applyBorder="1" applyAlignment="1">
      <alignment horizontal="left" vertical="center"/>
    </xf>
    <xf numFmtId="0" fontId="16" fillId="24" borderId="0" xfId="41" applyFont="1" applyFill="1" applyBorder="1" applyAlignment="1">
      <alignment horizontal="left"/>
    </xf>
    <xf numFmtId="169" fontId="77" fillId="25" borderId="0" xfId="0" applyNumberFormat="1" applyFont="1" applyFill="1" applyBorder="1" applyAlignment="1">
      <alignment horizontal="center"/>
    </xf>
    <xf numFmtId="165" fontId="37"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51" fillId="25" borderId="0" xfId="0" applyFont="1" applyFill="1" applyBorder="1"/>
    <xf numFmtId="0" fontId="2" fillId="0" borderId="0" xfId="0" applyFont="1" applyFill="1"/>
    <xf numFmtId="0" fontId="14" fillId="26" borderId="66" xfId="0" applyFont="1" applyFill="1" applyBorder="1" applyAlignment="1">
      <alignment horizontal="center" vertical="center"/>
    </xf>
    <xf numFmtId="0" fontId="88" fillId="25" borderId="13" xfId="0" applyFont="1" applyFill="1" applyBorder="1" applyAlignment="1">
      <alignment horizontal="center"/>
    </xf>
    <xf numFmtId="0" fontId="16" fillId="24" borderId="0" xfId="41" applyFont="1" applyFill="1" applyBorder="1" applyAlignment="1">
      <alignment horizontal="left" vertical="center" wrapText="1"/>
    </xf>
    <xf numFmtId="0" fontId="88" fillId="25" borderId="0" xfId="0" applyFont="1" applyFill="1" applyBorder="1" applyAlignment="1">
      <alignment horizontal="center"/>
    </xf>
    <xf numFmtId="167" fontId="12" fillId="25" borderId="0" xfId="0" applyNumberFormat="1" applyFont="1" applyFill="1" applyBorder="1" applyAlignment="1">
      <alignment horizontal="right"/>
    </xf>
    <xf numFmtId="167" fontId="12" fillId="33" borderId="0" xfId="0" applyNumberFormat="1" applyFont="1" applyFill="1" applyBorder="1" applyAlignment="1">
      <alignment horizontal="right"/>
    </xf>
    <xf numFmtId="167" fontId="11" fillId="33" borderId="0" xfId="0" applyNumberFormat="1" applyFont="1" applyFill="1" applyBorder="1" applyAlignment="1">
      <alignment horizontal="right"/>
    </xf>
    <xf numFmtId="168" fontId="12" fillId="24" borderId="0" xfId="41" applyNumberFormat="1" applyFont="1" applyFill="1" applyBorder="1" applyAlignment="1">
      <alignment horizontal="right" wrapText="1"/>
    </xf>
    <xf numFmtId="168" fontId="77" fillId="25" borderId="0" xfId="0" applyNumberFormat="1" applyFont="1" applyFill="1" applyBorder="1" applyAlignment="1">
      <alignment horizontal="right"/>
    </xf>
    <xf numFmtId="167" fontId="12" fillId="24" borderId="0" xfId="41" applyNumberFormat="1" applyFont="1" applyFill="1" applyBorder="1" applyAlignment="1">
      <alignment horizontal="right" wrapText="1"/>
    </xf>
    <xf numFmtId="167" fontId="77" fillId="25" borderId="0" xfId="0" applyNumberFormat="1" applyFont="1" applyFill="1" applyBorder="1" applyAlignment="1">
      <alignment horizontal="right"/>
    </xf>
    <xf numFmtId="167" fontId="77" fillId="33" borderId="0" xfId="0" applyNumberFormat="1" applyFont="1" applyFill="1" applyBorder="1" applyAlignment="1">
      <alignment horizontal="right"/>
    </xf>
    <xf numFmtId="3" fontId="2" fillId="25" borderId="0" xfId="0" applyNumberFormat="1" applyFont="1" applyFill="1" applyBorder="1" applyAlignment="1">
      <alignment horizontal="right"/>
    </xf>
    <xf numFmtId="164" fontId="11" fillId="25" borderId="0" xfId="41" applyNumberFormat="1" applyFont="1" applyFill="1" applyBorder="1" applyAlignment="1">
      <alignment horizontal="center" wrapText="1"/>
    </xf>
    <xf numFmtId="0" fontId="11" fillId="25" borderId="60" xfId="0" applyFont="1" applyFill="1" applyBorder="1" applyAlignment="1">
      <alignment horizontal="center" vertical="center"/>
    </xf>
    <xf numFmtId="168" fontId="11" fillId="25" borderId="0" xfId="0" applyNumberFormat="1" applyFont="1" applyFill="1" applyBorder="1" applyAlignment="1">
      <alignment horizontal="right"/>
    </xf>
    <xf numFmtId="0" fontId="16" fillId="24" borderId="0" xfId="41" applyFont="1" applyFill="1" applyBorder="1" applyAlignment="1">
      <alignment horizontal="left" indent="1"/>
    </xf>
    <xf numFmtId="0" fontId="79" fillId="0" borderId="0" xfId="0" applyFont="1"/>
    <xf numFmtId="0" fontId="91" fillId="25" borderId="0" xfId="0" applyFont="1" applyFill="1" applyBorder="1"/>
    <xf numFmtId="0" fontId="79" fillId="25" borderId="0" xfId="0" applyFont="1" applyFill="1" applyBorder="1"/>
    <xf numFmtId="0" fontId="79" fillId="25" borderId="13" xfId="0" applyFont="1" applyFill="1" applyBorder="1"/>
    <xf numFmtId="0" fontId="13" fillId="0" borderId="0" xfId="0" applyFont="1" applyBorder="1"/>
    <xf numFmtId="0" fontId="13" fillId="25" borderId="12" xfId="0" applyFont="1" applyFill="1" applyBorder="1" applyAlignment="1">
      <alignment horizontal="left"/>
    </xf>
    <xf numFmtId="3" fontId="18" fillId="25" borderId="0" xfId="0" applyNumberFormat="1" applyFont="1" applyFill="1" applyBorder="1" applyAlignment="1">
      <alignment horizontal="right"/>
    </xf>
    <xf numFmtId="0" fontId="11" fillId="24" borderId="0" xfId="41" applyFont="1" applyFill="1" applyBorder="1" applyAlignment="1">
      <alignment horizontal="left" indent="1"/>
    </xf>
    <xf numFmtId="0" fontId="16" fillId="0" borderId="48" xfId="0" applyFont="1" applyBorder="1" applyAlignment="1">
      <alignment vertical="center"/>
    </xf>
    <xf numFmtId="0" fontId="51" fillId="25" borderId="0" xfId="0" applyFont="1" applyFill="1" applyBorder="1" applyAlignment="1">
      <alignment horizontal="left"/>
    </xf>
    <xf numFmtId="0" fontId="15" fillId="26" borderId="49" xfId="0" applyFont="1" applyFill="1" applyBorder="1" applyAlignment="1"/>
    <xf numFmtId="0" fontId="13" fillId="26" borderId="60" xfId="0" applyFont="1" applyFill="1" applyBorder="1" applyAlignment="1">
      <alignment vertical="center"/>
    </xf>
    <xf numFmtId="0" fontId="3" fillId="26" borderId="60" xfId="0" applyFont="1" applyFill="1" applyBorder="1" applyAlignment="1">
      <alignment vertical="center"/>
    </xf>
    <xf numFmtId="165" fontId="77" fillId="25" borderId="0" xfId="0" applyNumberFormat="1" applyFont="1" applyFill="1" applyBorder="1" applyAlignment="1">
      <alignment horizontal="right"/>
    </xf>
    <xf numFmtId="0" fontId="11" fillId="25" borderId="60" xfId="0" applyFont="1" applyFill="1" applyBorder="1" applyAlignment="1">
      <alignment horizontal="center" vertical="distributed"/>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23" fillId="25" borderId="0" xfId="0" applyFont="1" applyFill="1"/>
    <xf numFmtId="0" fontId="23" fillId="25" borderId="13"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87" fillId="25" borderId="0" xfId="0" applyFont="1" applyFill="1" applyBorder="1" applyAlignment="1">
      <alignment horizontal="right"/>
    </xf>
    <xf numFmtId="0" fontId="21" fillId="25" borderId="13" xfId="0" applyFont="1" applyFill="1" applyBorder="1"/>
    <xf numFmtId="0" fontId="93" fillId="25" borderId="0" xfId="0" applyFont="1" applyFill="1"/>
    <xf numFmtId="0" fontId="89" fillId="25" borderId="0" xfId="0" applyFont="1" applyFill="1" applyBorder="1" applyAlignment="1">
      <alignment horizontal="center"/>
    </xf>
    <xf numFmtId="0" fontId="94" fillId="25" borderId="0" xfId="0" applyFont="1" applyFill="1" applyBorder="1"/>
    <xf numFmtId="164" fontId="89" fillId="25" borderId="0" xfId="0" applyNumberFormat="1" applyFont="1" applyFill="1" applyBorder="1" applyAlignment="1">
      <alignment horizontal="center"/>
    </xf>
    <xf numFmtId="0" fontId="93" fillId="0" borderId="0" xfId="0" applyFont="1"/>
    <xf numFmtId="0" fontId="0" fillId="25" borderId="0" xfId="52" applyFont="1" applyFill="1"/>
    <xf numFmtId="0" fontId="1" fillId="39" borderId="67" xfId="53" applyFill="1" applyBorder="1"/>
    <xf numFmtId="0" fontId="11" fillId="25" borderId="12" xfId="53" applyFont="1" applyFill="1" applyBorder="1" applyAlignment="1">
      <alignment horizontal="left"/>
    </xf>
    <xf numFmtId="0" fontId="95"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1" fillId="0" borderId="0" xfId="52" applyFont="1" applyAlignment="1">
      <alignment horizontal="left"/>
    </xf>
    <xf numFmtId="0" fontId="0" fillId="0" borderId="0" xfId="52" applyFont="1"/>
    <xf numFmtId="0" fontId="0" fillId="33" borderId="0" xfId="52" applyFont="1" applyFill="1"/>
    <xf numFmtId="0" fontId="9" fillId="25" borderId="10" xfId="52" applyFont="1" applyFill="1" applyBorder="1" applyAlignment="1">
      <alignment horizontal="left"/>
    </xf>
    <xf numFmtId="0" fontId="51"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3" borderId="0" xfId="52" applyFont="1" applyFill="1" applyAlignment="1">
      <alignment vertical="center"/>
    </xf>
    <xf numFmtId="0" fontId="15" fillId="26" borderId="49" xfId="52" applyFont="1" applyFill="1" applyBorder="1" applyAlignment="1">
      <alignment vertical="center"/>
    </xf>
    <xf numFmtId="0" fontId="13" fillId="26" borderId="50" xfId="52" applyFont="1" applyFill="1" applyBorder="1" applyAlignment="1">
      <alignment vertical="center"/>
    </xf>
    <xf numFmtId="0" fontId="3" fillId="26" borderId="51" xfId="52" applyFont="1" applyFill="1" applyBorder="1" applyAlignment="1">
      <alignment vertical="center"/>
    </xf>
    <xf numFmtId="0" fontId="0" fillId="25" borderId="0" xfId="52" applyFont="1" applyFill="1" applyAlignment="1">
      <alignment vertical="center"/>
    </xf>
    <xf numFmtId="0" fontId="51"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3"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3" borderId="0" xfId="52" applyFont="1" applyFill="1" applyAlignment="1">
      <alignment horizontal="center"/>
    </xf>
    <xf numFmtId="0" fontId="11" fillId="24" borderId="0" xfId="63"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3"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3" fillId="0" borderId="0" xfId="52" applyFont="1" applyAlignment="1">
      <alignment horizontal="left"/>
    </xf>
    <xf numFmtId="0" fontId="9" fillId="0" borderId="0" xfId="52" applyFont="1" applyAlignment="1">
      <alignment horizontal="center"/>
    </xf>
    <xf numFmtId="0" fontId="13" fillId="33" borderId="0" xfId="52" applyFont="1" applyFill="1"/>
    <xf numFmtId="0" fontId="12" fillId="24" borderId="0" xfId="63" applyFont="1" applyFill="1" applyBorder="1" applyAlignment="1">
      <alignment horizontal="left" indent="1"/>
    </xf>
    <xf numFmtId="4" fontId="12" fillId="34" borderId="0" xfId="63" applyNumberFormat="1" applyFont="1" applyFill="1" applyBorder="1" applyAlignment="1">
      <alignment horizontal="right" wrapText="1" indent="4"/>
    </xf>
    <xf numFmtId="0" fontId="13" fillId="0" borderId="0" xfId="52" applyFont="1"/>
    <xf numFmtId="0" fontId="4" fillId="25" borderId="11" xfId="52" applyFont="1" applyFill="1" applyBorder="1"/>
    <xf numFmtId="0" fontId="24" fillId="33" borderId="0" xfId="52" applyFont="1" applyFill="1"/>
    <xf numFmtId="0" fontId="10" fillId="25" borderId="0" xfId="52" applyFont="1" applyFill="1" applyBorder="1" applyAlignment="1"/>
    <xf numFmtId="0" fontId="24" fillId="0" borderId="0" xfId="52" applyFont="1"/>
    <xf numFmtId="0" fontId="53" fillId="33" borderId="0" xfId="52" applyFont="1" applyFill="1" applyAlignment="1">
      <alignment horizontal="center"/>
    </xf>
    <xf numFmtId="0" fontId="53" fillId="0" borderId="0" xfId="52" applyFont="1" applyAlignment="1">
      <alignment horizontal="center"/>
    </xf>
    <xf numFmtId="0" fontId="1" fillId="33" borderId="0" xfId="52" applyFont="1" applyFill="1"/>
    <xf numFmtId="0" fontId="1" fillId="0" borderId="0" xfId="52" applyFont="1"/>
    <xf numFmtId="0" fontId="51" fillId="33" borderId="0" xfId="52" applyFont="1" applyFill="1"/>
    <xf numFmtId="0" fontId="28" fillId="25" borderId="0" xfId="52" applyFont="1" applyFill="1" applyBorder="1"/>
    <xf numFmtId="4" fontId="11" fillId="34" borderId="0" xfId="63" applyNumberFormat="1" applyFont="1" applyFill="1" applyBorder="1" applyAlignment="1">
      <alignment horizontal="right" wrapText="1" indent="4"/>
    </xf>
    <xf numFmtId="0" fontId="51" fillId="0" borderId="0" xfId="52" applyFont="1"/>
    <xf numFmtId="0" fontId="96" fillId="33" borderId="0" xfId="52" applyFont="1" applyFill="1"/>
    <xf numFmtId="0" fontId="97" fillId="24" borderId="0" xfId="63" applyFont="1" applyFill="1" applyBorder="1" applyAlignment="1">
      <alignment horizontal="left" indent="1"/>
    </xf>
    <xf numFmtId="0" fontId="98" fillId="25" borderId="0" xfId="52" applyFont="1" applyFill="1" applyBorder="1" applyAlignment="1"/>
    <xf numFmtId="167" fontId="97" fillId="34" borderId="0" xfId="63" applyNumberFormat="1" applyFont="1" applyFill="1" applyBorder="1" applyAlignment="1">
      <alignment wrapText="1"/>
    </xf>
    <xf numFmtId="4" fontId="97" fillId="34" borderId="0" xfId="63" applyNumberFormat="1" applyFont="1" applyFill="1" applyBorder="1" applyAlignment="1">
      <alignment horizontal="right" wrapText="1" indent="4"/>
    </xf>
    <xf numFmtId="0" fontId="96" fillId="0" borderId="0" xfId="52" applyFont="1"/>
    <xf numFmtId="3" fontId="16" fillId="25" borderId="0" xfId="52" applyNumberFormat="1" applyFont="1" applyFill="1" applyBorder="1" applyAlignment="1">
      <alignment horizontal="center"/>
    </xf>
    <xf numFmtId="0" fontId="78" fillId="33" borderId="0" xfId="52" applyFont="1" applyFill="1"/>
    <xf numFmtId="0" fontId="86" fillId="25" borderId="11" xfId="52" applyFont="1" applyFill="1" applyBorder="1"/>
    <xf numFmtId="0" fontId="78" fillId="25" borderId="0" xfId="52" applyFont="1" applyFill="1"/>
    <xf numFmtId="0" fontId="79" fillId="0" borderId="0" xfId="52" applyFont="1" applyAlignment="1">
      <alignment horizontal="left"/>
    </xf>
    <xf numFmtId="0" fontId="78" fillId="0" borderId="0" xfId="52" applyFont="1"/>
    <xf numFmtId="0" fontId="9" fillId="33" borderId="0" xfId="52" applyFont="1" applyFill="1"/>
    <xf numFmtId="0" fontId="1" fillId="24" borderId="0" xfId="63" applyFont="1" applyFill="1" applyBorder="1" applyAlignment="1">
      <alignment horizontal="left" indent="1"/>
    </xf>
    <xf numFmtId="0" fontId="16" fillId="24" borderId="0" xfId="63" applyFont="1" applyFill="1" applyBorder="1" applyAlignment="1">
      <alignment horizontal="left" indent="1"/>
    </xf>
    <xf numFmtId="0" fontId="16" fillId="25" borderId="0" xfId="52" applyFont="1" applyFill="1" applyBorder="1"/>
    <xf numFmtId="1" fontId="16" fillId="24" borderId="0" xfId="63" applyNumberFormat="1" applyFont="1" applyFill="1" applyBorder="1" applyAlignment="1">
      <alignment horizontal="center" wrapText="1"/>
    </xf>
    <xf numFmtId="165" fontId="16" fillId="24" borderId="0" xfId="63"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81" fillId="25" borderId="0" xfId="52" applyNumberFormat="1" applyFont="1" applyFill="1" applyBorder="1" applyAlignment="1">
      <alignment horizontal="center"/>
    </xf>
    <xf numFmtId="0" fontId="86" fillId="25" borderId="0" xfId="52" applyFont="1" applyFill="1" applyBorder="1" applyAlignment="1"/>
    <xf numFmtId="0" fontId="36" fillId="24" borderId="0" xfId="63" applyFont="1" applyFill="1" applyBorder="1"/>
    <xf numFmtId="0" fontId="11" fillId="24" borderId="0" xfId="63" applyFont="1" applyFill="1" applyBorder="1"/>
    <xf numFmtId="0" fontId="14" fillId="39" borderId="67" xfId="53" applyFont="1" applyFill="1" applyBorder="1" applyAlignment="1">
      <alignment horizontal="center" vertical="center"/>
    </xf>
    <xf numFmtId="0" fontId="2" fillId="0" borderId="0" xfId="52" applyFont="1" applyAlignment="1">
      <alignment horizontal="right"/>
    </xf>
    <xf numFmtId="167" fontId="18" fillId="24" borderId="0" xfId="41" applyNumberFormat="1" applyFont="1" applyFill="1" applyBorder="1" applyAlignment="1">
      <alignment horizontal="right" wrapText="1" indent="1"/>
    </xf>
    <xf numFmtId="167" fontId="18" fillId="40" borderId="0" xfId="41" applyNumberFormat="1" applyFont="1" applyFill="1" applyBorder="1" applyAlignment="1">
      <alignment horizontal="right" wrapText="1" indent="1"/>
    </xf>
    <xf numFmtId="167" fontId="12" fillId="24" borderId="0" xfId="41" applyNumberFormat="1" applyFont="1" applyFill="1" applyBorder="1" applyAlignment="1">
      <alignment horizontal="right" wrapText="1" indent="1"/>
    </xf>
    <xf numFmtId="167" fontId="12" fillId="40" borderId="0" xfId="41" applyNumberFormat="1" applyFont="1" applyFill="1" applyBorder="1" applyAlignment="1">
      <alignment horizontal="right" wrapText="1" indent="1"/>
    </xf>
    <xf numFmtId="167" fontId="12" fillId="40" borderId="0" xfId="41" applyNumberFormat="1" applyFont="1" applyFill="1" applyBorder="1" applyAlignment="1">
      <alignment horizontal="right" wrapText="1" indent="2"/>
    </xf>
    <xf numFmtId="0" fontId="1" fillId="0" borderId="0" xfId="64"/>
    <xf numFmtId="0" fontId="12" fillId="0" borderId="0" xfId="65" applyFont="1" applyFill="1" applyBorder="1" applyAlignment="1">
      <alignment horizontal="left" wrapText="1" indent="1"/>
    </xf>
    <xf numFmtId="3" fontId="104" fillId="0" borderId="0" xfId="64" applyNumberFormat="1" applyFont="1"/>
    <xf numFmtId="3" fontId="2" fillId="0" borderId="0" xfId="64" applyNumberFormat="1" applyFont="1"/>
    <xf numFmtId="3" fontId="1" fillId="0" borderId="0" xfId="64" applyNumberFormat="1"/>
    <xf numFmtId="0" fontId="1" fillId="25" borderId="0" xfId="64" applyFill="1"/>
    <xf numFmtId="0" fontId="14" fillId="28" borderId="31" xfId="66" applyFont="1" applyFill="1" applyBorder="1" applyAlignment="1">
      <alignment horizontal="center" vertical="center"/>
    </xf>
    <xf numFmtId="0" fontId="1" fillId="25" borderId="0" xfId="64" applyFill="1" applyBorder="1"/>
    <xf numFmtId="0" fontId="12" fillId="25" borderId="0" xfId="64" applyNumberFormat="1" applyFont="1" applyFill="1" applyBorder="1" applyAlignment="1">
      <alignment horizontal="left"/>
    </xf>
    <xf numFmtId="0" fontId="12" fillId="25" borderId="0" xfId="65" applyFont="1" applyFill="1" applyBorder="1" applyAlignment="1">
      <alignment horizontal="left" wrapText="1" indent="1"/>
    </xf>
    <xf numFmtId="0" fontId="1" fillId="25" borderId="11" xfId="64" applyFill="1" applyBorder="1"/>
    <xf numFmtId="0" fontId="29" fillId="25" borderId="0" xfId="66" applyFont="1" applyFill="1" applyBorder="1"/>
    <xf numFmtId="0" fontId="51" fillId="0" borderId="0" xfId="64" applyFont="1"/>
    <xf numFmtId="0" fontId="51" fillId="25" borderId="0" xfId="65" applyFont="1" applyFill="1" applyBorder="1"/>
    <xf numFmtId="0" fontId="51" fillId="25" borderId="11" xfId="0" applyFont="1" applyFill="1" applyBorder="1"/>
    <xf numFmtId="165" fontId="12" fillId="25" borderId="0" xfId="0" applyNumberFormat="1" applyFont="1" applyFill="1" applyBorder="1" applyAlignment="1">
      <alignment horizontal="right"/>
    </xf>
    <xf numFmtId="0" fontId="12" fillId="25" borderId="0" xfId="68" applyFont="1" applyFill="1" applyBorder="1"/>
    <xf numFmtId="0" fontId="12" fillId="33" borderId="0" xfId="0" applyFont="1" applyFill="1" applyBorder="1" applyAlignment="1">
      <alignment horizontal="left" indent="1"/>
    </xf>
    <xf numFmtId="0" fontId="53" fillId="25" borderId="0" xfId="64" applyFont="1" applyFill="1" applyBorder="1" applyAlignment="1">
      <alignment horizontal="left"/>
    </xf>
    <xf numFmtId="0" fontId="51" fillId="25" borderId="0" xfId="64" applyFont="1" applyFill="1"/>
    <xf numFmtId="0" fontId="50" fillId="25" borderId="0" xfId="68" applyFont="1" applyFill="1" applyBorder="1"/>
    <xf numFmtId="3" fontId="12" fillId="24" borderId="0" xfId="67" applyNumberFormat="1" applyFont="1" applyFill="1" applyBorder="1" applyAlignment="1">
      <alignment horizontal="center" wrapText="1"/>
    </xf>
    <xf numFmtId="0" fontId="1" fillId="25" borderId="0" xfId="65" applyFill="1" applyBorder="1"/>
    <xf numFmtId="0" fontId="11" fillId="25" borderId="0" xfId="68" applyFont="1" applyFill="1" applyBorder="1" applyAlignment="1">
      <alignment horizontal="center"/>
    </xf>
    <xf numFmtId="0" fontId="53" fillId="25" borderId="0" xfId="0" applyFont="1" applyFill="1" applyBorder="1" applyAlignment="1">
      <alignment horizontal="justify" vertical="center"/>
    </xf>
    <xf numFmtId="0" fontId="18" fillId="25" borderId="0" xfId="0" applyFont="1" applyFill="1" applyBorder="1" applyAlignment="1">
      <alignment horizontal="right" vertical="center"/>
    </xf>
    <xf numFmtId="3" fontId="11" fillId="24" borderId="0" xfId="67" applyNumberFormat="1" applyFont="1" applyFill="1" applyBorder="1" applyAlignment="1">
      <alignment horizontal="right" wrapText="1"/>
    </xf>
    <xf numFmtId="0" fontId="59" fillId="25" borderId="0" xfId="68" applyFont="1" applyFill="1" applyBorder="1"/>
    <xf numFmtId="0" fontId="1" fillId="33" borderId="0" xfId="64" applyFill="1" applyAlignment="1">
      <alignment horizontal="left" indent="1"/>
    </xf>
    <xf numFmtId="0" fontId="51" fillId="33" borderId="0" xfId="64" applyFont="1" applyFill="1" applyAlignment="1">
      <alignment horizontal="left" indent="1"/>
    </xf>
    <xf numFmtId="0" fontId="18" fillId="25" borderId="0" xfId="68" applyFont="1" applyFill="1" applyBorder="1" applyAlignment="1">
      <alignment vertical="center"/>
    </xf>
    <xf numFmtId="0" fontId="11" fillId="25" borderId="0" xfId="68" applyFont="1" applyFill="1" applyBorder="1"/>
    <xf numFmtId="3" fontId="18" fillId="25" borderId="10" xfId="0" applyNumberFormat="1" applyFont="1" applyFill="1" applyBorder="1" applyAlignment="1">
      <alignment horizontal="right"/>
    </xf>
    <xf numFmtId="0" fontId="11" fillId="25" borderId="0" xfId="68" applyFont="1" applyFill="1" applyBorder="1" applyAlignment="1">
      <alignment horizontal="center" vertical="center"/>
    </xf>
    <xf numFmtId="0" fontId="57" fillId="25" borderId="0" xfId="0" applyFont="1" applyFill="1" applyBorder="1" applyAlignment="1">
      <alignment horizontal="center" vertical="center"/>
    </xf>
    <xf numFmtId="0" fontId="11" fillId="25" borderId="73" xfId="68" applyFont="1" applyFill="1" applyBorder="1" applyAlignment="1">
      <alignment horizontal="center" vertical="center"/>
    </xf>
    <xf numFmtId="0" fontId="11" fillId="25" borderId="73" xfId="65" applyFont="1" applyFill="1" applyBorder="1" applyAlignment="1">
      <alignment vertical="center" wrapText="1"/>
    </xf>
    <xf numFmtId="0" fontId="10" fillId="25" borderId="0" xfId="68" applyFont="1" applyFill="1" applyBorder="1"/>
    <xf numFmtId="0" fontId="16" fillId="25" borderId="0" xfId="57" applyFont="1" applyFill="1" applyBorder="1" applyAlignment="1">
      <alignment vertical="center"/>
    </xf>
    <xf numFmtId="0" fontId="13" fillId="28" borderId="38" xfId="65" applyFont="1" applyFill="1" applyBorder="1" applyAlignment="1">
      <alignment vertical="center"/>
    </xf>
    <xf numFmtId="0" fontId="13" fillId="28" borderId="34" xfId="68" applyFont="1" applyFill="1" applyBorder="1" applyAlignment="1">
      <alignment vertical="center"/>
    </xf>
    <xf numFmtId="0" fontId="15" fillId="28" borderId="40" xfId="68" applyFont="1" applyFill="1" applyBorder="1" applyAlignment="1">
      <alignment vertical="center"/>
    </xf>
    <xf numFmtId="0" fontId="16" fillId="25" borderId="0" xfId="65" applyFont="1" applyFill="1" applyBorder="1" applyAlignment="1">
      <alignment horizontal="right"/>
    </xf>
    <xf numFmtId="0" fontId="16" fillId="25" borderId="0" xfId="68" applyFont="1" applyFill="1" applyBorder="1" applyAlignment="1">
      <alignment horizontal="right"/>
    </xf>
    <xf numFmtId="0" fontId="1" fillId="25" borderId="0" xfId="68" applyFont="1" applyFill="1" applyBorder="1"/>
    <xf numFmtId="0" fontId="9" fillId="25" borderId="10" xfId="64" applyFont="1" applyFill="1" applyBorder="1" applyAlignment="1">
      <alignment horizontal="left"/>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6" fillId="24" borderId="0" xfId="41" applyFont="1" applyFill="1" applyBorder="1" applyAlignment="1">
      <alignment horizontal="justify" vertical="center"/>
    </xf>
    <xf numFmtId="0" fontId="1" fillId="25" borderId="0" xfId="69" applyFill="1"/>
    <xf numFmtId="0" fontId="1" fillId="25" borderId="12" xfId="69" applyFill="1" applyBorder="1" applyAlignment="1">
      <alignment horizontal="left"/>
    </xf>
    <xf numFmtId="0" fontId="1" fillId="25" borderId="12" xfId="69" applyFill="1" applyBorder="1"/>
    <xf numFmtId="0" fontId="11" fillId="25" borderId="12" xfId="69" applyFont="1" applyFill="1" applyBorder="1" applyAlignment="1">
      <alignment horizontal="right"/>
    </xf>
    <xf numFmtId="0" fontId="1" fillId="28" borderId="31" xfId="69" applyFill="1" applyBorder="1"/>
    <xf numFmtId="0" fontId="1" fillId="0" borderId="0" xfId="69"/>
    <xf numFmtId="0" fontId="103" fillId="0" borderId="0" xfId="69" applyFont="1"/>
    <xf numFmtId="0" fontId="9" fillId="25" borderId="18" xfId="69" applyFont="1" applyFill="1" applyBorder="1" applyAlignment="1">
      <alignment horizontal="left"/>
    </xf>
    <xf numFmtId="0" fontId="9" fillId="25" borderId="10" xfId="69" applyFont="1" applyFill="1" applyBorder="1" applyAlignment="1">
      <alignment horizontal="left"/>
    </xf>
    <xf numFmtId="0" fontId="51" fillId="25" borderId="10" xfId="69" applyFont="1" applyFill="1" applyBorder="1" applyAlignment="1">
      <alignment horizontal="left"/>
    </xf>
    <xf numFmtId="0" fontId="1" fillId="25" borderId="10" xfId="69" applyFill="1" applyBorder="1"/>
    <xf numFmtId="0" fontId="1" fillId="25" borderId="0" xfId="69" applyFill="1" applyBorder="1"/>
    <xf numFmtId="0" fontId="1" fillId="25" borderId="13" xfId="69" applyFill="1" applyBorder="1"/>
    <xf numFmtId="0" fontId="13" fillId="25" borderId="0" xfId="69" applyFont="1" applyFill="1" applyBorder="1"/>
    <xf numFmtId="0" fontId="16" fillId="25" borderId="0" xfId="69" applyFont="1" applyFill="1" applyBorder="1" applyAlignment="1">
      <alignment horizontal="right"/>
    </xf>
    <xf numFmtId="0" fontId="15" fillId="28" borderId="40" xfId="69" applyFont="1" applyFill="1" applyBorder="1" applyAlignment="1">
      <alignment vertical="center"/>
    </xf>
    <xf numFmtId="0" fontId="15" fillId="28" borderId="34" xfId="69" applyFont="1" applyFill="1" applyBorder="1" applyAlignment="1">
      <alignment vertical="center"/>
    </xf>
    <xf numFmtId="0" fontId="15" fillId="28" borderId="38" xfId="69" applyFont="1" applyFill="1" applyBorder="1" applyAlignment="1">
      <alignment vertical="center"/>
    </xf>
    <xf numFmtId="2" fontId="16" fillId="25" borderId="0" xfId="69" applyNumberFormat="1" applyFont="1" applyFill="1" applyBorder="1" applyAlignment="1">
      <alignment horizontal="right"/>
    </xf>
    <xf numFmtId="165" fontId="103" fillId="0" borderId="0" xfId="69" applyNumberFormat="1" applyFont="1"/>
    <xf numFmtId="0" fontId="1" fillId="25" borderId="0" xfId="69" applyFill="1" applyAlignment="1">
      <alignment vertical="center"/>
    </xf>
    <xf numFmtId="0" fontId="1" fillId="25" borderId="13" xfId="69" applyFill="1" applyBorder="1" applyAlignment="1">
      <alignment vertical="center"/>
    </xf>
    <xf numFmtId="0" fontId="1" fillId="25" borderId="0" xfId="69" applyFill="1" applyBorder="1" applyAlignment="1">
      <alignment vertical="center"/>
    </xf>
    <xf numFmtId="2" fontId="16" fillId="25" borderId="0" xfId="69" applyNumberFormat="1" applyFont="1" applyFill="1" applyBorder="1" applyAlignment="1">
      <alignment horizontal="right" vertical="center"/>
    </xf>
    <xf numFmtId="0" fontId="1" fillId="0" borderId="0" xfId="69" applyAlignment="1">
      <alignment vertical="center"/>
    </xf>
    <xf numFmtId="0" fontId="103" fillId="0" borderId="0" xfId="69" applyFont="1" applyAlignment="1">
      <alignment vertical="center"/>
    </xf>
    <xf numFmtId="49" fontId="1" fillId="25" borderId="13" xfId="69" applyNumberFormat="1" applyFill="1" applyBorder="1" applyAlignment="1">
      <alignment vertical="center"/>
    </xf>
    <xf numFmtId="49" fontId="12" fillId="25" borderId="0" xfId="69" applyNumberFormat="1" applyFont="1" applyFill="1" applyBorder="1" applyAlignment="1">
      <alignment vertical="center"/>
    </xf>
    <xf numFmtId="49" fontId="1" fillId="25" borderId="0" xfId="69" applyNumberFormat="1" applyFill="1" applyBorder="1" applyAlignment="1">
      <alignment vertical="center"/>
    </xf>
    <xf numFmtId="49" fontId="16" fillId="25" borderId="0" xfId="69" applyNumberFormat="1" applyFont="1" applyFill="1" applyBorder="1" applyAlignment="1">
      <alignment horizontal="right" vertical="center"/>
    </xf>
    <xf numFmtId="0" fontId="12" fillId="25" borderId="0" xfId="69" applyFont="1" applyFill="1" applyBorder="1" applyAlignment="1">
      <alignment vertical="center"/>
    </xf>
    <xf numFmtId="0" fontId="16" fillId="25" borderId="0" xfId="69" applyFont="1" applyFill="1" applyBorder="1" applyAlignment="1">
      <alignment horizontal="right" vertical="center"/>
    </xf>
    <xf numFmtId="0" fontId="13" fillId="28" borderId="34" xfId="69" applyFont="1" applyFill="1" applyBorder="1" applyAlignment="1">
      <alignment vertical="center"/>
    </xf>
    <xf numFmtId="0" fontId="3" fillId="28" borderId="34" xfId="69" applyFont="1" applyFill="1" applyBorder="1" applyAlignment="1">
      <alignment vertical="center"/>
    </xf>
    <xf numFmtId="0" fontId="3" fillId="28" borderId="38" xfId="69" applyFont="1" applyFill="1" applyBorder="1" applyAlignment="1">
      <alignment vertical="center"/>
    </xf>
    <xf numFmtId="0" fontId="10" fillId="25" borderId="0" xfId="69" applyFont="1" applyFill="1" applyBorder="1"/>
    <xf numFmtId="0" fontId="4" fillId="25" borderId="0" xfId="69" applyFont="1" applyFill="1" applyBorder="1"/>
    <xf numFmtId="0" fontId="11" fillId="25" borderId="0" xfId="69" applyFont="1" applyFill="1" applyBorder="1" applyAlignment="1"/>
    <xf numFmtId="0" fontId="11" fillId="25" borderId="0" xfId="69" applyFont="1" applyFill="1" applyBorder="1" applyAlignment="1">
      <alignment horizontal="center"/>
    </xf>
    <xf numFmtId="0" fontId="11" fillId="25" borderId="33" xfId="69" applyFont="1" applyFill="1" applyBorder="1" applyAlignment="1">
      <alignment horizontal="center"/>
    </xf>
    <xf numFmtId="0" fontId="11" fillId="25" borderId="12" xfId="69" applyFont="1" applyFill="1" applyBorder="1" applyAlignment="1">
      <alignment horizontal="center"/>
    </xf>
    <xf numFmtId="0" fontId="12" fillId="25" borderId="0" xfId="69" applyFont="1" applyFill="1" applyBorder="1"/>
    <xf numFmtId="0" fontId="11" fillId="25" borderId="0" xfId="69" applyFont="1" applyFill="1" applyBorder="1" applyAlignment="1">
      <alignment horizontal="left" indent="1"/>
    </xf>
    <xf numFmtId="0" fontId="13" fillId="25" borderId="0" xfId="69" applyFont="1" applyFill="1"/>
    <xf numFmtId="0" fontId="13" fillId="25" borderId="13" xfId="69" applyFont="1" applyFill="1" applyBorder="1"/>
    <xf numFmtId="0" fontId="13" fillId="0" borderId="0" xfId="69" applyFont="1"/>
    <xf numFmtId="0" fontId="12" fillId="25" borderId="0" xfId="69" applyFont="1" applyFill="1" applyBorder="1" applyAlignment="1">
      <alignment horizontal="left" indent="1"/>
    </xf>
    <xf numFmtId="165" fontId="18" fillId="24" borderId="0" xfId="60"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0" fontId="1" fillId="28" borderId="34" xfId="69" applyFill="1" applyBorder="1" applyAlignment="1">
      <alignment vertical="center"/>
    </xf>
    <xf numFmtId="0" fontId="1" fillId="28" borderId="38" xfId="69" applyFill="1" applyBorder="1" applyAlignment="1">
      <alignment vertical="center"/>
    </xf>
    <xf numFmtId="167" fontId="12" fillId="25" borderId="0" xfId="69" applyNumberFormat="1" applyFont="1" applyFill="1" applyBorder="1" applyAlignment="1">
      <alignment horizontal="center"/>
    </xf>
    <xf numFmtId="0" fontId="1" fillId="25" borderId="0" xfId="69" applyFill="1" applyAlignment="1">
      <alignment horizontal="right" indent="1"/>
    </xf>
    <xf numFmtId="167" fontId="1" fillId="25" borderId="0" xfId="69" applyNumberFormat="1" applyFill="1" applyAlignment="1">
      <alignment horizontal="right" indent="1"/>
    </xf>
    <xf numFmtId="167" fontId="1" fillId="41" borderId="0" xfId="69" applyNumberFormat="1" applyFill="1" applyAlignment="1">
      <alignment horizontal="right" indent="1"/>
    </xf>
    <xf numFmtId="167" fontId="12" fillId="25" borderId="0" xfId="69" applyNumberFormat="1" applyFont="1" applyFill="1" applyBorder="1" applyAlignment="1">
      <alignment horizontal="right" indent="1"/>
    </xf>
    <xf numFmtId="167" fontId="12" fillId="41" borderId="0" xfId="69" applyNumberFormat="1" applyFont="1" applyFill="1" applyBorder="1" applyAlignment="1">
      <alignment horizontal="right" indent="1"/>
    </xf>
    <xf numFmtId="3" fontId="71" fillId="25" borderId="0" xfId="69" applyNumberFormat="1" applyFont="1" applyFill="1" applyBorder="1" applyAlignment="1">
      <alignment horizontal="right"/>
    </xf>
    <xf numFmtId="167" fontId="18" fillId="25" borderId="0" xfId="69" applyNumberFormat="1" applyFont="1" applyFill="1" applyBorder="1" applyAlignment="1">
      <alignment horizontal="center"/>
    </xf>
    <xf numFmtId="167" fontId="18" fillId="25" borderId="0" xfId="69" applyNumberFormat="1" applyFont="1" applyFill="1" applyBorder="1" applyAlignment="1">
      <alignment horizontal="right" indent="2"/>
    </xf>
    <xf numFmtId="167" fontId="18" fillId="41" borderId="0" xfId="69" applyNumberFormat="1" applyFont="1" applyFill="1" applyBorder="1" applyAlignment="1">
      <alignment horizontal="right" indent="2"/>
    </xf>
    <xf numFmtId="0" fontId="72" fillId="25" borderId="0" xfId="69" applyFont="1" applyFill="1" applyBorder="1"/>
    <xf numFmtId="3" fontId="1" fillId="0" borderId="0" xfId="69" applyNumberFormat="1"/>
    <xf numFmtId="167" fontId="12" fillId="25" borderId="0" xfId="69" applyNumberFormat="1" applyFont="1" applyFill="1" applyBorder="1" applyAlignment="1">
      <alignment horizontal="right" indent="2"/>
    </xf>
    <xf numFmtId="167" fontId="12" fillId="41" borderId="0" xfId="69" applyNumberFormat="1" applyFont="1" applyFill="1" applyBorder="1" applyAlignment="1">
      <alignment horizontal="right" indent="2"/>
    </xf>
    <xf numFmtId="0" fontId="67" fillId="25" borderId="0" xfId="69" applyFont="1" applyFill="1" applyBorder="1"/>
    <xf numFmtId="0" fontId="13" fillId="0" borderId="33" xfId="54" applyFont="1" applyBorder="1" applyAlignment="1">
      <alignment horizontal="center" vertical="center"/>
    </xf>
    <xf numFmtId="0" fontId="11" fillId="25" borderId="12" xfId="69" applyFont="1" applyFill="1" applyBorder="1" applyAlignment="1">
      <alignment horizontal="center" vertical="center" wrapText="1"/>
    </xf>
    <xf numFmtId="0" fontId="11" fillId="25" borderId="0" xfId="69" applyFont="1" applyFill="1" applyBorder="1" applyAlignment="1">
      <alignment horizontal="center" vertical="center"/>
    </xf>
    <xf numFmtId="0" fontId="72" fillId="25" borderId="0" xfId="69" applyFont="1" applyFill="1" applyBorder="1" applyAlignment="1">
      <alignment vertical="center"/>
    </xf>
    <xf numFmtId="3" fontId="1" fillId="0" borderId="0" xfId="69" applyNumberFormat="1" applyAlignment="1">
      <alignment vertical="center"/>
    </xf>
    <xf numFmtId="167" fontId="18" fillId="25" borderId="0" xfId="69" applyNumberFormat="1" applyFont="1" applyFill="1" applyBorder="1" applyAlignment="1">
      <alignment horizontal="right" indent="1"/>
    </xf>
    <xf numFmtId="0" fontId="29" fillId="25" borderId="0" xfId="69" applyFont="1" applyFill="1" applyBorder="1" applyAlignment="1">
      <alignment vertical="center"/>
    </xf>
    <xf numFmtId="1" fontId="12" fillId="25" borderId="0" xfId="69" applyNumberFormat="1" applyFont="1" applyFill="1" applyBorder="1" applyAlignment="1">
      <alignment horizontal="center"/>
    </xf>
    <xf numFmtId="0" fontId="50" fillId="25" borderId="0" xfId="69" applyFont="1" applyFill="1" applyBorder="1" applyAlignment="1">
      <alignment horizontal="left" vertical="center"/>
    </xf>
    <xf numFmtId="0" fontId="2" fillId="25" borderId="0" xfId="69" applyFont="1" applyFill="1" applyBorder="1"/>
    <xf numFmtId="1" fontId="11" fillId="25" borderId="0" xfId="69" applyNumberFormat="1" applyFont="1" applyFill="1" applyBorder="1" applyAlignment="1">
      <alignment horizontal="center"/>
    </xf>
    <xf numFmtId="0" fontId="14" fillId="28" borderId="31" xfId="69" applyFont="1" applyFill="1" applyBorder="1" applyAlignment="1">
      <alignment horizontal="center" vertical="center"/>
    </xf>
    <xf numFmtId="0" fontId="2" fillId="0" borderId="0" xfId="69" applyFont="1"/>
    <xf numFmtId="0" fontId="7" fillId="25" borderId="12" xfId="0" applyFont="1" applyFill="1" applyBorder="1" applyAlignment="1">
      <alignment horizontal="right"/>
    </xf>
    <xf numFmtId="0" fontId="0" fillId="25" borderId="60" xfId="0" applyFill="1" applyBorder="1"/>
    <xf numFmtId="164" fontId="16" fillId="25" borderId="0" xfId="0" applyNumberFormat="1" applyFont="1" applyFill="1" applyBorder="1" applyAlignment="1">
      <alignment horizontal="right"/>
    </xf>
    <xf numFmtId="0" fontId="7" fillId="25" borderId="0" xfId="0" applyFont="1" applyFill="1" applyBorder="1" applyAlignment="1"/>
    <xf numFmtId="164" fontId="105" fillId="25" borderId="0" xfId="0" applyNumberFormat="1" applyFont="1" applyFill="1" applyBorder="1" applyAlignment="1">
      <alignment horizontal="center"/>
    </xf>
    <xf numFmtId="164" fontId="81" fillId="25" borderId="0" xfId="0" applyNumberFormat="1" applyFont="1" applyFill="1" applyBorder="1" applyAlignment="1">
      <alignment horizontal="right"/>
    </xf>
    <xf numFmtId="0" fontId="0" fillId="25" borderId="13" xfId="0" applyFill="1" applyBorder="1" applyAlignment="1"/>
    <xf numFmtId="0" fontId="12" fillId="25" borderId="0" xfId="0" applyFont="1" applyFill="1" applyBorder="1" applyAlignment="1"/>
    <xf numFmtId="164" fontId="71" fillId="24" borderId="0" xfId="41" applyNumberFormat="1" applyFont="1" applyFill="1" applyBorder="1" applyAlignment="1">
      <alignment horizontal="center" wrapText="1"/>
    </xf>
    <xf numFmtId="164" fontId="16" fillId="25" borderId="0" xfId="41" applyNumberFormat="1" applyFont="1" applyFill="1" applyBorder="1" applyAlignment="1">
      <alignment horizontal="right" wrapText="1"/>
    </xf>
    <xf numFmtId="0" fontId="9" fillId="25" borderId="0" xfId="0" applyFont="1" applyFill="1" applyAlignment="1"/>
    <xf numFmtId="0" fontId="4" fillId="25" borderId="0" xfId="0" applyFont="1" applyFill="1" applyBorder="1" applyAlignment="1"/>
    <xf numFmtId="3" fontId="71" fillId="24" borderId="0" xfId="41" applyNumberFormat="1" applyFont="1" applyFill="1" applyBorder="1" applyAlignment="1">
      <alignment horizontal="center" wrapText="1"/>
    </xf>
    <xf numFmtId="0" fontId="2" fillId="25" borderId="0" xfId="0" applyFont="1" applyFill="1" applyBorder="1" applyAlignment="1"/>
    <xf numFmtId="0" fontId="78" fillId="25" borderId="0" xfId="0" applyFont="1" applyFill="1" applyAlignment="1"/>
    <xf numFmtId="0" fontId="78" fillId="25" borderId="13" xfId="0" applyFont="1" applyFill="1" applyBorder="1" applyAlignment="1"/>
    <xf numFmtId="0" fontId="84" fillId="25" borderId="0" xfId="0" applyFont="1" applyFill="1" applyAlignment="1"/>
    <xf numFmtId="0" fontId="86" fillId="25" borderId="0" xfId="0" applyFont="1" applyFill="1" applyBorder="1" applyAlignment="1"/>
    <xf numFmtId="0" fontId="78" fillId="0" borderId="0" xfId="0" applyFont="1" applyAlignment="1"/>
    <xf numFmtId="164" fontId="71" fillId="25" borderId="0" xfId="0" applyNumberFormat="1" applyFont="1" applyFill="1" applyBorder="1" applyAlignment="1">
      <alignment horizontal="center"/>
    </xf>
    <xf numFmtId="0" fontId="13" fillId="25" borderId="0" xfId="0" applyFont="1" applyFill="1" applyBorder="1" applyAlignment="1"/>
    <xf numFmtId="3" fontId="16" fillId="25" borderId="0" xfId="41" applyNumberFormat="1" applyFont="1" applyFill="1" applyBorder="1" applyAlignment="1">
      <alignment horizontal="right" wrapText="1"/>
    </xf>
    <xf numFmtId="0" fontId="72" fillId="25" borderId="0" xfId="0" applyFont="1" applyFill="1" applyBorder="1" applyAlignment="1"/>
    <xf numFmtId="0" fontId="52" fillId="25" borderId="0" xfId="0" applyFont="1" applyFill="1" applyBorder="1" applyAlignment="1">
      <alignment vertical="top"/>
    </xf>
    <xf numFmtId="0" fontId="58" fillId="25" borderId="0" xfId="0" applyFont="1" applyFill="1" applyBorder="1" applyAlignment="1">
      <alignment horizontal="right"/>
    </xf>
    <xf numFmtId="164" fontId="9" fillId="25" borderId="0" xfId="0" applyNumberFormat="1" applyFont="1" applyFill="1"/>
    <xf numFmtId="0" fontId="9" fillId="25" borderId="0" xfId="0" applyFont="1" applyFill="1"/>
    <xf numFmtId="0" fontId="107" fillId="26" borderId="51" xfId="0" applyFont="1" applyFill="1" applyBorder="1" applyAlignment="1">
      <alignment vertical="center"/>
    </xf>
    <xf numFmtId="0" fontId="58" fillId="26" borderId="51" xfId="0" applyFont="1" applyFill="1" applyBorder="1" applyAlignment="1">
      <alignment vertical="center"/>
    </xf>
    <xf numFmtId="168" fontId="12" fillId="25" borderId="0" xfId="0" applyNumberFormat="1" applyFont="1" applyFill="1" applyBorder="1"/>
    <xf numFmtId="168" fontId="107" fillId="25" borderId="0" xfId="0" applyNumberFormat="1" applyFont="1" applyFill="1" applyBorder="1"/>
    <xf numFmtId="168" fontId="58" fillId="25" borderId="0" xfId="0" applyNumberFormat="1" applyFont="1" applyFill="1" applyBorder="1"/>
    <xf numFmtId="164" fontId="16" fillId="24"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7" fontId="105" fillId="24" borderId="0" xfId="41" applyNumberFormat="1" applyFont="1" applyFill="1" applyBorder="1" applyAlignment="1">
      <alignment horizontal="center" wrapText="1"/>
    </xf>
    <xf numFmtId="167" fontId="81" fillId="25" borderId="0" xfId="41" applyNumberFormat="1" applyFont="1" applyFill="1" applyBorder="1" applyAlignment="1">
      <alignment horizontal="right" wrapText="1"/>
    </xf>
    <xf numFmtId="0" fontId="108" fillId="25" borderId="0" xfId="0" applyFont="1" applyFill="1" applyBorder="1" applyAlignment="1">
      <alignment vertical="center"/>
    </xf>
    <xf numFmtId="0" fontId="61" fillId="25" borderId="0" xfId="0" applyFont="1" applyFill="1" applyBorder="1"/>
    <xf numFmtId="3" fontId="10" fillId="25" borderId="0" xfId="0" applyNumberFormat="1" applyFont="1" applyFill="1" applyBorder="1"/>
    <xf numFmtId="167" fontId="71" fillId="24" borderId="0" xfId="41" applyNumberFormat="1" applyFont="1" applyFill="1" applyBorder="1" applyAlignment="1">
      <alignment horizontal="center" wrapText="1"/>
    </xf>
    <xf numFmtId="167" fontId="16" fillId="25" borderId="0" xfId="41" applyNumberFormat="1" applyFont="1" applyFill="1" applyBorder="1" applyAlignment="1">
      <alignment horizontal="right" wrapText="1"/>
    </xf>
    <xf numFmtId="167" fontId="71" fillId="25" borderId="0" xfId="41" applyNumberFormat="1" applyFont="1" applyFill="1" applyBorder="1" applyAlignment="1">
      <alignment horizontal="right" wrapText="1"/>
    </xf>
    <xf numFmtId="0" fontId="21" fillId="25" borderId="0" xfId="0" applyFont="1" applyFill="1" applyBorder="1"/>
    <xf numFmtId="0" fontId="3" fillId="26" borderId="47" xfId="0" applyFont="1" applyFill="1" applyBorder="1" applyAlignment="1">
      <alignment vertical="center"/>
    </xf>
    <xf numFmtId="164" fontId="109" fillId="25" borderId="0" xfId="41" applyNumberFormat="1" applyFont="1" applyFill="1" applyBorder="1" applyAlignment="1">
      <alignment horizontal="right" wrapText="1"/>
    </xf>
    <xf numFmtId="167" fontId="54" fillId="25" borderId="0" xfId="0" applyNumberFormat="1" applyFont="1" applyFill="1" applyBorder="1" applyAlignment="1">
      <alignment horizontal="right"/>
    </xf>
    <xf numFmtId="3" fontId="81" fillId="25" borderId="0" xfId="0" applyNumberFormat="1" applyFont="1" applyFill="1" applyBorder="1" applyAlignment="1">
      <alignment horizontal="right"/>
    </xf>
    <xf numFmtId="0" fontId="91" fillId="25" borderId="11" xfId="0" applyFont="1" applyFill="1" applyBorder="1"/>
    <xf numFmtId="0" fontId="11" fillId="24" borderId="0" xfId="41" quotePrefix="1" applyFont="1" applyFill="1" applyBorder="1" applyAlignment="1">
      <alignment horizontal="left" indent="1"/>
    </xf>
    <xf numFmtId="0" fontId="4" fillId="25" borderId="0" xfId="0" applyFont="1" applyFill="1" applyBorder="1" applyAlignment="1">
      <alignment vertical="center"/>
    </xf>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12" fillId="24" borderId="0" xfId="41" applyNumberFormat="1" applyFont="1" applyFill="1" applyBorder="1" applyAlignment="1">
      <alignment horizontal="center" wrapText="1"/>
    </xf>
    <xf numFmtId="164" fontId="18" fillId="24" borderId="0" xfId="41" applyNumberFormat="1" applyFont="1" applyFill="1" applyBorder="1" applyAlignment="1">
      <alignment horizontal="center" wrapText="1"/>
    </xf>
    <xf numFmtId="1" fontId="11" fillId="24" borderId="12" xfId="41" applyNumberFormat="1" applyFont="1" applyFill="1" applyBorder="1" applyAlignment="1">
      <alignment horizontal="center" wrapText="1"/>
    </xf>
    <xf numFmtId="3" fontId="18" fillId="24" borderId="0" xfId="41" applyNumberFormat="1" applyFont="1" applyFill="1" applyBorder="1" applyAlignment="1">
      <alignment horizontal="center" wrapText="1"/>
    </xf>
    <xf numFmtId="3" fontId="18" fillId="24" borderId="0" xfId="41" applyNumberFormat="1" applyFont="1" applyFill="1" applyBorder="1" applyAlignment="1">
      <alignment horizontal="right" wrapText="1" indent="2"/>
    </xf>
    <xf numFmtId="3" fontId="11" fillId="24" borderId="0" xfId="41" applyNumberFormat="1" applyFont="1" applyFill="1" applyBorder="1" applyAlignment="1">
      <alignment horizontal="center" wrapText="1"/>
    </xf>
    <xf numFmtId="3" fontId="11" fillId="24" borderId="0" xfId="41" applyNumberFormat="1" applyFont="1" applyFill="1" applyBorder="1" applyAlignment="1">
      <alignment horizontal="right" wrapText="1" indent="2"/>
    </xf>
    <xf numFmtId="0" fontId="12" fillId="25" borderId="0" xfId="0" applyFont="1" applyFill="1" applyBorder="1" applyAlignment="1">
      <alignment horizontal="left" indent="1"/>
    </xf>
    <xf numFmtId="164" fontId="70" fillId="34" borderId="0" xfId="41" applyNumberFormat="1" applyFont="1" applyFill="1" applyBorder="1" applyAlignment="1">
      <alignment horizontal="center" wrapText="1"/>
    </xf>
    <xf numFmtId="0" fontId="11" fillId="25" borderId="0" xfId="0" applyFont="1" applyFill="1" applyBorder="1" applyAlignment="1">
      <alignment horizontal="center" vertical="center"/>
    </xf>
    <xf numFmtId="167" fontId="11" fillId="24" borderId="0" xfId="41" applyNumberFormat="1" applyFont="1" applyFill="1" applyBorder="1" applyAlignment="1">
      <alignment wrapText="1"/>
    </xf>
    <xf numFmtId="166" fontId="11" fillId="24" borderId="0" xfId="41" applyNumberFormat="1" applyFont="1" applyFill="1" applyBorder="1" applyAlignment="1">
      <alignment horizontal="center" wrapText="1"/>
    </xf>
    <xf numFmtId="167" fontId="37" fillId="25" borderId="0" xfId="0" applyNumberFormat="1" applyFont="1" applyFill="1" applyBorder="1" applyAlignment="1">
      <alignment horizontal="center"/>
    </xf>
    <xf numFmtId="3" fontId="12" fillId="25" borderId="0" xfId="0" applyNumberFormat="1" applyFont="1" applyFill="1"/>
    <xf numFmtId="3" fontId="12" fillId="25" borderId="0" xfId="0" applyNumberFormat="1" applyFont="1" applyFill="1" applyAlignment="1">
      <alignment horizontal="right"/>
    </xf>
    <xf numFmtId="0" fontId="16" fillId="24" borderId="0" xfId="41" applyFont="1" applyFill="1" applyBorder="1" applyAlignment="1">
      <alignment vertical="top" wrapText="1"/>
    </xf>
    <xf numFmtId="0" fontId="16" fillId="0" borderId="0" xfId="41" applyFont="1" applyFill="1" applyBorder="1" applyAlignment="1">
      <alignment vertical="top" wrapText="1"/>
    </xf>
    <xf numFmtId="0" fontId="1" fillId="25" borderId="14" xfId="69" applyFill="1" applyBorder="1"/>
    <xf numFmtId="0" fontId="1" fillId="25" borderId="11" xfId="69" applyFill="1" applyBorder="1"/>
    <xf numFmtId="0" fontId="4" fillId="25" borderId="11" xfId="69" applyFont="1" applyFill="1" applyBorder="1"/>
    <xf numFmtId="0" fontId="59" fillId="25" borderId="0" xfId="69" applyFont="1" applyFill="1"/>
    <xf numFmtId="0" fontId="59" fillId="25" borderId="0" xfId="69" applyFont="1" applyFill="1" applyBorder="1"/>
    <xf numFmtId="0" fontId="59" fillId="0" borderId="0" xfId="69" applyFont="1"/>
    <xf numFmtId="0" fontId="29" fillId="25" borderId="0" xfId="69" applyFont="1" applyFill="1" applyBorder="1"/>
    <xf numFmtId="0" fontId="12" fillId="25" borderId="0" xfId="69" applyFont="1" applyFill="1" applyBorder="1" applyAlignment="1">
      <alignment horizontal="right"/>
    </xf>
    <xf numFmtId="0" fontId="1" fillId="0" borderId="0" xfId="69" applyBorder="1"/>
    <xf numFmtId="3" fontId="12" fillId="33" borderId="0" xfId="0" applyNumberFormat="1" applyFont="1" applyFill="1" applyBorder="1" applyAlignment="1">
      <alignment horizontal="right"/>
    </xf>
    <xf numFmtId="0" fontId="32" fillId="33" borderId="0" xfId="0" applyFont="1" applyFill="1" applyBorder="1" applyAlignment="1">
      <alignment horizontal="left"/>
    </xf>
    <xf numFmtId="0" fontId="3" fillId="30" borderId="53" xfId="0" applyFont="1" applyFill="1" applyBorder="1" applyAlignment="1">
      <alignment vertical="center"/>
    </xf>
    <xf numFmtId="0" fontId="3" fillId="30" borderId="54" xfId="0" applyFont="1" applyFill="1" applyBorder="1" applyAlignment="1">
      <alignment vertical="center"/>
    </xf>
    <xf numFmtId="0" fontId="3" fillId="25" borderId="26" xfId="0" applyFont="1" applyFill="1" applyBorder="1" applyAlignment="1">
      <alignment vertical="center"/>
    </xf>
    <xf numFmtId="0" fontId="11" fillId="25" borderId="12" xfId="0" applyFont="1" applyFill="1" applyBorder="1" applyAlignment="1">
      <alignment horizontal="center" vertical="center"/>
    </xf>
    <xf numFmtId="167" fontId="12" fillId="25" borderId="0" xfId="61" applyNumberFormat="1" applyFont="1" applyFill="1" applyAlignment="1">
      <alignment horizontal="right"/>
    </xf>
    <xf numFmtId="0" fontId="31" fillId="0" borderId="0" xfId="0" applyFont="1" applyBorder="1" applyAlignment="1">
      <alignment vertical="center"/>
    </xf>
    <xf numFmtId="0" fontId="0" fillId="33" borderId="13" xfId="0" applyFill="1" applyBorder="1"/>
    <xf numFmtId="0" fontId="4" fillId="33" borderId="0" xfId="0" applyFont="1" applyFill="1" applyBorder="1"/>
    <xf numFmtId="0" fontId="0" fillId="33" borderId="0" xfId="0" applyFill="1" applyBorder="1"/>
    <xf numFmtId="164" fontId="0" fillId="33" borderId="0" xfId="0" applyNumberFormat="1" applyFill="1" applyBorder="1"/>
    <xf numFmtId="0" fontId="16" fillId="33" borderId="0" xfId="0" applyFont="1" applyFill="1" applyBorder="1" applyAlignment="1">
      <alignment horizontal="right"/>
    </xf>
    <xf numFmtId="0" fontId="13" fillId="25" borderId="26" xfId="0" applyFont="1" applyFill="1" applyBorder="1" applyAlignment="1">
      <alignment vertical="center"/>
    </xf>
    <xf numFmtId="0" fontId="9" fillId="25" borderId="13" xfId="0" applyFont="1" applyFill="1" applyBorder="1" applyAlignment="1"/>
    <xf numFmtId="3" fontId="16" fillId="25" borderId="0" xfId="0" applyNumberFormat="1" applyFont="1" applyFill="1" applyAlignment="1"/>
    <xf numFmtId="0" fontId="9" fillId="0" borderId="0" xfId="0" applyFont="1" applyAlignment="1"/>
    <xf numFmtId="3" fontId="2" fillId="25" borderId="0" xfId="0" applyNumberFormat="1" applyFont="1" applyFill="1"/>
    <xf numFmtId="3" fontId="0" fillId="0" borderId="0" xfId="0" applyNumberFormat="1" applyFill="1"/>
    <xf numFmtId="0" fontId="0" fillId="25" borderId="60" xfId="0" applyFill="1" applyBorder="1" applyAlignment="1">
      <alignment vertical="center"/>
    </xf>
    <xf numFmtId="0" fontId="11" fillId="33" borderId="0" xfId="0" applyFont="1" applyFill="1" applyBorder="1" applyAlignment="1">
      <alignment horizontal="center"/>
    </xf>
    <xf numFmtId="167" fontId="2" fillId="33" borderId="0" xfId="0" applyNumberFormat="1" applyFont="1" applyFill="1" applyBorder="1" applyAlignment="1">
      <alignment horizontal="right" indent="3"/>
    </xf>
    <xf numFmtId="167" fontId="2" fillId="33" borderId="0" xfId="0" applyNumberFormat="1" applyFont="1" applyFill="1" applyBorder="1" applyAlignment="1"/>
    <xf numFmtId="0" fontId="2" fillId="33" borderId="0" xfId="0" applyNumberFormat="1" applyFont="1" applyFill="1" applyBorder="1" applyAlignment="1"/>
    <xf numFmtId="167" fontId="7" fillId="33" borderId="0" xfId="0" applyNumberFormat="1" applyFont="1" applyFill="1" applyBorder="1" applyAlignment="1">
      <alignment horizontal="right" indent="3"/>
    </xf>
    <xf numFmtId="167" fontId="7" fillId="33" borderId="0" xfId="0" applyNumberFormat="1" applyFont="1" applyFill="1" applyBorder="1" applyAlignment="1"/>
    <xf numFmtId="167" fontId="97" fillId="33" borderId="0" xfId="0" applyNumberFormat="1" applyFont="1" applyFill="1" applyBorder="1" applyAlignment="1">
      <alignment horizontal="right" indent="3"/>
    </xf>
    <xf numFmtId="167" fontId="12" fillId="33" borderId="0" xfId="0" applyNumberFormat="1" applyFont="1" applyFill="1" applyBorder="1" applyAlignment="1">
      <alignment horizontal="center"/>
    </xf>
    <xf numFmtId="165" fontId="9" fillId="33" borderId="0" xfId="0" applyNumberFormat="1" applyFont="1" applyFill="1" applyBorder="1" applyAlignment="1">
      <alignment horizontal="center"/>
    </xf>
    <xf numFmtId="0" fontId="13" fillId="33" borderId="13" xfId="0" applyFont="1" applyFill="1" applyBorder="1"/>
    <xf numFmtId="0" fontId="11" fillId="33" borderId="0" xfId="0" applyFont="1" applyFill="1" applyBorder="1" applyAlignment="1">
      <alignment horizontal="left"/>
    </xf>
    <xf numFmtId="0" fontId="9" fillId="33" borderId="0" xfId="0" applyFont="1" applyFill="1" applyAlignment="1">
      <alignment horizontal="left" indent="1"/>
    </xf>
    <xf numFmtId="0" fontId="12" fillId="33" borderId="13" xfId="0" applyFont="1" applyFill="1" applyBorder="1"/>
    <xf numFmtId="0" fontId="2" fillId="33" borderId="0" xfId="0" applyFont="1" applyFill="1" applyBorder="1" applyAlignment="1">
      <alignment horizontal="center" wrapText="1"/>
    </xf>
    <xf numFmtId="0" fontId="2" fillId="33" borderId="0" xfId="0" applyFont="1" applyFill="1" applyBorder="1"/>
    <xf numFmtId="165" fontId="12" fillId="33" borderId="0" xfId="0" applyNumberFormat="1" applyFont="1" applyFill="1" applyBorder="1" applyAlignment="1">
      <alignment horizontal="center"/>
    </xf>
    <xf numFmtId="167" fontId="12" fillId="36" borderId="0" xfId="0" applyNumberFormat="1" applyFont="1" applyFill="1" applyBorder="1" applyAlignment="1">
      <alignment horizontal="center"/>
    </xf>
    <xf numFmtId="164" fontId="12" fillId="42" borderId="0" xfId="41" applyNumberFormat="1" applyFont="1" applyFill="1" applyBorder="1" applyAlignment="1">
      <alignment horizontal="center" wrapText="1"/>
    </xf>
    <xf numFmtId="165" fontId="12" fillId="42" borderId="0" xfId="41" applyNumberFormat="1" applyFont="1" applyFill="1" applyBorder="1" applyAlignment="1">
      <alignment horizontal="left" wrapText="1"/>
    </xf>
    <xf numFmtId="0" fontId="51" fillId="25" borderId="0" xfId="0" applyFont="1" applyFill="1" applyBorder="1" applyAlignment="1"/>
    <xf numFmtId="0" fontId="1" fillId="30" borderId="19" xfId="69" applyFill="1" applyBorder="1"/>
    <xf numFmtId="0" fontId="2" fillId="25" borderId="12" xfId="69" applyFont="1" applyFill="1" applyBorder="1"/>
    <xf numFmtId="0" fontId="1" fillId="0" borderId="0" xfId="69" applyFill="1"/>
    <xf numFmtId="0" fontId="7" fillId="25" borderId="10" xfId="69" applyFont="1" applyFill="1" applyBorder="1" applyAlignment="1">
      <alignment horizontal="left"/>
    </xf>
    <xf numFmtId="0" fontId="2" fillId="25" borderId="10" xfId="69" applyFont="1" applyFill="1" applyBorder="1"/>
    <xf numFmtId="0" fontId="12" fillId="25" borderId="10" xfId="69" applyFont="1" applyFill="1" applyBorder="1"/>
    <xf numFmtId="0" fontId="15" fillId="30" borderId="52" xfId="69" applyFont="1" applyFill="1" applyBorder="1" applyAlignment="1">
      <alignment vertical="center"/>
    </xf>
    <xf numFmtId="0" fontId="13" fillId="30" borderId="53" xfId="69" applyFont="1" applyFill="1" applyBorder="1" applyAlignment="1">
      <alignment vertical="center"/>
    </xf>
    <xf numFmtId="0" fontId="12" fillId="30" borderId="53" xfId="69" applyFont="1" applyFill="1" applyBorder="1" applyAlignment="1">
      <alignment vertical="center"/>
    </xf>
    <xf numFmtId="0" fontId="61" fillId="30" borderId="53" xfId="69" applyFont="1" applyFill="1" applyBorder="1" applyAlignment="1">
      <alignment vertical="center"/>
    </xf>
    <xf numFmtId="0" fontId="12" fillId="30" borderId="54" xfId="69" applyFont="1" applyFill="1" applyBorder="1" applyAlignment="1">
      <alignment vertical="center"/>
    </xf>
    <xf numFmtId="0" fontId="12" fillId="30" borderId="54" xfId="69" applyFont="1" applyFill="1" applyBorder="1" applyAlignment="1">
      <alignment horizontal="right" vertical="center"/>
    </xf>
    <xf numFmtId="0" fontId="11" fillId="25" borderId="26" xfId="69" applyFont="1" applyFill="1" applyBorder="1" applyAlignment="1"/>
    <xf numFmtId="0" fontId="10" fillId="25" borderId="0" xfId="69" applyFont="1" applyFill="1" applyBorder="1" applyAlignment="1">
      <alignment vertical="center"/>
    </xf>
    <xf numFmtId="0" fontId="11" fillId="25" borderId="0" xfId="69" applyFont="1" applyFill="1" applyBorder="1" applyAlignment="1">
      <alignment horizontal="right"/>
    </xf>
    <xf numFmtId="0" fontId="31" fillId="25" borderId="0" xfId="69" applyFont="1" applyFill="1"/>
    <xf numFmtId="0" fontId="31" fillId="25" borderId="0" xfId="69" applyFont="1" applyFill="1" applyBorder="1"/>
    <xf numFmtId="0" fontId="32" fillId="25" borderId="0" xfId="69" applyFont="1" applyFill="1" applyBorder="1" applyAlignment="1">
      <alignment horizontal="left"/>
    </xf>
    <xf numFmtId="3" fontId="34" fillId="25" borderId="0" xfId="69" applyNumberFormat="1" applyFont="1" applyFill="1" applyBorder="1" applyAlignment="1">
      <alignment horizontal="right"/>
    </xf>
    <xf numFmtId="0" fontId="31" fillId="0" borderId="0" xfId="69" applyFont="1"/>
    <xf numFmtId="0" fontId="11" fillId="25" borderId="0" xfId="69" applyFont="1" applyFill="1" applyBorder="1"/>
    <xf numFmtId="0" fontId="12" fillId="25" borderId="0" xfId="69" applyFont="1" applyFill="1" applyBorder="1" applyAlignment="1">
      <alignment horizontal="left" indent="2"/>
    </xf>
    <xf numFmtId="3" fontId="34" fillId="25" borderId="0" xfId="69" applyNumberFormat="1" applyFont="1" applyFill="1" applyBorder="1" applyAlignment="1">
      <alignment horizontal="right" vertical="center"/>
    </xf>
    <xf numFmtId="0" fontId="13" fillId="30" borderId="53" xfId="69" applyFont="1" applyFill="1" applyBorder="1" applyAlignment="1">
      <alignment horizontal="right" vertical="center"/>
    </xf>
    <xf numFmtId="0" fontId="33" fillId="25" borderId="11" xfId="69" applyFont="1" applyFill="1" applyBorder="1"/>
    <xf numFmtId="0" fontId="1" fillId="25" borderId="0" xfId="69" applyFill="1" applyAlignment="1">
      <alignment vertical="top"/>
    </xf>
    <xf numFmtId="0" fontId="1" fillId="25" borderId="0" xfId="69" applyFill="1" applyBorder="1" applyAlignment="1">
      <alignment vertical="top"/>
    </xf>
    <xf numFmtId="0" fontId="4" fillId="25" borderId="11" xfId="69" applyFont="1" applyFill="1" applyBorder="1" applyAlignment="1">
      <alignment vertical="top"/>
    </xf>
    <xf numFmtId="0" fontId="56" fillId="25" borderId="0" xfId="69" applyFont="1" applyFill="1" applyBorder="1" applyAlignment="1">
      <alignment vertical="top" wrapText="1"/>
    </xf>
    <xf numFmtId="0" fontId="1" fillId="0" borderId="0" xfId="69" applyAlignment="1">
      <alignment vertical="top"/>
    </xf>
    <xf numFmtId="0" fontId="1" fillId="25" borderId="56" xfId="69" applyFill="1" applyBorder="1"/>
    <xf numFmtId="0" fontId="2" fillId="25" borderId="56" xfId="69" applyFont="1" applyFill="1" applyBorder="1"/>
    <xf numFmtId="0" fontId="12" fillId="25" borderId="56" xfId="69" applyFont="1" applyFill="1" applyBorder="1"/>
    <xf numFmtId="0" fontId="56" fillId="25" borderId="0" xfId="69" applyFont="1" applyFill="1" applyBorder="1" applyAlignment="1">
      <alignment wrapText="1"/>
    </xf>
    <xf numFmtId="164" fontId="77" fillId="25" borderId="0" xfId="69" applyNumberFormat="1" applyFont="1" applyFill="1" applyBorder="1" applyAlignment="1">
      <alignment horizontal="right"/>
    </xf>
    <xf numFmtId="0" fontId="10" fillId="33" borderId="0" xfId="69" applyFont="1" applyFill="1" applyBorder="1"/>
    <xf numFmtId="3" fontId="34" fillId="33" borderId="0" xfId="69" applyNumberFormat="1" applyFont="1" applyFill="1" applyBorder="1" applyAlignment="1">
      <alignment horizontal="right"/>
    </xf>
    <xf numFmtId="3" fontId="12" fillId="33" borderId="0" xfId="69" applyNumberFormat="1" applyFont="1" applyFill="1" applyBorder="1" applyAlignment="1">
      <alignment horizontal="right" vertical="center"/>
    </xf>
    <xf numFmtId="0" fontId="1" fillId="25" borderId="0" xfId="69" applyFill="1" applyAlignment="1"/>
    <xf numFmtId="0" fontId="1" fillId="25" borderId="0" xfId="69" applyFill="1" applyBorder="1" applyAlignment="1"/>
    <xf numFmtId="0" fontId="10" fillId="33" borderId="0" xfId="69" applyFont="1" applyFill="1" applyBorder="1" applyAlignment="1"/>
    <xf numFmtId="0" fontId="4" fillId="25" borderId="11" xfId="69" applyFont="1" applyFill="1" applyBorder="1" applyAlignment="1"/>
    <xf numFmtId="0" fontId="1" fillId="0" borderId="0" xfId="69" applyAlignment="1"/>
    <xf numFmtId="0" fontId="10" fillId="33" borderId="0" xfId="69" applyFont="1" applyFill="1" applyBorder="1" applyAlignment="1">
      <alignment vertical="center"/>
    </xf>
    <xf numFmtId="0" fontId="4" fillId="25" borderId="11" xfId="69" applyFont="1" applyFill="1" applyBorder="1" applyAlignment="1">
      <alignment vertical="center"/>
    </xf>
    <xf numFmtId="3" fontId="12" fillId="33" borderId="0" xfId="69" applyNumberFormat="1" applyFont="1" applyFill="1" applyBorder="1" applyAlignment="1">
      <alignment horizontal="right"/>
    </xf>
    <xf numFmtId="4" fontId="12" fillId="33" borderId="0" xfId="69" applyNumberFormat="1" applyFont="1" applyFill="1" applyBorder="1" applyAlignment="1">
      <alignment horizontal="right"/>
    </xf>
    <xf numFmtId="0" fontId="12" fillId="33" borderId="0" xfId="69" applyFont="1" applyFill="1" applyBorder="1"/>
    <xf numFmtId="0" fontId="11" fillId="33" borderId="0" xfId="69" applyFont="1" applyFill="1" applyBorder="1" applyAlignment="1">
      <alignment horizontal="right"/>
    </xf>
    <xf numFmtId="164" fontId="77" fillId="33" borderId="0" xfId="69" applyNumberFormat="1" applyFont="1" applyFill="1" applyBorder="1" applyAlignment="1">
      <alignment horizontal="right"/>
    </xf>
    <xf numFmtId="0" fontId="4" fillId="33" borderId="11" xfId="69" applyFont="1" applyFill="1" applyBorder="1"/>
    <xf numFmtId="0" fontId="12" fillId="25" borderId="0" xfId="69" applyFont="1" applyFill="1" applyBorder="1" applyAlignment="1">
      <alignment horizontal="left" vertical="center"/>
    </xf>
    <xf numFmtId="0" fontId="14" fillId="30" borderId="19" xfId="69" applyFont="1" applyFill="1" applyBorder="1" applyAlignment="1">
      <alignment horizontal="center" vertical="center"/>
    </xf>
    <xf numFmtId="0" fontId="12" fillId="0" borderId="0" xfId="69" applyFont="1"/>
    <xf numFmtId="3" fontId="2" fillId="0" borderId="0" xfId="69" applyNumberFormat="1" applyFont="1"/>
    <xf numFmtId="0" fontId="11" fillId="25" borderId="12" xfId="0" applyFont="1" applyFill="1" applyBorder="1" applyAlignment="1">
      <alignment horizontal="right"/>
    </xf>
    <xf numFmtId="3" fontId="12" fillId="25" borderId="0" xfId="0" applyNumberFormat="1" applyFont="1" applyFill="1" applyBorder="1" applyAlignment="1">
      <alignment horizontal="right"/>
    </xf>
    <xf numFmtId="0" fontId="18" fillId="25" borderId="0" xfId="0" applyFont="1" applyFill="1" applyBorder="1" applyAlignment="1">
      <alignment horizontal="left"/>
    </xf>
    <xf numFmtId="0" fontId="9" fillId="25" borderId="0" xfId="64" applyFont="1" applyFill="1" applyBorder="1" applyAlignment="1">
      <alignment horizontal="left"/>
    </xf>
    <xf numFmtId="164" fontId="16" fillId="33" borderId="0" xfId="41" applyNumberFormat="1" applyFont="1" applyFill="1" applyBorder="1" applyAlignment="1">
      <alignment horizontal="right" wrapText="1"/>
    </xf>
    <xf numFmtId="0" fontId="11" fillId="25" borderId="0" xfId="0" applyFont="1" applyFill="1" applyBorder="1" applyAlignment="1">
      <alignment horizontal="left" indent="1"/>
    </xf>
    <xf numFmtId="0" fontId="15" fillId="26" borderId="49" xfId="69" applyFont="1" applyFill="1" applyBorder="1" applyAlignment="1">
      <alignment vertical="center"/>
    </xf>
    <xf numFmtId="0" fontId="77" fillId="25" borderId="0" xfId="69" applyFont="1" applyFill="1" applyBorder="1" applyAlignment="1">
      <alignment horizontal="left"/>
    </xf>
    <xf numFmtId="0" fontId="78" fillId="25" borderId="0" xfId="69" applyFont="1" applyFill="1"/>
    <xf numFmtId="0" fontId="24" fillId="25" borderId="0" xfId="69" applyFont="1" applyFill="1"/>
    <xf numFmtId="0" fontId="14" fillId="26" borderId="47" xfId="69" applyFont="1" applyFill="1" applyBorder="1" applyAlignment="1">
      <alignment horizontal="center" vertical="center"/>
    </xf>
    <xf numFmtId="3" fontId="51" fillId="0" borderId="0" xfId="64" applyNumberFormat="1" applyFont="1"/>
    <xf numFmtId="0" fontId="77" fillId="24" borderId="0" xfId="41" applyFont="1" applyFill="1" applyBorder="1" applyAlignment="1">
      <alignment horizontal="left" indent="1"/>
    </xf>
    <xf numFmtId="0" fontId="12" fillId="25" borderId="0" xfId="0" applyFont="1" applyFill="1" applyBorder="1" applyAlignment="1">
      <alignment horizontal="left"/>
    </xf>
    <xf numFmtId="0" fontId="1" fillId="0" borderId="0" xfId="69" applyFill="1" applyBorder="1"/>
    <xf numFmtId="0" fontId="16" fillId="25" borderId="0" xfId="69" applyFont="1" applyFill="1" applyBorder="1"/>
    <xf numFmtId="0" fontId="16" fillId="24" borderId="11" xfId="63" applyFont="1" applyFill="1" applyBorder="1" applyAlignment="1">
      <alignment horizontal="left" wrapText="1"/>
    </xf>
    <xf numFmtId="0" fontId="16" fillId="25" borderId="0" xfId="69" applyFont="1" applyFill="1" applyBorder="1" applyAlignment="1">
      <alignment vertical="top" wrapText="1"/>
    </xf>
    <xf numFmtId="0" fontId="1" fillId="25" borderId="82" xfId="69" applyFill="1" applyBorder="1"/>
    <xf numFmtId="0" fontId="66" fillId="25" borderId="0" xfId="69" applyFont="1" applyFill="1" applyBorder="1" applyAlignment="1">
      <alignment wrapText="1"/>
    </xf>
    <xf numFmtId="0" fontId="80" fillId="25" borderId="0" xfId="69" applyFont="1" applyFill="1" applyBorder="1" applyAlignment="1">
      <alignment horizontal="left" vertical="center"/>
    </xf>
    <xf numFmtId="0" fontId="1" fillId="0" borderId="0" xfId="69" applyFill="1" applyBorder="1" applyAlignment="1"/>
    <xf numFmtId="0" fontId="1" fillId="25" borderId="13" xfId="69" applyFill="1" applyBorder="1" applyAlignment="1"/>
    <xf numFmtId="0" fontId="29" fillId="25" borderId="0" xfId="69" applyFont="1" applyFill="1" applyBorder="1" applyAlignment="1">
      <alignment horizontal="right" wrapText="1" indent="2"/>
    </xf>
    <xf numFmtId="0" fontId="62" fillId="25" borderId="0" xfId="69" applyFont="1" applyFill="1"/>
    <xf numFmtId="0" fontId="78" fillId="25" borderId="0" xfId="69" applyFont="1" applyFill="1" applyBorder="1" applyAlignment="1">
      <alignment vertical="center"/>
    </xf>
    <xf numFmtId="0" fontId="79" fillId="25" borderId="0" xfId="69" applyFont="1" applyFill="1" applyBorder="1" applyAlignment="1">
      <alignment vertical="center"/>
    </xf>
    <xf numFmtId="0" fontId="86" fillId="25" borderId="0" xfId="69" applyFont="1" applyFill="1" applyBorder="1" applyAlignment="1">
      <alignment horizontal="left" vertical="center" indent="1"/>
    </xf>
    <xf numFmtId="0" fontId="13" fillId="25" borderId="79" xfId="69" applyFont="1" applyFill="1" applyBorder="1" applyAlignment="1">
      <alignment vertical="center"/>
    </xf>
    <xf numFmtId="0" fontId="91" fillId="25" borderId="68" xfId="69" applyFont="1" applyFill="1" applyBorder="1" applyAlignment="1">
      <alignment horizontal="left" vertical="center" indent="1"/>
    </xf>
    <xf numFmtId="0" fontId="62" fillId="0" borderId="0" xfId="69" applyFont="1"/>
    <xf numFmtId="0" fontId="62" fillId="0" borderId="0" xfId="69" applyFont="1" applyFill="1" applyBorder="1"/>
    <xf numFmtId="0" fontId="62" fillId="25" borderId="0" xfId="69" applyFont="1" applyFill="1" applyBorder="1"/>
    <xf numFmtId="0" fontId="91" fillId="25" borderId="0" xfId="69" applyFont="1" applyFill="1" applyBorder="1" applyAlignment="1">
      <alignment horizontal="center"/>
    </xf>
    <xf numFmtId="0" fontId="91" fillId="25" borderId="0" xfId="69" applyFont="1" applyFill="1" applyBorder="1" applyAlignment="1">
      <alignment horizontal="center" wrapText="1"/>
    </xf>
    <xf numFmtId="0" fontId="1" fillId="0" borderId="0" xfId="69" applyFill="1" applyBorder="1" applyAlignment="1">
      <alignment vertical="center"/>
    </xf>
    <xf numFmtId="0" fontId="91" fillId="25" borderId="0" xfId="69" applyFont="1" applyFill="1" applyBorder="1" applyAlignment="1">
      <alignment horizontal="left" vertical="center" indent="1"/>
    </xf>
    <xf numFmtId="0" fontId="9" fillId="25" borderId="0" xfId="69" applyFont="1" applyFill="1" applyBorder="1" applyAlignment="1">
      <alignment horizontal="right"/>
    </xf>
    <xf numFmtId="0" fontId="28" fillId="0" borderId="0" xfId="69" applyFont="1"/>
    <xf numFmtId="0" fontId="28" fillId="0" borderId="0" xfId="69" applyFont="1" applyFill="1" applyBorder="1"/>
    <xf numFmtId="3" fontId="11" fillId="25" borderId="0" xfId="69" applyNumberFormat="1" applyFont="1" applyFill="1" applyBorder="1" applyAlignment="1">
      <alignment horizontal="right" indent="2"/>
    </xf>
    <xf numFmtId="0" fontId="28" fillId="25" borderId="0" xfId="69" applyFont="1" applyFill="1" applyAlignment="1">
      <alignment horizontal="right" indent="2"/>
    </xf>
    <xf numFmtId="0" fontId="28" fillId="25" borderId="0" xfId="69" applyFont="1" applyFill="1"/>
    <xf numFmtId="0" fontId="28" fillId="25" borderId="0" xfId="69" applyFont="1" applyFill="1" applyBorder="1"/>
    <xf numFmtId="0" fontId="10" fillId="0" borderId="0" xfId="69" applyFont="1"/>
    <xf numFmtId="0" fontId="10" fillId="0" borderId="0" xfId="69" applyFont="1" applyFill="1" applyBorder="1"/>
    <xf numFmtId="0" fontId="10" fillId="25" borderId="0" xfId="69" applyFont="1" applyFill="1" applyAlignment="1">
      <alignment horizontal="right" indent="2"/>
    </xf>
    <xf numFmtId="0" fontId="10" fillId="25" borderId="0" xfId="69" applyFont="1" applyFill="1"/>
    <xf numFmtId="0" fontId="1" fillId="25" borderId="0" xfId="69" applyFill="1" applyAlignment="1">
      <alignment horizontal="right" indent="2"/>
    </xf>
    <xf numFmtId="164" fontId="18" fillId="25" borderId="0" xfId="69" applyNumberFormat="1" applyFont="1" applyFill="1" applyBorder="1" applyAlignment="1">
      <alignment horizontal="center"/>
    </xf>
    <xf numFmtId="0" fontId="3" fillId="26" borderId="51" xfId="69" applyFont="1" applyFill="1" applyBorder="1" applyAlignment="1">
      <alignment vertical="center"/>
    </xf>
    <xf numFmtId="0" fontId="3" fillId="26" borderId="50" xfId="69" applyFont="1" applyFill="1" applyBorder="1" applyAlignment="1">
      <alignment vertical="center"/>
    </xf>
    <xf numFmtId="3" fontId="12" fillId="25" borderId="0" xfId="69" applyNumberFormat="1" applyFont="1" applyFill="1" applyBorder="1" applyAlignment="1">
      <alignment horizontal="right" indent="2"/>
    </xf>
    <xf numFmtId="0" fontId="78" fillId="0" borderId="0" xfId="69" applyFont="1" applyAlignment="1"/>
    <xf numFmtId="3" fontId="50" fillId="25" borderId="0" xfId="69" applyNumberFormat="1" applyFont="1" applyFill="1" applyBorder="1" applyAlignment="1">
      <alignment horizontal="right"/>
    </xf>
    <xf numFmtId="0" fontId="78" fillId="25" borderId="0" xfId="69" applyFont="1" applyFill="1" applyAlignment="1"/>
    <xf numFmtId="0" fontId="78" fillId="25" borderId="0" xfId="69" applyFont="1" applyFill="1" applyBorder="1" applyAlignment="1"/>
    <xf numFmtId="3" fontId="18" fillId="25" borderId="0" xfId="69" applyNumberFormat="1" applyFont="1" applyFill="1" applyBorder="1" applyAlignment="1">
      <alignment horizontal="right"/>
    </xf>
    <xf numFmtId="0" fontId="78" fillId="0" borderId="0" xfId="69" applyFont="1"/>
    <xf numFmtId="0" fontId="70" fillId="25" borderId="0" xfId="69" applyFont="1" applyFill="1" applyBorder="1" applyAlignment="1">
      <alignment horizontal="center"/>
    </xf>
    <xf numFmtId="0" fontId="78" fillId="25" borderId="0" xfId="69" applyFont="1" applyFill="1" applyBorder="1"/>
    <xf numFmtId="164" fontId="77" fillId="25" borderId="0" xfId="69" applyNumberFormat="1" applyFont="1" applyFill="1" applyBorder="1" applyAlignment="1">
      <alignment horizontal="right" indent="2"/>
    </xf>
    <xf numFmtId="3" fontId="11" fillId="35" borderId="0" xfId="69" applyNumberFormat="1" applyFont="1" applyFill="1" applyBorder="1" applyAlignment="1">
      <alignment horizontal="center"/>
    </xf>
    <xf numFmtId="0" fontId="110" fillId="25" borderId="0" xfId="69" applyFont="1" applyFill="1" applyBorder="1"/>
    <xf numFmtId="0" fontId="13" fillId="26" borderId="50" xfId="69" applyFont="1" applyFill="1" applyBorder="1" applyAlignment="1">
      <alignment vertical="center"/>
    </xf>
    <xf numFmtId="0" fontId="1" fillId="26" borderId="47" xfId="69" applyFill="1" applyBorder="1"/>
    <xf numFmtId="165" fontId="12" fillId="34" borderId="0" xfId="63" applyNumberFormat="1" applyFont="1" applyFill="1" applyBorder="1" applyAlignment="1">
      <alignment horizontal="center" wrapText="1"/>
    </xf>
    <xf numFmtId="0" fontId="10" fillId="33" borderId="11" xfId="52" applyFont="1" applyFill="1" applyBorder="1"/>
    <xf numFmtId="0" fontId="24" fillId="33" borderId="0" xfId="52" applyFont="1" applyFill="1" applyAlignment="1">
      <alignment horizontal="left"/>
    </xf>
    <xf numFmtId="0" fontId="4" fillId="33" borderId="11" xfId="52" applyFont="1" applyFill="1" applyBorder="1"/>
    <xf numFmtId="4" fontId="51" fillId="33" borderId="0" xfId="52" applyNumberFormat="1" applyFont="1" applyFill="1" applyAlignment="1">
      <alignment horizontal="left"/>
    </xf>
    <xf numFmtId="0" fontId="51" fillId="33" borderId="0" xfId="52" applyFont="1" applyFill="1" applyAlignment="1">
      <alignment horizontal="left"/>
    </xf>
    <xf numFmtId="165" fontId="11" fillId="34" borderId="0" xfId="63" applyNumberFormat="1" applyFont="1" applyFill="1" applyBorder="1" applyAlignment="1">
      <alignment horizontal="center" wrapText="1"/>
    </xf>
    <xf numFmtId="0" fontId="28" fillId="33" borderId="11" xfId="52" applyFont="1" applyFill="1" applyBorder="1"/>
    <xf numFmtId="0" fontId="53" fillId="33" borderId="11" xfId="52" applyFont="1" applyFill="1" applyBorder="1" applyAlignment="1">
      <alignment horizontal="center"/>
    </xf>
    <xf numFmtId="0" fontId="53" fillId="33" borderId="0" xfId="52" applyFont="1" applyFill="1" applyAlignment="1">
      <alignment horizontal="left"/>
    </xf>
    <xf numFmtId="0" fontId="1" fillId="33" borderId="0" xfId="52" applyFont="1" applyFill="1" applyAlignment="1">
      <alignment horizontal="left"/>
    </xf>
    <xf numFmtId="0" fontId="5" fillId="33" borderId="11" xfId="52" applyFont="1" applyFill="1" applyBorder="1"/>
    <xf numFmtId="165" fontId="99" fillId="34" borderId="0" xfId="63" applyNumberFormat="1" applyFont="1" applyFill="1" applyBorder="1" applyAlignment="1">
      <alignment horizontal="center" wrapText="1"/>
    </xf>
    <xf numFmtId="0" fontId="100" fillId="33" borderId="11" xfId="52" applyFont="1" applyFill="1" applyBorder="1"/>
    <xf numFmtId="4" fontId="101" fillId="33" borderId="0" xfId="52" applyNumberFormat="1" applyFont="1" applyFill="1" applyAlignment="1">
      <alignment horizontal="left"/>
    </xf>
    <xf numFmtId="0" fontId="86" fillId="33" borderId="11" xfId="52" applyFont="1" applyFill="1" applyBorder="1"/>
    <xf numFmtId="0" fontId="79" fillId="33" borderId="0" xfId="52" applyFont="1" applyFill="1" applyAlignment="1">
      <alignment horizontal="left"/>
    </xf>
    <xf numFmtId="0" fontId="11" fillId="25" borderId="12" xfId="68" applyFont="1" applyFill="1" applyBorder="1" applyAlignment="1">
      <alignment horizontal="center" vertical="center" wrapText="1"/>
    </xf>
    <xf numFmtId="0" fontId="11" fillId="25" borderId="12" xfId="68" applyFont="1" applyFill="1" applyBorder="1" applyAlignment="1">
      <alignment horizontal="center" vertical="center"/>
    </xf>
    <xf numFmtId="0" fontId="16" fillId="25" borderId="0" xfId="69" applyFont="1" applyFill="1" applyBorder="1" applyAlignment="1">
      <alignment horizontal="right"/>
    </xf>
    <xf numFmtId="0" fontId="11" fillId="25" borderId="12" xfId="69" applyFont="1" applyFill="1" applyBorder="1" applyAlignment="1">
      <alignment horizontal="center"/>
    </xf>
    <xf numFmtId="0" fontId="9" fillId="25" borderId="0" xfId="69" applyFont="1" applyFill="1" applyBorder="1" applyAlignment="1">
      <alignment horizontal="left"/>
    </xf>
    <xf numFmtId="0" fontId="32" fillId="33" borderId="0" xfId="69" applyFont="1" applyFill="1" applyBorder="1" applyAlignment="1">
      <alignment horizontal="left"/>
    </xf>
    <xf numFmtId="164" fontId="12" fillId="24" borderId="0" xfId="41" applyNumberFormat="1" applyFont="1" applyFill="1" applyBorder="1" applyAlignment="1">
      <alignment wrapText="1"/>
    </xf>
    <xf numFmtId="0" fontId="12" fillId="25" borderId="0" xfId="0" applyNumberFormat="1" applyFont="1" applyFill="1" applyBorder="1" applyAlignment="1"/>
    <xf numFmtId="0" fontId="2" fillId="0" borderId="0" xfId="0" applyFont="1" applyAlignment="1">
      <alignment horizontal="right"/>
    </xf>
    <xf numFmtId="0" fontId="9" fillId="25" borderId="0" xfId="0" applyFont="1" applyFill="1" applyBorder="1" applyAlignment="1"/>
    <xf numFmtId="0" fontId="11" fillId="25" borderId="33" xfId="0" applyFont="1" applyFill="1" applyBorder="1" applyAlignment="1">
      <alignment horizontal="center"/>
    </xf>
    <xf numFmtId="0" fontId="11" fillId="25" borderId="0" xfId="0" applyFont="1" applyFill="1" applyBorder="1" applyAlignment="1">
      <alignment horizontal="center"/>
    </xf>
    <xf numFmtId="0" fontId="16" fillId="25" borderId="0" xfId="0" applyFont="1" applyFill="1" applyBorder="1" applyAlignment="1">
      <alignment horizontal="right"/>
    </xf>
    <xf numFmtId="0" fontId="11" fillId="25" borderId="10" xfId="0" applyFont="1" applyFill="1" applyBorder="1" applyAlignment="1">
      <alignment horizontal="center"/>
    </xf>
    <xf numFmtId="0" fontId="11" fillId="34" borderId="0" xfId="41" applyFont="1" applyFill="1" applyBorder="1" applyAlignment="1">
      <alignment horizontal="left" indent="1"/>
    </xf>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0" fontId="9" fillId="25" borderId="0" xfId="0" applyFont="1" applyFill="1" applyBorder="1" applyAlignment="1">
      <alignment horizontal="left"/>
    </xf>
    <xf numFmtId="0" fontId="11" fillId="25" borderId="26" xfId="0" applyFont="1" applyFill="1" applyBorder="1" applyAlignment="1">
      <alignment horizontal="center"/>
    </xf>
    <xf numFmtId="0" fontId="10" fillId="25" borderId="0" xfId="0" applyFont="1" applyFill="1" applyBorder="1"/>
    <xf numFmtId="0" fontId="34" fillId="25" borderId="0" xfId="0" applyFont="1" applyFill="1" applyBorder="1" applyAlignment="1">
      <alignment horizontal="left"/>
    </xf>
    <xf numFmtId="0" fontId="18" fillId="33" borderId="0" xfId="0" applyFont="1" applyFill="1" applyBorder="1" applyAlignment="1">
      <alignment horizontal="left"/>
    </xf>
    <xf numFmtId="0" fontId="16" fillId="25" borderId="0" xfId="69" applyFont="1" applyFill="1" applyBorder="1" applyAlignment="1">
      <alignment horizontal="right"/>
    </xf>
    <xf numFmtId="0" fontId="16" fillId="25" borderId="0" xfId="69" applyFont="1" applyFill="1" applyBorder="1" applyAlignment="1">
      <alignment horizontal="justify" wrapText="1"/>
    </xf>
    <xf numFmtId="0" fontId="29" fillId="25" borderId="0" xfId="69" applyFont="1" applyFill="1" applyBorder="1" applyAlignment="1">
      <alignment wrapText="1"/>
    </xf>
    <xf numFmtId="0" fontId="11" fillId="25" borderId="0" xfId="69" applyFont="1" applyFill="1" applyBorder="1" applyAlignment="1">
      <alignment horizontal="left" indent="1"/>
    </xf>
    <xf numFmtId="0" fontId="78" fillId="25" borderId="79" xfId="69" applyFont="1" applyFill="1" applyBorder="1" applyAlignment="1">
      <alignment vertical="center"/>
    </xf>
    <xf numFmtId="0" fontId="78" fillId="25" borderId="69" xfId="69" applyFont="1" applyFill="1" applyBorder="1" applyAlignment="1">
      <alignment vertical="center"/>
    </xf>
    <xf numFmtId="0" fontId="11" fillId="25" borderId="33" xfId="69" applyFont="1" applyFill="1" applyBorder="1" applyAlignment="1">
      <alignment horizontal="center"/>
    </xf>
    <xf numFmtId="0" fontId="12" fillId="25" borderId="0" xfId="69" applyFont="1" applyFill="1" applyBorder="1" applyAlignment="1">
      <alignment horizontal="right"/>
    </xf>
    <xf numFmtId="0" fontId="11" fillId="25" borderId="12" xfId="69" applyFont="1" applyFill="1" applyBorder="1" applyAlignment="1">
      <alignment horizontal="left"/>
    </xf>
    <xf numFmtId="0" fontId="11" fillId="25" borderId="12" xfId="69" applyFont="1" applyFill="1" applyBorder="1" applyAlignment="1">
      <alignment horizontal="center"/>
    </xf>
    <xf numFmtId="0" fontId="2" fillId="0" borderId="0" xfId="69" applyFont="1" applyAlignment="1">
      <alignment horizontal="right"/>
    </xf>
    <xf numFmtId="0" fontId="11" fillId="25" borderId="10" xfId="69" applyFont="1" applyFill="1" applyBorder="1" applyAlignment="1">
      <alignment horizontal="center"/>
    </xf>
    <xf numFmtId="0" fontId="9" fillId="25" borderId="10" xfId="69" applyFont="1" applyFill="1" applyBorder="1" applyAlignment="1">
      <alignment horizontal="left"/>
    </xf>
    <xf numFmtId="0" fontId="9" fillId="25" borderId="0" xfId="69" applyFont="1" applyFill="1" applyBorder="1" applyAlignment="1">
      <alignment horizontal="left"/>
    </xf>
    <xf numFmtId="0" fontId="12" fillId="25" borderId="0" xfId="69" applyFont="1" applyFill="1" applyBorder="1" applyAlignment="1">
      <alignment horizontal="left" indent="1"/>
    </xf>
    <xf numFmtId="0" fontId="16" fillId="25" borderId="0" xfId="69" applyFont="1" applyFill="1" applyBorder="1" applyAlignment="1">
      <alignment horizontal="right" indent="2"/>
    </xf>
    <xf numFmtId="164" fontId="70" fillId="33" borderId="0" xfId="41" applyNumberFormat="1" applyFont="1" applyFill="1" applyBorder="1" applyAlignment="1">
      <alignment horizontal="center" wrapText="1"/>
    </xf>
    <xf numFmtId="165" fontId="61" fillId="33" borderId="0" xfId="41" applyNumberFormat="1" applyFont="1" applyFill="1" applyBorder="1" applyAlignment="1">
      <alignment horizontal="center" wrapText="1"/>
    </xf>
    <xf numFmtId="165" fontId="12" fillId="33" borderId="0" xfId="41" applyNumberFormat="1" applyFont="1" applyFill="1" applyBorder="1" applyAlignment="1">
      <alignment horizontal="center" wrapText="1"/>
    </xf>
    <xf numFmtId="165" fontId="12" fillId="33" borderId="44" xfId="41" applyNumberFormat="1" applyFont="1" applyFill="1" applyBorder="1" applyAlignment="1">
      <alignment horizontal="center" wrapText="1"/>
    </xf>
    <xf numFmtId="165" fontId="69" fillId="33" borderId="0" xfId="41" applyNumberFormat="1" applyFont="1" applyFill="1" applyBorder="1" applyAlignment="1">
      <alignment horizontal="center" wrapText="1"/>
    </xf>
    <xf numFmtId="165" fontId="85" fillId="33" borderId="0" xfId="0" applyNumberFormat="1" applyFont="1" applyFill="1" applyBorder="1" applyAlignment="1">
      <alignment horizontal="center"/>
    </xf>
    <xf numFmtId="165" fontId="9" fillId="33" borderId="0" xfId="0" applyNumberFormat="1" applyFont="1" applyFill="1" applyBorder="1"/>
    <xf numFmtId="0" fontId="9" fillId="33" borderId="44" xfId="0" applyFont="1" applyFill="1" applyBorder="1" applyAlignment="1">
      <alignment horizontal="left" indent="1"/>
    </xf>
    <xf numFmtId="49" fontId="9" fillId="33" borderId="44" xfId="0" applyNumberFormat="1" applyFont="1" applyFill="1" applyBorder="1"/>
    <xf numFmtId="0" fontId="9" fillId="33" borderId="0" xfId="0" applyFont="1" applyFill="1" applyBorder="1" applyAlignment="1">
      <alignment horizontal="left" indent="1"/>
    </xf>
    <xf numFmtId="0" fontId="77" fillId="25" borderId="0" xfId="0" applyFont="1" applyFill="1" applyBorder="1" applyAlignment="1">
      <alignment horizontal="left"/>
    </xf>
    <xf numFmtId="0" fontId="16" fillId="25" borderId="0" xfId="0" applyFont="1" applyFill="1" applyBorder="1" applyAlignment="1">
      <alignment horizontal="right"/>
    </xf>
    <xf numFmtId="0" fontId="11" fillId="25" borderId="12" xfId="0" applyFont="1" applyFill="1" applyBorder="1" applyAlignment="1">
      <alignment horizontal="center"/>
    </xf>
    <xf numFmtId="0" fontId="11" fillId="25" borderId="0" xfId="0" applyFont="1" applyFill="1" applyBorder="1" applyAlignment="1">
      <alignment horizontal="center"/>
    </xf>
    <xf numFmtId="0" fontId="11" fillId="25" borderId="12" xfId="0" applyFont="1" applyFill="1" applyBorder="1" applyAlignment="1">
      <alignment horizontal="right"/>
    </xf>
    <xf numFmtId="0" fontId="12" fillId="25" borderId="0" xfId="0" applyNumberFormat="1" applyFont="1" applyFill="1" applyBorder="1" applyAlignment="1">
      <alignment horizontal="right"/>
    </xf>
    <xf numFmtId="0" fontId="12" fillId="24" borderId="0" xfId="41" applyFont="1" applyFill="1" applyBorder="1" applyAlignment="1">
      <alignment horizontal="left" indent="1"/>
    </xf>
    <xf numFmtId="0" fontId="16" fillId="25" borderId="60" xfId="0" applyFont="1" applyFill="1" applyBorder="1" applyAlignment="1">
      <alignment vertical="top"/>
    </xf>
    <xf numFmtId="0" fontId="9" fillId="25" borderId="10" xfId="0" applyFont="1" applyFill="1" applyBorder="1" applyAlignment="1">
      <alignment horizontal="left"/>
    </xf>
    <xf numFmtId="0" fontId="4" fillId="25" borderId="60" xfId="0" applyFont="1" applyFill="1" applyBorder="1"/>
    <xf numFmtId="0" fontId="9" fillId="25" borderId="0" xfId="0" applyFont="1" applyFill="1" applyBorder="1" applyAlignment="1">
      <alignment horizontal="left"/>
    </xf>
    <xf numFmtId="0" fontId="10" fillId="25" borderId="0" xfId="0" applyFont="1" applyFill="1" applyBorder="1"/>
    <xf numFmtId="3" fontId="1" fillId="0" borderId="0" xfId="60" applyNumberFormat="1" applyFont="1" applyBorder="1" applyAlignment="1">
      <alignment horizontal="center"/>
    </xf>
    <xf numFmtId="0" fontId="29" fillId="25" borderId="0" xfId="0" applyFont="1" applyFill="1" applyBorder="1" applyAlignment="1">
      <alignment horizontal="justify"/>
    </xf>
    <xf numFmtId="167" fontId="29" fillId="25" borderId="0" xfId="0" applyNumberFormat="1" applyFont="1" applyFill="1" applyBorder="1" applyAlignment="1">
      <alignment horizontal="right"/>
    </xf>
    <xf numFmtId="0" fontId="50" fillId="25" borderId="0" xfId="0" applyFont="1" applyFill="1" applyBorder="1" applyAlignment="1"/>
    <xf numFmtId="167" fontId="16" fillId="25" borderId="0" xfId="0" applyNumberFormat="1" applyFont="1" applyFill="1" applyBorder="1" applyAlignment="1">
      <alignment horizontal="right"/>
    </xf>
    <xf numFmtId="0" fontId="16" fillId="25" borderId="0" xfId="0" applyFont="1" applyFill="1" applyBorder="1" applyAlignment="1">
      <alignment horizontal="justify"/>
    </xf>
    <xf numFmtId="0" fontId="12" fillId="25" borderId="0" xfId="0" applyNumberFormat="1" applyFont="1" applyFill="1" applyBorder="1" applyAlignment="1">
      <alignment horizontal="left"/>
    </xf>
    <xf numFmtId="0" fontId="11" fillId="25" borderId="12" xfId="0" applyFont="1" applyFill="1" applyBorder="1" applyAlignment="1">
      <alignment horizontal="right"/>
    </xf>
    <xf numFmtId="0" fontId="11" fillId="25" borderId="33" xfId="0" applyFont="1" applyFill="1" applyBorder="1" applyAlignment="1">
      <alignment horizontal="center" vertical="center" wrapText="1"/>
    </xf>
    <xf numFmtId="0" fontId="11" fillId="25" borderId="0" xfId="0" applyFont="1" applyFill="1" applyBorder="1" applyAlignment="1">
      <alignment horizontal="center"/>
    </xf>
    <xf numFmtId="0" fontId="16" fillId="25" borderId="0" xfId="0" applyFont="1" applyFill="1" applyBorder="1" applyAlignment="1">
      <alignment horizontal="right"/>
    </xf>
    <xf numFmtId="0" fontId="11" fillId="25" borderId="12" xfId="0" applyFont="1" applyFill="1" applyBorder="1" applyAlignment="1">
      <alignment horizontal="center"/>
    </xf>
    <xf numFmtId="0" fontId="9" fillId="25" borderId="10" xfId="0" applyFont="1" applyFill="1" applyBorder="1" applyAlignment="1">
      <alignment horizontal="left"/>
    </xf>
    <xf numFmtId="164" fontId="12" fillId="34" borderId="0" xfId="41" applyNumberFormat="1" applyFont="1" applyFill="1" applyBorder="1" applyAlignment="1">
      <alignment horizontal="center" wrapText="1"/>
    </xf>
    <xf numFmtId="164" fontId="11" fillId="24" borderId="33" xfId="41" applyNumberFormat="1" applyFont="1" applyFill="1" applyBorder="1" applyAlignment="1">
      <alignment horizontal="center" wrapText="1"/>
    </xf>
    <xf numFmtId="0" fontId="18" fillId="24" borderId="0" xfId="41" applyFont="1" applyFill="1" applyBorder="1" applyAlignment="1">
      <alignment horizontal="center" wrapText="1"/>
    </xf>
    <xf numFmtId="0" fontId="9" fillId="25" borderId="13" xfId="0" applyFont="1" applyFill="1" applyBorder="1" applyAlignment="1">
      <alignment horizontal="left"/>
    </xf>
    <xf numFmtId="0" fontId="10" fillId="25" borderId="0" xfId="0" applyFont="1" applyFill="1" applyBorder="1"/>
    <xf numFmtId="0" fontId="62" fillId="0" borderId="0" xfId="0" applyFont="1"/>
    <xf numFmtId="49" fontId="12" fillId="25" borderId="0" xfId="0" applyNumberFormat="1" applyFont="1" applyFill="1" applyBorder="1" applyAlignment="1">
      <alignment horizontal="right"/>
    </xf>
    <xf numFmtId="0" fontId="12" fillId="25" borderId="32" xfId="0" applyNumberFormat="1" applyFont="1" applyFill="1" applyBorder="1" applyAlignment="1">
      <alignment horizontal="right"/>
    </xf>
    <xf numFmtId="0" fontId="0" fillId="28" borderId="31" xfId="0" applyFill="1" applyBorder="1"/>
    <xf numFmtId="0" fontId="15" fillId="28" borderId="40" xfId="0" applyFont="1" applyFill="1" applyBorder="1" applyAlignment="1">
      <alignment vertical="center"/>
    </xf>
    <xf numFmtId="0" fontId="13" fillId="28" borderId="34" xfId="0" applyFont="1" applyFill="1" applyBorder="1" applyAlignment="1">
      <alignment vertical="center"/>
    </xf>
    <xf numFmtId="0" fontId="3" fillId="28" borderId="34" xfId="0" applyFont="1" applyFill="1" applyBorder="1" applyAlignment="1">
      <alignment vertical="center"/>
    </xf>
    <xf numFmtId="0" fontId="3" fillId="28" borderId="38" xfId="0" applyFont="1" applyFill="1" applyBorder="1" applyAlignment="1">
      <alignment vertical="center"/>
    </xf>
    <xf numFmtId="0" fontId="9" fillId="25" borderId="0" xfId="0" applyFont="1" applyFill="1" applyBorder="1" applyAlignment="1">
      <alignment horizontal="right"/>
    </xf>
    <xf numFmtId="0" fontId="57" fillId="25" borderId="36" xfId="0" applyFont="1" applyFill="1" applyBorder="1" applyAlignment="1">
      <alignment horizontal="left" vertical="center" indent="1"/>
    </xf>
    <xf numFmtId="0" fontId="57" fillId="25" borderId="35" xfId="0" applyFont="1" applyFill="1" applyBorder="1" applyAlignment="1">
      <alignment horizontal="right"/>
    </xf>
    <xf numFmtId="0" fontId="57" fillId="25" borderId="35" xfId="0" applyFont="1" applyFill="1" applyBorder="1"/>
    <xf numFmtId="0" fontId="57" fillId="25" borderId="37" xfId="0" applyFont="1" applyFill="1" applyBorder="1" applyAlignment="1">
      <alignment horizontal="right"/>
    </xf>
    <xf numFmtId="0" fontId="59" fillId="25" borderId="0" xfId="0" applyFont="1" applyFill="1"/>
    <xf numFmtId="0" fontId="59" fillId="25" borderId="13" xfId="0" applyFont="1" applyFill="1" applyBorder="1"/>
    <xf numFmtId="1" fontId="58" fillId="25" borderId="0" xfId="0" applyNumberFormat="1" applyFont="1" applyFill="1" applyBorder="1" applyAlignment="1">
      <alignment horizontal="right"/>
    </xf>
    <xf numFmtId="1" fontId="58" fillId="33" borderId="0" xfId="0" applyNumberFormat="1" applyFont="1" applyFill="1" applyBorder="1" applyAlignment="1">
      <alignment horizontal="right"/>
    </xf>
    <xf numFmtId="0" fontId="59" fillId="25" borderId="0" xfId="0" applyFont="1" applyFill="1" applyBorder="1"/>
    <xf numFmtId="0" fontId="59" fillId="0" borderId="0" xfId="0" applyFont="1"/>
    <xf numFmtId="1" fontId="16" fillId="25" borderId="0" xfId="0" applyNumberFormat="1" applyFont="1" applyFill="1" applyBorder="1" applyAlignment="1">
      <alignment horizontal="right"/>
    </xf>
    <xf numFmtId="1" fontId="16" fillId="33" borderId="0" xfId="0" applyNumberFormat="1" applyFont="1" applyFill="1" applyBorder="1" applyAlignment="1">
      <alignment horizontal="right"/>
    </xf>
    <xf numFmtId="0" fontId="62" fillId="25" borderId="0" xfId="0" applyFont="1" applyFill="1"/>
    <xf numFmtId="0" fontId="62" fillId="25" borderId="13" xfId="0" applyFont="1" applyFill="1" applyBorder="1"/>
    <xf numFmtId="0" fontId="57" fillId="25" borderId="0" xfId="0" applyFont="1" applyFill="1" applyBorder="1" applyAlignment="1">
      <alignment horizontal="left"/>
    </xf>
    <xf numFmtId="0" fontId="29" fillId="25" borderId="0" xfId="0" applyFont="1" applyFill="1"/>
    <xf numFmtId="0" fontId="29" fillId="25" borderId="13" xfId="0" applyFont="1" applyFill="1" applyBorder="1"/>
    <xf numFmtId="3" fontId="58" fillId="25" borderId="0" xfId="0" applyNumberFormat="1" applyFont="1" applyFill="1" applyBorder="1" applyAlignment="1">
      <alignment horizontal="right"/>
    </xf>
    <xf numFmtId="3" fontId="58" fillId="33" borderId="0" xfId="0" applyNumberFormat="1" applyFont="1" applyFill="1" applyBorder="1" applyAlignment="1">
      <alignment horizontal="right"/>
    </xf>
    <xf numFmtId="0" fontId="29" fillId="0" borderId="0" xfId="0" applyFont="1"/>
    <xf numFmtId="3" fontId="16" fillId="33" borderId="0" xfId="0" applyNumberFormat="1" applyFont="1" applyFill="1" applyBorder="1" applyAlignment="1">
      <alignment horizontal="right"/>
    </xf>
    <xf numFmtId="3" fontId="4" fillId="25" borderId="0" xfId="0" applyNumberFormat="1" applyFont="1" applyFill="1" applyBorder="1"/>
    <xf numFmtId="3" fontId="66" fillId="25" borderId="0" xfId="0" applyNumberFormat="1" applyFont="1" applyFill="1" applyBorder="1" applyAlignment="1">
      <alignment horizontal="right"/>
    </xf>
    <xf numFmtId="0" fontId="18" fillId="25" borderId="0" xfId="0" quotePrefix="1" applyFont="1" applyFill="1" applyBorder="1" applyAlignment="1">
      <alignment horizontal="left"/>
    </xf>
    <xf numFmtId="167" fontId="58" fillId="25" borderId="0" xfId="0" applyNumberFormat="1" applyFont="1" applyFill="1" applyBorder="1" applyAlignment="1">
      <alignment horizontal="right"/>
    </xf>
    <xf numFmtId="167" fontId="58" fillId="33" borderId="0" xfId="0" applyNumberFormat="1" applyFont="1" applyFill="1" applyBorder="1" applyAlignment="1">
      <alignment horizontal="right"/>
    </xf>
    <xf numFmtId="0" fontId="28" fillId="25" borderId="0" xfId="0" applyFont="1" applyFill="1" applyBorder="1" applyAlignment="1">
      <alignment horizontal="left"/>
    </xf>
    <xf numFmtId="1" fontId="12" fillId="25" borderId="0" xfId="0" applyNumberFormat="1" applyFont="1" applyFill="1" applyBorder="1" applyAlignment="1">
      <alignment horizontal="left" indent="1"/>
    </xf>
    <xf numFmtId="1" fontId="12" fillId="35" borderId="0" xfId="0" applyNumberFormat="1" applyFont="1" applyFill="1" applyBorder="1" applyAlignment="1">
      <alignment horizontal="left" indent="1"/>
    </xf>
    <xf numFmtId="165" fontId="16" fillId="33" borderId="0" xfId="0" applyNumberFormat="1" applyFont="1" applyFill="1" applyBorder="1" applyAlignment="1">
      <alignment horizontal="right"/>
    </xf>
    <xf numFmtId="0" fontId="57" fillId="25" borderId="0" xfId="0" applyFont="1" applyFill="1" applyBorder="1" applyAlignment="1">
      <alignment horizontal="left" vertical="center" indent="1"/>
    </xf>
    <xf numFmtId="49" fontId="57" fillId="25" borderId="0" xfId="0" applyNumberFormat="1" applyFont="1" applyFill="1" applyBorder="1" applyAlignment="1">
      <alignment horizontal="left" vertical="center" indent="1"/>
    </xf>
    <xf numFmtId="0" fontId="57" fillId="25" borderId="0" xfId="0" applyFont="1" applyFill="1" applyBorder="1"/>
    <xf numFmtId="0" fontId="54" fillId="25" borderId="0" xfId="0" applyFont="1" applyFill="1" applyBorder="1"/>
    <xf numFmtId="0" fontId="54" fillId="25" borderId="0" xfId="0" applyFont="1" applyFill="1" applyBorder="1" applyAlignment="1">
      <alignment horizontal="center"/>
    </xf>
    <xf numFmtId="0" fontId="54" fillId="25" borderId="0" xfId="0" applyFont="1" applyFill="1" applyBorder="1" applyAlignment="1">
      <alignment horizontal="right"/>
    </xf>
    <xf numFmtId="0" fontId="54" fillId="25" borderId="45" xfId="0" applyFont="1" applyFill="1" applyBorder="1" applyAlignment="1">
      <alignment horizontal="right"/>
    </xf>
    <xf numFmtId="0" fontId="18" fillId="25" borderId="0" xfId="0" applyFont="1" applyFill="1" applyBorder="1"/>
    <xf numFmtId="3" fontId="18" fillId="25" borderId="0" xfId="0" applyNumberFormat="1" applyFont="1" applyFill="1" applyBorder="1" applyAlignment="1">
      <alignment horizontal="center"/>
    </xf>
    <xf numFmtId="49" fontId="11" fillId="25" borderId="33" xfId="0" applyNumberFormat="1" applyFont="1" applyFill="1" applyBorder="1" applyAlignment="1">
      <alignment horizontal="center" vertical="center" wrapText="1"/>
    </xf>
    <xf numFmtId="49" fontId="11" fillId="25" borderId="0" xfId="0" applyNumberFormat="1" applyFont="1" applyFill="1" applyAlignment="1">
      <alignment horizontal="center" vertical="center" wrapText="1"/>
    </xf>
    <xf numFmtId="49" fontId="11" fillId="25" borderId="0" xfId="0" applyNumberFormat="1" applyFont="1" applyFill="1" applyBorder="1" applyAlignment="1">
      <alignment horizontal="center" vertical="center" wrapText="1"/>
    </xf>
    <xf numFmtId="0" fontId="11" fillId="25" borderId="0" xfId="0" applyFont="1" applyFill="1" applyBorder="1" applyAlignment="1">
      <alignment horizontal="center" vertical="center" wrapText="1"/>
    </xf>
    <xf numFmtId="3" fontId="71" fillId="25" borderId="0" xfId="0" applyNumberFormat="1" applyFont="1" applyFill="1" applyBorder="1" applyAlignment="1">
      <alignment horizontal="center"/>
    </xf>
    <xf numFmtId="0" fontId="11" fillId="25" borderId="0" xfId="0" applyFont="1" applyFill="1" applyBorder="1" applyAlignment="1">
      <alignment horizontal="center" wrapText="1"/>
    </xf>
    <xf numFmtId="167" fontId="16" fillId="25" borderId="0" xfId="0" applyNumberFormat="1" applyFont="1" applyFill="1" applyBorder="1" applyAlignment="1">
      <alignment horizontal="center" vertical="center"/>
    </xf>
    <xf numFmtId="3" fontId="54" fillId="25" borderId="0" xfId="0" applyNumberFormat="1" applyFont="1" applyFill="1" applyBorder="1" applyAlignment="1">
      <alignment horizontal="center"/>
    </xf>
    <xf numFmtId="167" fontId="71" fillId="25" borderId="0" xfId="0" applyNumberFormat="1" applyFont="1" applyFill="1" applyBorder="1" applyAlignment="1">
      <alignment horizontal="center"/>
    </xf>
    <xf numFmtId="167" fontId="72" fillId="25" borderId="0" xfId="0" applyNumberFormat="1" applyFont="1" applyFill="1" applyBorder="1" applyAlignment="1">
      <alignment horizontal="right"/>
    </xf>
    <xf numFmtId="0" fontId="57" fillId="25" borderId="35" xfId="0" applyFont="1" applyFill="1" applyBorder="1" applyAlignment="1">
      <alignment horizontal="center"/>
    </xf>
    <xf numFmtId="0" fontId="57" fillId="25" borderId="0" xfId="0" applyFont="1" applyFill="1" applyBorder="1" applyAlignment="1">
      <alignment horizontal="center"/>
    </xf>
    <xf numFmtId="0" fontId="57" fillId="25" borderId="0" xfId="0" applyFont="1" applyFill="1" applyBorder="1" applyAlignment="1">
      <alignment horizontal="right"/>
    </xf>
    <xf numFmtId="0" fontId="16" fillId="25" borderId="0" xfId="0" applyFont="1" applyFill="1" applyBorder="1" applyAlignment="1">
      <alignment horizontal="left" wrapText="1"/>
    </xf>
    <xf numFmtId="0" fontId="18" fillId="25" borderId="0" xfId="0" applyFont="1" applyFill="1" applyBorder="1" applyAlignment="1">
      <alignment horizontal="right" indent="1"/>
    </xf>
    <xf numFmtId="0" fontId="9" fillId="25" borderId="0" xfId="0" applyFont="1" applyFill="1" applyBorder="1" applyAlignment="1">
      <alignment horizontal="right" indent="2"/>
    </xf>
    <xf numFmtId="0" fontId="12" fillId="25" borderId="0" xfId="0" applyFont="1" applyFill="1" applyBorder="1" applyAlignment="1">
      <alignment horizontal="right" indent="1"/>
    </xf>
    <xf numFmtId="0" fontId="9" fillId="33" borderId="0" xfId="0" applyFont="1" applyFill="1" applyBorder="1" applyAlignment="1">
      <alignment horizontal="right" indent="2"/>
    </xf>
    <xf numFmtId="0" fontId="18" fillId="25" borderId="0" xfId="0" applyFont="1" applyFill="1" applyBorder="1" applyAlignment="1">
      <alignment horizontal="right"/>
    </xf>
    <xf numFmtId="167" fontId="9" fillId="25" borderId="0" xfId="0" applyNumberFormat="1" applyFont="1" applyFill="1" applyBorder="1" applyAlignment="1">
      <alignment horizontal="right" indent="2"/>
    </xf>
    <xf numFmtId="0" fontId="29" fillId="25" borderId="0" xfId="0" applyFont="1" applyFill="1" applyBorder="1" applyAlignment="1"/>
    <xf numFmtId="0" fontId="62" fillId="0" borderId="0" xfId="0" applyFont="1" applyBorder="1"/>
    <xf numFmtId="0" fontId="16" fillId="25" borderId="0" xfId="0" applyFont="1" applyFill="1" applyBorder="1" applyAlignment="1">
      <alignment horizontal="left"/>
    </xf>
    <xf numFmtId="0" fontId="62" fillId="25" borderId="0" xfId="0" applyFont="1" applyFill="1" applyBorder="1" applyAlignment="1"/>
    <xf numFmtId="0" fontId="62" fillId="25" borderId="0" xfId="0" applyFont="1" applyFill="1" applyBorder="1"/>
    <xf numFmtId="0" fontId="16" fillId="33" borderId="0" xfId="0" applyFont="1" applyFill="1" applyBorder="1"/>
    <xf numFmtId="0" fontId="65" fillId="33" borderId="0" xfId="0" applyFont="1" applyFill="1" applyBorder="1" applyAlignment="1"/>
    <xf numFmtId="0" fontId="29" fillId="33" borderId="0" xfId="0" applyFont="1" applyFill="1" applyBorder="1"/>
    <xf numFmtId="0" fontId="16" fillId="33" borderId="0" xfId="0" applyFont="1" applyFill="1" applyBorder="1" applyAlignment="1">
      <alignment horizontal="left" wrapText="1"/>
    </xf>
    <xf numFmtId="0" fontId="62" fillId="33" borderId="0" xfId="0" applyFont="1" applyFill="1" applyBorder="1"/>
    <xf numFmtId="0" fontId="15" fillId="33" borderId="40" xfId="0" applyFont="1" applyFill="1" applyBorder="1" applyAlignment="1">
      <alignment vertical="center"/>
    </xf>
    <xf numFmtId="0" fontId="0" fillId="33" borderId="0" xfId="0" applyFill="1"/>
    <xf numFmtId="0" fontId="11" fillId="33" borderId="39" xfId="0" applyFont="1" applyFill="1" applyBorder="1" applyAlignment="1"/>
    <xf numFmtId="0" fontId="10" fillId="33" borderId="0" xfId="0" applyFont="1" applyFill="1" applyBorder="1"/>
    <xf numFmtId="0" fontId="11" fillId="33" borderId="0" xfId="0" applyFont="1" applyFill="1" applyBorder="1" applyAlignment="1"/>
    <xf numFmtId="0" fontId="11" fillId="33" borderId="33" xfId="0" applyFont="1" applyFill="1" applyBorder="1" applyAlignment="1">
      <alignment horizontal="center"/>
    </xf>
    <xf numFmtId="0" fontId="11" fillId="33" borderId="12" xfId="0" applyFont="1" applyFill="1" applyBorder="1" applyAlignment="1">
      <alignment horizontal="center"/>
    </xf>
    <xf numFmtId="164" fontId="11" fillId="33" borderId="0" xfId="0" applyNumberFormat="1" applyFont="1" applyFill="1" applyBorder="1" applyAlignment="1">
      <alignment horizontal="center"/>
    </xf>
    <xf numFmtId="0" fontId="10" fillId="25" borderId="0" xfId="0" applyFont="1" applyFill="1"/>
    <xf numFmtId="0" fontId="10" fillId="33" borderId="13" xfId="0" applyFont="1" applyFill="1" applyBorder="1"/>
    <xf numFmtId="0" fontId="11" fillId="33" borderId="0" xfId="0" applyFont="1" applyFill="1" applyBorder="1" applyAlignment="1">
      <alignment horizontal="left" indent="1"/>
    </xf>
    <xf numFmtId="165" fontId="16" fillId="33" borderId="0" xfId="0" applyNumberFormat="1" applyFont="1" applyFill="1" applyBorder="1" applyAlignment="1">
      <alignment horizontal="center"/>
    </xf>
    <xf numFmtId="0" fontId="10" fillId="0" borderId="0" xfId="0" applyFont="1"/>
    <xf numFmtId="167" fontId="16" fillId="33" borderId="0" xfId="0" applyNumberFormat="1" applyFont="1" applyFill="1" applyBorder="1" applyAlignment="1">
      <alignment horizontal="center"/>
    </xf>
    <xf numFmtId="0" fontId="2" fillId="33" borderId="97" xfId="0" applyFont="1" applyFill="1" applyBorder="1"/>
    <xf numFmtId="0" fontId="50" fillId="33" borderId="0" xfId="0" applyFont="1" applyFill="1" applyBorder="1" applyAlignment="1">
      <alignment horizontal="left"/>
    </xf>
    <xf numFmtId="165" fontId="12" fillId="34" borderId="0" xfId="41" applyNumberFormat="1" applyFont="1" applyFill="1" applyBorder="1" applyAlignment="1">
      <alignment horizontal="center" wrapText="1"/>
    </xf>
    <xf numFmtId="0" fontId="14" fillId="28" borderId="43" xfId="0" applyFont="1" applyFill="1" applyBorder="1" applyAlignment="1">
      <alignment horizontal="center" vertical="center"/>
    </xf>
    <xf numFmtId="0" fontId="0" fillId="0" borderId="0" xfId="0" applyNumberFormat="1" applyAlignment="1"/>
    <xf numFmtId="0" fontId="14" fillId="25" borderId="0" xfId="0" applyFont="1" applyFill="1" applyBorder="1" applyAlignment="1">
      <alignment horizontal="center" vertical="center"/>
    </xf>
    <xf numFmtId="0" fontId="12" fillId="0" borderId="0" xfId="0" applyFont="1" applyFill="1" applyBorder="1" applyAlignment="1">
      <alignment horizontal="left"/>
    </xf>
    <xf numFmtId="0" fontId="11" fillId="24" borderId="0" xfId="41" applyFont="1" applyFill="1" applyBorder="1" applyAlignment="1">
      <alignment horizontal="left" indent="2"/>
    </xf>
    <xf numFmtId="0" fontId="11" fillId="25" borderId="12" xfId="69" applyFont="1" applyFill="1" applyBorder="1" applyAlignment="1">
      <alignment horizontal="left"/>
    </xf>
    <xf numFmtId="0" fontId="11" fillId="25" borderId="12" xfId="69" applyFont="1" applyFill="1" applyBorder="1" applyAlignment="1">
      <alignment horizontal="center"/>
    </xf>
    <xf numFmtId="0" fontId="2" fillId="0" borderId="0" xfId="69" applyFont="1" applyAlignment="1">
      <alignment horizontal="right"/>
    </xf>
    <xf numFmtId="0" fontId="9" fillId="25" borderId="10" xfId="69" applyFont="1" applyFill="1" applyBorder="1" applyAlignment="1">
      <alignment horizontal="left"/>
    </xf>
    <xf numFmtId="0" fontId="9" fillId="25" borderId="0" xfId="69" applyFont="1" applyFill="1" applyBorder="1" applyAlignment="1">
      <alignment horizontal="left"/>
    </xf>
    <xf numFmtId="0" fontId="12" fillId="25" borderId="0" xfId="69" applyNumberFormat="1" applyFont="1" applyFill="1" applyBorder="1" applyAlignment="1">
      <alignment horizontal="right"/>
    </xf>
    <xf numFmtId="3" fontId="11" fillId="25" borderId="12" xfId="69" applyNumberFormat="1" applyFont="1" applyFill="1" applyBorder="1" applyAlignment="1">
      <alignment horizontal="center"/>
    </xf>
    <xf numFmtId="3" fontId="11" fillId="25" borderId="0" xfId="69" applyNumberFormat="1" applyFont="1" applyFill="1" applyBorder="1" applyAlignment="1">
      <alignment horizontal="center"/>
    </xf>
    <xf numFmtId="0" fontId="115" fillId="25" borderId="0" xfId="69" applyFont="1" applyFill="1" applyBorder="1" applyAlignment="1">
      <alignment horizontal="right"/>
    </xf>
    <xf numFmtId="0" fontId="1" fillId="26" borderId="51" xfId="69" applyFill="1" applyBorder="1"/>
    <xf numFmtId="0" fontId="9" fillId="25" borderId="13" xfId="69" applyFont="1" applyFill="1" applyBorder="1" applyAlignment="1">
      <alignment horizontal="left"/>
    </xf>
    <xf numFmtId="3" fontId="2" fillId="25" borderId="10" xfId="69" applyNumberFormat="1" applyFont="1" applyFill="1" applyBorder="1" applyAlignment="1">
      <alignment horizontal="center"/>
    </xf>
    <xf numFmtId="0" fontId="2" fillId="25" borderId="10" xfId="69" applyFont="1" applyFill="1" applyBorder="1" applyAlignment="1">
      <alignment horizontal="center"/>
    </xf>
    <xf numFmtId="3" fontId="9" fillId="25" borderId="10" xfId="69" applyNumberFormat="1" applyFont="1" applyFill="1" applyBorder="1" applyAlignment="1">
      <alignment horizontal="center"/>
    </xf>
    <xf numFmtId="3" fontId="2" fillId="25" borderId="0" xfId="69" applyNumberFormat="1" applyFont="1" applyFill="1" applyBorder="1" applyAlignment="1">
      <alignment horizontal="center"/>
    </xf>
    <xf numFmtId="0" fontId="2" fillId="25" borderId="0" xfId="69" applyFont="1" applyFill="1" applyBorder="1" applyAlignment="1">
      <alignment horizontal="center"/>
    </xf>
    <xf numFmtId="3" fontId="1" fillId="25" borderId="0" xfId="69" applyNumberFormat="1" applyFill="1" applyBorder="1" applyAlignment="1">
      <alignment horizontal="center"/>
    </xf>
    <xf numFmtId="0" fontId="15" fillId="26" borderId="50" xfId="69" applyFont="1" applyFill="1" applyBorder="1" applyAlignment="1">
      <alignment vertical="center"/>
    </xf>
    <xf numFmtId="0" fontId="70" fillId="26" borderId="50" xfId="69" applyFont="1" applyFill="1" applyBorder="1" applyAlignment="1">
      <alignment horizontal="center" vertical="center"/>
    </xf>
    <xf numFmtId="0" fontId="70" fillId="26" borderId="51" xfId="69" applyFont="1" applyFill="1" applyBorder="1" applyAlignment="1">
      <alignment horizontal="center" vertical="center"/>
    </xf>
    <xf numFmtId="0" fontId="15" fillId="25" borderId="0" xfId="69" applyFont="1" applyFill="1" applyBorder="1" applyAlignment="1">
      <alignment vertical="center"/>
    </xf>
    <xf numFmtId="0" fontId="70" fillId="25" borderId="0" xfId="69" applyFont="1" applyFill="1" applyBorder="1" applyAlignment="1">
      <alignment horizontal="center" vertical="center"/>
    </xf>
    <xf numFmtId="0" fontId="2" fillId="0" borderId="0" xfId="69" applyFont="1" applyBorder="1"/>
    <xf numFmtId="165" fontId="2" fillId="25" borderId="0" xfId="69" applyNumberFormat="1" applyFont="1" applyFill="1" applyBorder="1" applyAlignment="1">
      <alignment horizontal="right" vertical="center"/>
    </xf>
    <xf numFmtId="165" fontId="2" fillId="33" borderId="0" xfId="69" applyNumberFormat="1" applyFont="1" applyFill="1" applyBorder="1" applyAlignment="1">
      <alignment horizontal="right" vertical="center"/>
    </xf>
    <xf numFmtId="165" fontId="12" fillId="25" borderId="0" xfId="69" applyNumberFormat="1" applyFont="1" applyFill="1" applyBorder="1" applyAlignment="1">
      <alignment horizontal="right" vertical="center"/>
    </xf>
    <xf numFmtId="165" fontId="12" fillId="33" borderId="0" xfId="69" applyNumberFormat="1" applyFont="1" applyFill="1" applyBorder="1" applyAlignment="1">
      <alignment horizontal="right" vertical="center"/>
    </xf>
    <xf numFmtId="165" fontId="2" fillId="25" borderId="0" xfId="69" applyNumberFormat="1" applyFont="1" applyFill="1" applyBorder="1" applyAlignment="1">
      <alignment horizontal="center" vertical="center"/>
    </xf>
    <xf numFmtId="165" fontId="1" fillId="25" borderId="0" xfId="69" applyNumberFormat="1" applyFont="1" applyFill="1" applyBorder="1" applyAlignment="1">
      <alignment horizontal="center" vertical="center"/>
    </xf>
    <xf numFmtId="0" fontId="11" fillId="25" borderId="0" xfId="69" applyFont="1" applyFill="1" applyBorder="1" applyAlignment="1">
      <alignment horizontal="left"/>
    </xf>
    <xf numFmtId="49" fontId="12" fillId="25" borderId="0" xfId="69" applyNumberFormat="1" applyFont="1" applyFill="1" applyBorder="1" applyAlignment="1">
      <alignment horizontal="left" indent="1"/>
    </xf>
    <xf numFmtId="165" fontId="77" fillId="25" borderId="0" xfId="69" applyNumberFormat="1" applyFont="1" applyFill="1" applyBorder="1" applyAlignment="1">
      <alignment horizontal="right" vertical="center" wrapText="1"/>
    </xf>
    <xf numFmtId="165" fontId="77" fillId="33" borderId="0" xfId="69" applyNumberFormat="1" applyFont="1" applyFill="1" applyBorder="1" applyAlignment="1">
      <alignment horizontal="right" vertical="center" wrapText="1"/>
    </xf>
    <xf numFmtId="0" fontId="79" fillId="25" borderId="0" xfId="69" applyFont="1" applyFill="1" applyAlignment="1">
      <alignment vertical="center"/>
    </xf>
    <xf numFmtId="0" fontId="79" fillId="25" borderId="13" xfId="69" applyFont="1" applyFill="1" applyBorder="1" applyAlignment="1">
      <alignment vertical="center"/>
    </xf>
    <xf numFmtId="0" fontId="79" fillId="0" borderId="0" xfId="69" applyFont="1" applyFill="1" applyAlignment="1">
      <alignment vertical="center"/>
    </xf>
    <xf numFmtId="165" fontId="77" fillId="25" borderId="0" xfId="69" applyNumberFormat="1" applyFont="1" applyFill="1" applyBorder="1" applyAlignment="1">
      <alignment horizontal="right" vertical="center"/>
    </xf>
    <xf numFmtId="165" fontId="77" fillId="33" borderId="0" xfId="69" applyNumberFormat="1" applyFont="1" applyFill="1" applyBorder="1" applyAlignment="1">
      <alignment horizontal="right" vertical="center"/>
    </xf>
    <xf numFmtId="0" fontId="79" fillId="0" borderId="0" xfId="69" applyFont="1" applyAlignment="1">
      <alignment vertical="center"/>
    </xf>
    <xf numFmtId="165" fontId="12" fillId="25" borderId="0" xfId="69" applyNumberFormat="1" applyFont="1" applyFill="1" applyBorder="1" applyAlignment="1">
      <alignment horizontal="center" vertical="center"/>
    </xf>
    <xf numFmtId="3" fontId="16" fillId="25" borderId="0" xfId="69" applyNumberFormat="1" applyFont="1" applyFill="1" applyBorder="1" applyAlignment="1">
      <alignment horizontal="right" vertical="center"/>
    </xf>
    <xf numFmtId="0" fontId="78" fillId="25" borderId="13" xfId="69" applyFont="1" applyFill="1" applyBorder="1"/>
    <xf numFmtId="49" fontId="80" fillId="25" borderId="0" xfId="69" applyNumberFormat="1" applyFont="1" applyFill="1" applyBorder="1" applyAlignment="1">
      <alignment horizontal="left" indent="1"/>
    </xf>
    <xf numFmtId="0" fontId="79" fillId="25" borderId="0" xfId="69" applyFont="1" applyFill="1"/>
    <xf numFmtId="0" fontId="77" fillId="0" borderId="0" xfId="69" applyFont="1"/>
    <xf numFmtId="0" fontId="24" fillId="25" borderId="13" xfId="69" applyFont="1" applyFill="1" applyBorder="1"/>
    <xf numFmtId="49" fontId="11" fillId="25" borderId="0" xfId="69" applyNumberFormat="1" applyFont="1" applyFill="1" applyBorder="1" applyAlignment="1">
      <alignment horizontal="left" indent="1"/>
    </xf>
    <xf numFmtId="165" fontId="24" fillId="25" borderId="0" xfId="69" applyNumberFormat="1" applyFont="1" applyFill="1" applyBorder="1" applyAlignment="1">
      <alignment horizontal="center" vertical="center"/>
    </xf>
    <xf numFmtId="0" fontId="24" fillId="0" borderId="0" xfId="69" applyFont="1"/>
    <xf numFmtId="0" fontId="24" fillId="0" borderId="0" xfId="69" applyFont="1" applyFill="1"/>
    <xf numFmtId="0" fontId="77" fillId="25" borderId="0" xfId="69" applyFont="1" applyFill="1"/>
    <xf numFmtId="0" fontId="77" fillId="25" borderId="13" xfId="69" applyFont="1" applyFill="1" applyBorder="1"/>
    <xf numFmtId="49" fontId="77" fillId="25" borderId="0" xfId="69" applyNumberFormat="1" applyFont="1" applyFill="1" applyBorder="1" applyAlignment="1">
      <alignment horizontal="left" indent="1"/>
    </xf>
    <xf numFmtId="165" fontId="77" fillId="25" borderId="0" xfId="69" applyNumberFormat="1" applyFont="1" applyFill="1" applyBorder="1" applyAlignment="1">
      <alignment horizontal="center" vertical="center"/>
    </xf>
    <xf numFmtId="0" fontId="77" fillId="0" borderId="0" xfId="69" applyFont="1" applyFill="1"/>
    <xf numFmtId="0" fontId="77" fillId="25" borderId="0" xfId="69" applyFont="1" applyFill="1" applyBorder="1" applyAlignment="1">
      <alignment horizontal="justify"/>
    </xf>
    <xf numFmtId="0" fontId="84" fillId="25" borderId="0" xfId="69" applyFont="1" applyFill="1" applyAlignment="1">
      <alignment vertical="center" wrapText="1"/>
    </xf>
    <xf numFmtId="0" fontId="84" fillId="33" borderId="0" xfId="69" applyFont="1" applyFill="1" applyAlignment="1">
      <alignment vertical="center" wrapText="1"/>
    </xf>
    <xf numFmtId="165" fontId="16" fillId="25" borderId="0" xfId="69" applyNumberFormat="1" applyFont="1" applyFill="1" applyBorder="1" applyAlignment="1">
      <alignment horizontal="right" vertical="center"/>
    </xf>
    <xf numFmtId="165" fontId="16" fillId="33" borderId="0" xfId="69" applyNumberFormat="1" applyFont="1" applyFill="1" applyBorder="1" applyAlignment="1">
      <alignment horizontal="right" vertical="center"/>
    </xf>
    <xf numFmtId="165" fontId="80" fillId="33" borderId="0" xfId="69" applyNumberFormat="1" applyFont="1" applyFill="1" applyBorder="1" applyAlignment="1">
      <alignment horizontal="right" vertical="center"/>
    </xf>
    <xf numFmtId="0" fontId="77" fillId="25" borderId="0" xfId="69" applyFont="1" applyFill="1" applyBorder="1" applyAlignment="1">
      <alignment horizontal="justify" vertical="center"/>
    </xf>
    <xf numFmtId="0" fontId="1" fillId="25" borderId="57" xfId="69" applyFill="1" applyBorder="1"/>
    <xf numFmtId="0" fontId="12" fillId="25" borderId="0" xfId="69" applyNumberFormat="1" applyFont="1" applyFill="1" applyBorder="1" applyAlignment="1">
      <alignment horizontal="left"/>
    </xf>
    <xf numFmtId="0" fontId="1" fillId="25" borderId="0" xfId="69" applyFont="1" applyFill="1"/>
    <xf numFmtId="49" fontId="2" fillId="25" borderId="0" xfId="69" applyNumberFormat="1" applyFont="1" applyFill="1" applyBorder="1" applyAlignment="1">
      <alignment horizontal="center"/>
    </xf>
    <xf numFmtId="49" fontId="12" fillId="25" borderId="0" xfId="69" applyNumberFormat="1" applyFont="1" applyFill="1" applyBorder="1" applyAlignment="1">
      <alignment horizontal="center"/>
    </xf>
    <xf numFmtId="0" fontId="12" fillId="25" borderId="0" xfId="69" applyNumberFormat="1" applyFont="1" applyFill="1" applyBorder="1" applyAlignment="1">
      <alignment horizontal="center"/>
    </xf>
    <xf numFmtId="0" fontId="1" fillId="0" borderId="0" xfId="69" applyFont="1"/>
    <xf numFmtId="3" fontId="1" fillId="0" borderId="0" xfId="69" applyNumberFormat="1" applyFont="1" applyAlignment="1">
      <alignment horizontal="center"/>
    </xf>
    <xf numFmtId="0" fontId="1" fillId="0" borderId="0" xfId="69" applyFont="1" applyAlignment="1">
      <alignment horizontal="center"/>
    </xf>
    <xf numFmtId="0" fontId="1" fillId="0" borderId="0" xfId="69" applyAlignment="1">
      <alignment horizontal="center"/>
    </xf>
    <xf numFmtId="3" fontId="1" fillId="0" borderId="0" xfId="69" applyNumberFormat="1" applyAlignment="1">
      <alignment horizontal="center"/>
    </xf>
    <xf numFmtId="3" fontId="1" fillId="25" borderId="0" xfId="69" applyNumberFormat="1" applyFill="1" applyAlignment="1">
      <alignment horizontal="center"/>
    </xf>
    <xf numFmtId="0" fontId="16" fillId="25" borderId="0" xfId="69" applyFont="1" applyFill="1" applyBorder="1" applyAlignment="1">
      <alignment horizontal="left" vertical="center" wrapText="1"/>
    </xf>
    <xf numFmtId="0" fontId="114" fillId="25" borderId="0" xfId="69" applyFont="1" applyFill="1" applyBorder="1" applyAlignment="1">
      <alignment horizontal="left"/>
    </xf>
    <xf numFmtId="0" fontId="16" fillId="25" borderId="0" xfId="0" applyFont="1" applyFill="1" applyBorder="1" applyAlignment="1">
      <alignment horizontal="right"/>
    </xf>
    <xf numFmtId="0" fontId="11" fillId="25" borderId="12" xfId="0" applyFont="1" applyFill="1" applyBorder="1" applyAlignment="1">
      <alignment horizontal="center"/>
    </xf>
    <xf numFmtId="167" fontId="12" fillId="24" borderId="0" xfId="41" applyNumberFormat="1" applyFont="1" applyFill="1" applyBorder="1" applyAlignment="1">
      <alignment horizontal="right" wrapText="1" indent="2"/>
    </xf>
    <xf numFmtId="0" fontId="11" fillId="25" borderId="0" xfId="0" applyFont="1" applyFill="1" applyBorder="1" applyAlignment="1">
      <alignment horizontal="center"/>
    </xf>
    <xf numFmtId="0" fontId="11" fillId="25" borderId="12" xfId="0" applyFont="1" applyFill="1" applyBorder="1" applyAlignment="1">
      <alignment horizontal="right"/>
    </xf>
    <xf numFmtId="0" fontId="11" fillId="25" borderId="33" xfId="0" applyFont="1" applyFill="1" applyBorder="1" applyAlignment="1">
      <alignment horizontal="center"/>
    </xf>
    <xf numFmtId="0" fontId="12" fillId="25" borderId="0" xfId="0" applyNumberFormat="1" applyFont="1" applyFill="1" applyBorder="1" applyAlignment="1">
      <alignment horizontal="right"/>
    </xf>
    <xf numFmtId="0" fontId="10" fillId="25" borderId="0" xfId="0" applyFont="1" applyFill="1" applyBorder="1"/>
    <xf numFmtId="0" fontId="16" fillId="0" borderId="6" xfId="0" applyFont="1" applyFill="1" applyBorder="1" applyAlignment="1">
      <alignment horizontal="center" vertical="center" readingOrder="1"/>
    </xf>
    <xf numFmtId="0" fontId="1" fillId="25" borderId="0" xfId="70" applyFill="1" applyAlignment="1"/>
    <xf numFmtId="0" fontId="1" fillId="44" borderId="98" xfId="70" applyFill="1" applyBorder="1" applyAlignment="1"/>
    <xf numFmtId="0" fontId="11" fillId="25" borderId="12" xfId="70" applyFont="1" applyFill="1" applyBorder="1" applyAlignment="1">
      <alignment horizontal="left"/>
    </xf>
    <xf numFmtId="0" fontId="1" fillId="0" borderId="0" xfId="70" applyAlignment="1"/>
    <xf numFmtId="3" fontId="11" fillId="25" borderId="12" xfId="70" applyNumberFormat="1" applyFont="1" applyFill="1" applyBorder="1" applyAlignment="1">
      <alignment horizontal="left"/>
    </xf>
    <xf numFmtId="0" fontId="1" fillId="25" borderId="12" xfId="70" applyFill="1" applyBorder="1" applyAlignment="1"/>
    <xf numFmtId="0" fontId="1" fillId="25" borderId="0" xfId="70" applyFill="1" applyBorder="1" applyAlignment="1"/>
    <xf numFmtId="0" fontId="1" fillId="0" borderId="0" xfId="70" applyAlignment="1">
      <alignment horizontal="left"/>
    </xf>
    <xf numFmtId="0" fontId="9" fillId="25" borderId="0" xfId="70" applyFont="1" applyFill="1" applyBorder="1" applyAlignment="1">
      <alignment horizontal="left"/>
    </xf>
    <xf numFmtId="0" fontId="9" fillId="25" borderId="10" xfId="70" applyFont="1" applyFill="1" applyBorder="1" applyAlignment="1">
      <alignment horizontal="left"/>
    </xf>
    <xf numFmtId="0" fontId="5" fillId="25" borderId="11" xfId="70" applyFont="1" applyFill="1" applyBorder="1"/>
    <xf numFmtId="3" fontId="9" fillId="25" borderId="14" xfId="70" applyNumberFormat="1" applyFont="1" applyFill="1" applyBorder="1" applyAlignment="1">
      <alignment horizontal="left"/>
    </xf>
    <xf numFmtId="0" fontId="1" fillId="25" borderId="11" xfId="70" applyFill="1" applyBorder="1" applyAlignment="1"/>
    <xf numFmtId="0" fontId="1" fillId="25" borderId="13" xfId="70" applyFill="1" applyBorder="1" applyAlignment="1"/>
    <xf numFmtId="0" fontId="16" fillId="25" borderId="11" xfId="70" applyFont="1" applyFill="1" applyBorder="1" applyAlignment="1">
      <alignment horizontal="right"/>
    </xf>
    <xf numFmtId="0" fontId="12" fillId="25" borderId="0" xfId="70" applyFont="1" applyFill="1" applyBorder="1" applyAlignment="1">
      <alignment horizontal="center" vertical="center" wrapText="1"/>
    </xf>
    <xf numFmtId="0" fontId="1" fillId="25" borderId="0" xfId="70" applyFill="1" applyBorder="1"/>
    <xf numFmtId="0" fontId="15" fillId="44" borderId="100" xfId="70" applyFont="1" applyFill="1" applyBorder="1" applyAlignment="1">
      <alignment vertical="center"/>
    </xf>
    <xf numFmtId="0" fontId="1" fillId="44" borderId="101" xfId="70" applyFill="1" applyBorder="1" applyAlignment="1">
      <alignment vertical="center"/>
    </xf>
    <xf numFmtId="1" fontId="12" fillId="25" borderId="0" xfId="70" applyNumberFormat="1" applyFont="1" applyFill="1" applyBorder="1" applyAlignment="1">
      <alignment horizontal="center" vertical="center" wrapText="1"/>
    </xf>
    <xf numFmtId="1" fontId="12" fillId="0" borderId="0" xfId="70" applyNumberFormat="1" applyFont="1" applyBorder="1" applyAlignment="1">
      <alignment horizontal="center" vertical="center" wrapText="1"/>
    </xf>
    <xf numFmtId="0" fontId="5" fillId="25" borderId="11" xfId="70" applyFont="1" applyFill="1" applyBorder="1" applyAlignment="1"/>
    <xf numFmtId="0" fontId="1" fillId="0" borderId="0" xfId="70"/>
    <xf numFmtId="0" fontId="12" fillId="0" borderId="0" xfId="70" applyFont="1" applyBorder="1" applyAlignment="1">
      <alignment horizontal="center" vertical="center" wrapText="1"/>
    </xf>
    <xf numFmtId="0" fontId="1" fillId="43" borderId="0" xfId="70" applyFont="1" applyFill="1" applyBorder="1" applyAlignment="1">
      <alignment horizontal="center"/>
    </xf>
    <xf numFmtId="3" fontId="52" fillId="25" borderId="33" xfId="70" quotePrefix="1" applyNumberFormat="1" applyFont="1" applyFill="1" applyBorder="1" applyAlignment="1">
      <alignment horizontal="center" vertical="center" wrapText="1"/>
    </xf>
    <xf numFmtId="0" fontId="57" fillId="25" borderId="0" xfId="70" applyFont="1" applyFill="1" applyBorder="1" applyAlignment="1">
      <alignment horizontal="center" vertical="center"/>
    </xf>
    <xf numFmtId="0" fontId="7" fillId="25" borderId="0" xfId="70" applyFont="1" applyFill="1" applyBorder="1" applyAlignment="1">
      <alignment horizontal="right"/>
    </xf>
    <xf numFmtId="0" fontId="50" fillId="25" borderId="0" xfId="70" applyFont="1" applyFill="1" applyBorder="1" applyAlignment="1">
      <alignment horizontal="right" vertical="center" wrapText="1"/>
    </xf>
    <xf numFmtId="0" fontId="1" fillId="25" borderId="0" xfId="70" applyFill="1" applyBorder="1" applyAlignment="1">
      <alignment horizontal="right" vertical="center"/>
    </xf>
    <xf numFmtId="3" fontId="118" fillId="25" borderId="0" xfId="70" applyNumberFormat="1" applyFont="1" applyFill="1" applyBorder="1" applyAlignment="1">
      <alignment horizontal="right" vertical="center"/>
    </xf>
    <xf numFmtId="0" fontId="5" fillId="25" borderId="11" xfId="70" applyFont="1" applyFill="1" applyBorder="1" applyAlignment="1">
      <alignment horizontal="right" vertical="center"/>
    </xf>
    <xf numFmtId="1" fontId="12" fillId="25" borderId="0" xfId="70" applyNumberFormat="1" applyFont="1" applyFill="1" applyBorder="1" applyAlignment="1">
      <alignment horizontal="right" vertical="center" wrapText="1"/>
    </xf>
    <xf numFmtId="1" fontId="12" fillId="0" borderId="0" xfId="70" applyNumberFormat="1" applyFont="1" applyBorder="1" applyAlignment="1">
      <alignment horizontal="right" vertical="center" wrapText="1"/>
    </xf>
    <xf numFmtId="0" fontId="51" fillId="0" borderId="0" xfId="70" applyFont="1"/>
    <xf numFmtId="170" fontId="7" fillId="0" borderId="0" xfId="70" applyNumberFormat="1" applyFont="1" applyBorder="1" applyAlignment="1">
      <alignment horizontal="left" vertical="top"/>
    </xf>
    <xf numFmtId="0" fontId="2" fillId="0" borderId="0" xfId="70" applyFont="1" applyBorder="1" applyAlignment="1">
      <alignment horizontal="left" vertical="top" wrapText="1"/>
    </xf>
    <xf numFmtId="0" fontId="12" fillId="0" borderId="0" xfId="70" applyFont="1" applyBorder="1" applyAlignment="1">
      <alignment horizontal="right" vertical="center" wrapText="1"/>
    </xf>
    <xf numFmtId="0" fontId="18" fillId="25" borderId="0" xfId="70" applyFont="1" applyFill="1" applyBorder="1" applyAlignment="1">
      <alignment horizontal="center" vertical="center" wrapText="1"/>
    </xf>
    <xf numFmtId="0" fontId="62" fillId="25" borderId="0" xfId="70" applyFont="1" applyFill="1" applyBorder="1" applyAlignment="1">
      <alignment vertical="center"/>
    </xf>
    <xf numFmtId="0" fontId="118" fillId="25" borderId="96" xfId="70" applyFont="1" applyFill="1" applyBorder="1" applyAlignment="1">
      <alignment horizontal="left" wrapText="1"/>
    </xf>
    <xf numFmtId="3" fontId="118" fillId="25" borderId="96" xfId="70" quotePrefix="1" applyNumberFormat="1" applyFont="1" applyFill="1" applyBorder="1" applyAlignment="1">
      <alignment horizontal="right" vertical="center"/>
    </xf>
    <xf numFmtId="0" fontId="57" fillId="25" borderId="11" xfId="70" applyFont="1" applyFill="1" applyBorder="1"/>
    <xf numFmtId="1" fontId="18" fillId="25" borderId="0" xfId="70" applyNumberFormat="1" applyFont="1" applyFill="1" applyBorder="1" applyAlignment="1">
      <alignment horizontal="center" vertical="center" wrapText="1"/>
    </xf>
    <xf numFmtId="1" fontId="18" fillId="0" borderId="0" xfId="70" applyNumberFormat="1" applyFont="1" applyBorder="1" applyAlignment="1">
      <alignment horizontal="center" vertical="center" wrapText="1"/>
    </xf>
    <xf numFmtId="0" fontId="62" fillId="0" borderId="0" xfId="70" applyFont="1"/>
    <xf numFmtId="0" fontId="18" fillId="0" borderId="0" xfId="70" applyFont="1" applyBorder="1" applyAlignment="1">
      <alignment horizontal="center" vertical="center" wrapText="1"/>
    </xf>
    <xf numFmtId="0" fontId="54" fillId="0" borderId="0" xfId="70" applyFont="1" applyBorder="1" applyAlignment="1">
      <alignment vertical="center"/>
    </xf>
    <xf numFmtId="0" fontId="11" fillId="25" borderId="0" xfId="70" applyFont="1" applyFill="1" applyBorder="1" applyAlignment="1">
      <alignment horizontal="center" vertical="center" wrapText="1"/>
    </xf>
    <xf numFmtId="0" fontId="51" fillId="25" borderId="0" xfId="70" applyFont="1" applyFill="1" applyBorder="1"/>
    <xf numFmtId="3" fontId="16" fillId="25" borderId="0" xfId="70" quotePrefix="1" applyNumberFormat="1" applyFont="1" applyFill="1" applyBorder="1" applyAlignment="1">
      <alignment horizontal="right" vertical="center"/>
    </xf>
    <xf numFmtId="1" fontId="11" fillId="25" borderId="0" xfId="70" applyNumberFormat="1" applyFont="1" applyFill="1" applyBorder="1" applyAlignment="1">
      <alignment horizontal="center" vertical="center" wrapText="1"/>
    </xf>
    <xf numFmtId="1" fontId="11" fillId="0" borderId="0" xfId="70" applyNumberFormat="1" applyFont="1" applyBorder="1" applyAlignment="1">
      <alignment horizontal="center" vertical="center" wrapText="1"/>
    </xf>
    <xf numFmtId="0" fontId="2" fillId="0" borderId="0" xfId="70" applyFont="1" applyBorder="1" applyAlignment="1">
      <alignment horizontal="center" vertical="center" wrapText="1"/>
    </xf>
    <xf numFmtId="0" fontId="2" fillId="0" borderId="0" xfId="70" applyFont="1" applyBorder="1" applyAlignment="1">
      <alignment vertical="center"/>
    </xf>
    <xf numFmtId="0" fontId="11" fillId="0" borderId="0" xfId="70" applyFont="1" applyBorder="1" applyAlignment="1">
      <alignment horizontal="center" vertical="center" wrapText="1"/>
    </xf>
    <xf numFmtId="170" fontId="7" fillId="0" borderId="0" xfId="70" applyNumberFormat="1" applyFont="1" applyBorder="1" applyAlignment="1">
      <alignment horizontal="left" vertical="center"/>
    </xf>
    <xf numFmtId="3" fontId="16" fillId="25" borderId="0" xfId="70" applyNumberFormat="1" applyFont="1" applyFill="1" applyBorder="1" applyAlignment="1">
      <alignment horizontal="right" vertical="center"/>
    </xf>
    <xf numFmtId="1" fontId="50" fillId="0" borderId="0" xfId="70" applyNumberFormat="1" applyFont="1" applyBorder="1" applyAlignment="1">
      <alignment horizontal="center" vertical="center" wrapText="1"/>
    </xf>
    <xf numFmtId="3" fontId="49" fillId="25" borderId="0" xfId="70" applyNumberFormat="1" applyFont="1" applyFill="1" applyBorder="1" applyAlignment="1">
      <alignment horizontal="center"/>
    </xf>
    <xf numFmtId="49" fontId="12" fillId="25" borderId="0" xfId="70" applyNumberFormat="1" applyFont="1" applyFill="1" applyBorder="1" applyAlignment="1">
      <alignment horizontal="left"/>
    </xf>
    <xf numFmtId="3" fontId="49" fillId="25" borderId="0" xfId="70" applyNumberFormat="1" applyFont="1" applyFill="1" applyBorder="1" applyAlignment="1">
      <alignment horizontal="right"/>
    </xf>
    <xf numFmtId="0" fontId="12" fillId="25" borderId="0" xfId="70" applyNumberFormat="1" applyFont="1" applyFill="1" applyBorder="1" applyAlignment="1">
      <alignment horizontal="right"/>
    </xf>
    <xf numFmtId="0" fontId="14" fillId="44" borderId="98" xfId="70" applyFont="1" applyFill="1" applyBorder="1" applyAlignment="1">
      <alignment horizontal="center" vertical="center"/>
    </xf>
    <xf numFmtId="0" fontId="2" fillId="0" borderId="0" xfId="70" applyFont="1" applyAlignment="1"/>
    <xf numFmtId="0" fontId="102" fillId="25" borderId="0" xfId="0" applyFont="1" applyFill="1" applyBorder="1" applyAlignment="1"/>
    <xf numFmtId="0" fontId="52" fillId="24" borderId="0" xfId="71" applyFont="1" applyFill="1" applyBorder="1" applyAlignment="1">
      <alignment horizontal="left"/>
    </xf>
    <xf numFmtId="1" fontId="11" fillId="0" borderId="0" xfId="0" applyNumberFormat="1" applyFont="1" applyBorder="1" applyAlignment="1">
      <alignment horizontal="center"/>
    </xf>
    <xf numFmtId="1" fontId="50" fillId="0" borderId="0" xfId="70" applyNumberFormat="1" applyFont="1" applyBorder="1" applyAlignment="1">
      <alignment horizontal="center" wrapText="1"/>
    </xf>
    <xf numFmtId="0" fontId="11" fillId="0" borderId="0" xfId="0" applyFont="1" applyBorder="1" applyAlignment="1">
      <alignment horizontal="center"/>
    </xf>
    <xf numFmtId="0" fontId="11" fillId="0" borderId="12" xfId="0" applyFont="1" applyFill="1" applyBorder="1" applyAlignment="1">
      <alignment horizontal="center"/>
    </xf>
    <xf numFmtId="0" fontId="67" fillId="25" borderId="0" xfId="0" applyFont="1" applyFill="1" applyBorder="1" applyAlignment="1">
      <alignment vertical="center"/>
    </xf>
    <xf numFmtId="167" fontId="18" fillId="25" borderId="0" xfId="0" applyNumberFormat="1" applyFont="1" applyFill="1" applyBorder="1" applyAlignment="1">
      <alignment horizontal="right" vertical="center" indent="2"/>
    </xf>
    <xf numFmtId="0" fontId="50" fillId="25" borderId="0" xfId="0" applyFont="1" applyFill="1" applyBorder="1"/>
    <xf numFmtId="0" fontId="67" fillId="25" borderId="11" xfId="0" applyFont="1" applyFill="1" applyBorder="1"/>
    <xf numFmtId="167" fontId="12" fillId="25" borderId="0" xfId="0" applyNumberFormat="1" applyFont="1" applyFill="1" applyBorder="1" applyAlignment="1">
      <alignment horizontal="right" indent="2"/>
    </xf>
    <xf numFmtId="0" fontId="14" fillId="28" borderId="38" xfId="0" applyFont="1" applyFill="1" applyBorder="1" applyAlignment="1">
      <alignment horizontal="center" vertical="center"/>
    </xf>
    <xf numFmtId="0" fontId="12" fillId="25" borderId="0" xfId="0" applyNumberFormat="1" applyFont="1" applyFill="1" applyBorder="1" applyAlignment="1">
      <alignment horizontal="left"/>
    </xf>
    <xf numFmtId="0" fontId="77" fillId="25" borderId="0" xfId="0" applyFont="1" applyFill="1" applyBorder="1" applyAlignment="1">
      <alignment horizontal="left"/>
    </xf>
    <xf numFmtId="0" fontId="16" fillId="25" borderId="0" xfId="0" applyFont="1" applyFill="1" applyBorder="1" applyAlignment="1">
      <alignment horizontal="right"/>
    </xf>
    <xf numFmtId="0" fontId="11" fillId="25" borderId="12" xfId="0" applyFont="1" applyFill="1" applyBorder="1" applyAlignment="1">
      <alignment horizontal="center"/>
    </xf>
    <xf numFmtId="0" fontId="11" fillId="25" borderId="0" xfId="0" applyFont="1" applyFill="1" applyBorder="1" applyAlignment="1">
      <alignment horizontal="center"/>
    </xf>
    <xf numFmtId="0" fontId="11" fillId="25" borderId="12" xfId="0" applyFont="1" applyFill="1" applyBorder="1" applyAlignment="1">
      <alignment horizontal="right"/>
    </xf>
    <xf numFmtId="0" fontId="11" fillId="25" borderId="33" xfId="0" applyFont="1" applyFill="1" applyBorder="1" applyAlignment="1">
      <alignment horizontal="center"/>
    </xf>
    <xf numFmtId="0" fontId="12" fillId="24" borderId="0" xfId="41" applyFont="1" applyFill="1" applyBorder="1" applyAlignment="1">
      <alignment horizontal="left" indent="1"/>
    </xf>
    <xf numFmtId="0" fontId="11" fillId="24" borderId="0" xfId="41" applyFont="1" applyFill="1" applyBorder="1" applyAlignment="1">
      <alignment horizontal="left" wrapText="1"/>
    </xf>
    <xf numFmtId="0" fontId="11" fillId="25" borderId="10" xfId="0" applyFont="1" applyFill="1" applyBorder="1" applyAlignment="1">
      <alignment horizontal="center"/>
    </xf>
    <xf numFmtId="0" fontId="80" fillId="25" borderId="0" xfId="0" applyFont="1" applyFill="1" applyBorder="1" applyAlignment="1">
      <alignment horizontal="center"/>
    </xf>
    <xf numFmtId="0" fontId="9" fillId="25" borderId="10" xfId="0" applyFont="1" applyFill="1" applyBorder="1" applyAlignment="1">
      <alignment horizontal="left"/>
    </xf>
    <xf numFmtId="0" fontId="12" fillId="25" borderId="0" xfId="0" applyFont="1" applyFill="1" applyBorder="1" applyAlignment="1">
      <alignment horizontal="left" indent="1"/>
    </xf>
    <xf numFmtId="0" fontId="9" fillId="25" borderId="13" xfId="0" applyFont="1" applyFill="1" applyBorder="1" applyAlignment="1">
      <alignment horizontal="left"/>
    </xf>
    <xf numFmtId="0" fontId="9" fillId="25" borderId="0" xfId="0" applyFont="1" applyFill="1" applyBorder="1" applyAlignment="1">
      <alignment horizontal="left"/>
    </xf>
    <xf numFmtId="0" fontId="10" fillId="25" borderId="0" xfId="0" applyFont="1" applyFill="1" applyBorder="1"/>
    <xf numFmtId="0" fontId="0" fillId="27" borderId="83" xfId="0" applyFill="1" applyBorder="1"/>
    <xf numFmtId="0" fontId="16" fillId="25" borderId="10" xfId="0" applyFont="1" applyFill="1" applyBorder="1" applyAlignment="1">
      <alignment horizontal="center"/>
    </xf>
    <xf numFmtId="0" fontId="0" fillId="25" borderId="84" xfId="0" applyFill="1" applyBorder="1"/>
    <xf numFmtId="0" fontId="15" fillId="27" borderId="86" xfId="0" applyFont="1" applyFill="1" applyBorder="1" applyAlignment="1">
      <alignment vertical="center"/>
    </xf>
    <xf numFmtId="0" fontId="13" fillId="27" borderId="87" xfId="0" applyFont="1" applyFill="1" applyBorder="1" applyAlignment="1">
      <alignment vertical="center"/>
    </xf>
    <xf numFmtId="0" fontId="3" fillId="27" borderId="87" xfId="0" applyFont="1" applyFill="1" applyBorder="1" applyAlignment="1">
      <alignment vertical="center"/>
    </xf>
    <xf numFmtId="0" fontId="3" fillId="27" borderId="88" xfId="0" applyFont="1" applyFill="1" applyBorder="1" applyAlignment="1">
      <alignment vertical="center"/>
    </xf>
    <xf numFmtId="0" fontId="0" fillId="25" borderId="89" xfId="0" applyFill="1" applyBorder="1"/>
    <xf numFmtId="0" fontId="11" fillId="25" borderId="84" xfId="0" applyFont="1" applyFill="1" applyBorder="1" applyAlignment="1">
      <alignment horizontal="center" vertical="center"/>
    </xf>
    <xf numFmtId="167" fontId="111" fillId="25" borderId="0" xfId="0" applyNumberFormat="1" applyFont="1" applyFill="1" applyBorder="1" applyAlignment="1">
      <alignment horizontal="right" indent="2"/>
    </xf>
    <xf numFmtId="167" fontId="111" fillId="25" borderId="0" xfId="0" applyNumberFormat="1" applyFont="1" applyFill="1" applyBorder="1" applyAlignment="1"/>
    <xf numFmtId="167" fontId="0" fillId="25" borderId="0" xfId="0" applyNumberFormat="1" applyFill="1" applyBorder="1"/>
    <xf numFmtId="0" fontId="104" fillId="25" borderId="0" xfId="0" applyFont="1" applyFill="1" applyBorder="1"/>
    <xf numFmtId="3" fontId="113" fillId="25" borderId="0" xfId="0" applyNumberFormat="1" applyFont="1" applyFill="1" applyBorder="1" applyAlignment="1">
      <alignment horizontal="left"/>
    </xf>
    <xf numFmtId="0" fontId="11" fillId="25" borderId="0" xfId="0" applyFont="1" applyFill="1" applyBorder="1" applyAlignment="1">
      <alignment horizontal="left" vertical="center" wrapText="1"/>
    </xf>
    <xf numFmtId="49" fontId="11" fillId="25" borderId="46" xfId="0" applyNumberFormat="1" applyFont="1" applyFill="1" applyBorder="1" applyAlignment="1">
      <alignment horizontal="center" vertical="center" wrapText="1"/>
    </xf>
    <xf numFmtId="0" fontId="12" fillId="25" borderId="0" xfId="0" applyFont="1" applyFill="1" applyBorder="1" applyAlignment="1">
      <alignment horizontal="center" vertical="center"/>
    </xf>
    <xf numFmtId="0" fontId="12" fillId="25" borderId="12" xfId="0" applyFont="1" applyFill="1" applyBorder="1" applyAlignment="1">
      <alignment horizontal="center" vertical="center"/>
    </xf>
    <xf numFmtId="0" fontId="12" fillId="25" borderId="10" xfId="0" applyFont="1" applyFill="1" applyBorder="1" applyAlignment="1">
      <alignment horizontal="center" vertical="center"/>
    </xf>
    <xf numFmtId="0" fontId="12" fillId="25" borderId="12" xfId="0" applyFont="1" applyFill="1" applyBorder="1" applyAlignment="1">
      <alignment horizontal="center" vertical="center" wrapText="1"/>
    </xf>
    <xf numFmtId="0" fontId="12" fillId="25" borderId="0" xfId="0" applyFont="1" applyFill="1" applyBorder="1" applyAlignment="1">
      <alignment vertical="center"/>
    </xf>
    <xf numFmtId="0" fontId="0" fillId="25" borderId="0" xfId="0" applyFill="1" applyAlignment="1">
      <alignment vertical="distributed"/>
    </xf>
    <xf numFmtId="0" fontId="0" fillId="25" borderId="13" xfId="0" applyFill="1" applyBorder="1" applyAlignment="1">
      <alignment vertical="distributed"/>
    </xf>
    <xf numFmtId="0" fontId="36" fillId="25" borderId="0" xfId="0" applyFont="1" applyFill="1" applyBorder="1" applyAlignment="1">
      <alignment horizontal="right" vertical="distributed"/>
    </xf>
    <xf numFmtId="3" fontId="111" fillId="25" borderId="0" xfId="0" applyNumberFormat="1" applyFont="1" applyFill="1" applyAlignment="1">
      <alignment horizontal="right" vertical="distributed"/>
    </xf>
    <xf numFmtId="3" fontId="111" fillId="25" borderId="0" xfId="0" applyNumberFormat="1" applyFont="1" applyFill="1" applyBorder="1" applyAlignment="1">
      <alignment vertical="distributed"/>
    </xf>
    <xf numFmtId="165" fontId="111" fillId="25" borderId="0" xfId="0" applyNumberFormat="1" applyFont="1" applyFill="1" applyBorder="1" applyAlignment="1">
      <alignment horizontal="right" vertical="distributed" wrapText="1" indent="1"/>
    </xf>
    <xf numFmtId="3" fontId="36" fillId="25" borderId="0" xfId="0" applyNumberFormat="1" applyFont="1" applyFill="1" applyAlignment="1">
      <alignment horizontal="right" vertical="distributed"/>
    </xf>
    <xf numFmtId="3" fontId="111" fillId="25" borderId="0" xfId="0" applyNumberFormat="1" applyFont="1" applyFill="1" applyBorder="1" applyAlignment="1">
      <alignment horizontal="right" vertical="distributed" indent="1"/>
    </xf>
    <xf numFmtId="0" fontId="111" fillId="25" borderId="0" xfId="0" applyFont="1" applyFill="1" applyBorder="1" applyAlignment="1">
      <alignment horizontal="right" vertical="distributed"/>
    </xf>
    <xf numFmtId="0" fontId="0" fillId="0" borderId="0" xfId="0" applyAlignment="1">
      <alignment vertical="distributed"/>
    </xf>
    <xf numFmtId="0" fontId="2" fillId="25" borderId="0" xfId="0" applyFont="1" applyFill="1"/>
    <xf numFmtId="0" fontId="2" fillId="25" borderId="13" xfId="0" applyFont="1" applyFill="1" applyBorder="1"/>
    <xf numFmtId="0" fontId="111" fillId="25" borderId="0" xfId="0" applyFont="1" applyFill="1" applyBorder="1"/>
    <xf numFmtId="167" fontId="11" fillId="25" borderId="0" xfId="0" applyNumberFormat="1" applyFont="1" applyFill="1" applyAlignment="1">
      <alignment horizontal="right" indent="1"/>
    </xf>
    <xf numFmtId="167" fontId="12" fillId="25" borderId="0" xfId="0" applyNumberFormat="1" applyFont="1" applyFill="1" applyBorder="1" applyAlignment="1">
      <alignment horizontal="right" indent="1"/>
    </xf>
    <xf numFmtId="0" fontId="11" fillId="25" borderId="0" xfId="0" applyFont="1" applyFill="1"/>
    <xf numFmtId="0" fontId="11" fillId="25" borderId="13" xfId="0" applyFont="1" applyFill="1" applyBorder="1"/>
    <xf numFmtId="0" fontId="36" fillId="25" borderId="0" xfId="0" applyFont="1" applyFill="1" applyBorder="1"/>
    <xf numFmtId="3" fontId="11" fillId="25" borderId="0" xfId="0" applyNumberFormat="1" applyFont="1" applyFill="1"/>
    <xf numFmtId="3" fontId="36" fillId="25" borderId="0" xfId="0" applyNumberFormat="1" applyFont="1" applyFill="1"/>
    <xf numFmtId="165" fontId="11" fillId="25" borderId="0" xfId="0" applyNumberFormat="1" applyFont="1" applyFill="1" applyBorder="1" applyAlignment="1">
      <alignment horizontal="right" indent="1"/>
    </xf>
    <xf numFmtId="167" fontId="36" fillId="25" borderId="0" xfId="0" applyNumberFormat="1" applyFont="1" applyFill="1" applyBorder="1" applyAlignment="1">
      <alignment horizontal="right"/>
    </xf>
    <xf numFmtId="0" fontId="11" fillId="0" borderId="0" xfId="0" applyFont="1"/>
    <xf numFmtId="0" fontId="12" fillId="25" borderId="0" xfId="0" applyFont="1" applyFill="1"/>
    <xf numFmtId="0" fontId="12" fillId="25" borderId="13" xfId="0" applyFont="1" applyFill="1" applyBorder="1"/>
    <xf numFmtId="0" fontId="12" fillId="25" borderId="0" xfId="0" applyFont="1" applyFill="1" applyAlignment="1">
      <alignment horizontal="left" indent="3"/>
    </xf>
    <xf numFmtId="167" fontId="12" fillId="25" borderId="0" xfId="0" applyNumberFormat="1" applyFont="1" applyFill="1" applyAlignment="1">
      <alignment horizontal="right" indent="1"/>
    </xf>
    <xf numFmtId="3" fontId="37" fillId="25" borderId="0" xfId="0" applyNumberFormat="1" applyFont="1" applyFill="1"/>
    <xf numFmtId="165" fontId="12" fillId="25" borderId="0" xfId="0" applyNumberFormat="1" applyFont="1" applyFill="1" applyBorder="1" applyAlignment="1">
      <alignment horizontal="right" indent="1"/>
    </xf>
    <xf numFmtId="167" fontId="37" fillId="25" borderId="0" xfId="0" applyNumberFormat="1" applyFont="1" applyFill="1" applyBorder="1" applyAlignment="1">
      <alignment horizontal="right"/>
    </xf>
    <xf numFmtId="0" fontId="12" fillId="0" borderId="0" xfId="0" applyFont="1"/>
    <xf numFmtId="0" fontId="12" fillId="25" borderId="0" xfId="0" applyFont="1" applyFill="1" applyAlignment="1">
      <alignment horizontal="left" indent="4"/>
    </xf>
    <xf numFmtId="3" fontId="11" fillId="25" borderId="0" xfId="0" applyNumberFormat="1" applyFont="1" applyFill="1" applyBorder="1" applyAlignment="1">
      <alignment horizontal="right"/>
    </xf>
    <xf numFmtId="3" fontId="36" fillId="25" borderId="0" xfId="0" applyNumberFormat="1" applyFont="1" applyFill="1" applyBorder="1"/>
    <xf numFmtId="3" fontId="11" fillId="25" borderId="0" xfId="0" applyNumberFormat="1" applyFont="1" applyFill="1" applyBorder="1"/>
    <xf numFmtId="3" fontId="37" fillId="25" borderId="0" xfId="0" applyNumberFormat="1" applyFont="1" applyFill="1" applyBorder="1"/>
    <xf numFmtId="3" fontId="37" fillId="25" borderId="0" xfId="0" applyNumberFormat="1" applyFont="1" applyFill="1" applyBorder="1" applyAlignment="1">
      <alignment horizontal="right" indent="1"/>
    </xf>
    <xf numFmtId="3" fontId="16" fillId="25" borderId="0" xfId="0" applyNumberFormat="1" applyFont="1" applyFill="1" applyBorder="1" applyAlignment="1">
      <alignment horizontal="left" indent="1"/>
    </xf>
    <xf numFmtId="1" fontId="12" fillId="25" borderId="0" xfId="0" applyNumberFormat="1" applyFont="1" applyFill="1" applyBorder="1" applyAlignment="1">
      <alignment horizontal="right"/>
    </xf>
    <xf numFmtId="0" fontId="12" fillId="25" borderId="0" xfId="0" applyFont="1" applyFill="1" applyBorder="1" applyAlignment="1">
      <alignment horizontal="left" indent="2"/>
    </xf>
    <xf numFmtId="0" fontId="9" fillId="25" borderId="0" xfId="0" applyFont="1" applyFill="1" applyBorder="1"/>
    <xf numFmtId="49" fontId="11" fillId="25" borderId="0" xfId="0" applyNumberFormat="1" applyFont="1" applyFill="1" applyBorder="1" applyAlignment="1">
      <alignment horizontal="center" vertical="center"/>
    </xf>
    <xf numFmtId="3" fontId="12" fillId="25" borderId="0" xfId="0" applyNumberFormat="1" applyFont="1" applyFill="1" applyBorder="1" applyAlignment="1"/>
    <xf numFmtId="49" fontId="11" fillId="25" borderId="33" xfId="0" applyNumberFormat="1" applyFont="1" applyFill="1" applyBorder="1" applyAlignment="1">
      <alignment vertical="center"/>
    </xf>
    <xf numFmtId="167" fontId="11" fillId="25" borderId="0" xfId="0" applyNumberFormat="1" applyFont="1" applyFill="1" applyBorder="1" applyAlignment="1">
      <alignment horizontal="center" vertical="center"/>
    </xf>
    <xf numFmtId="1" fontId="2" fillId="25" borderId="0" xfId="0" applyNumberFormat="1" applyFont="1" applyFill="1" applyBorder="1" applyAlignment="1"/>
    <xf numFmtId="3" fontId="111" fillId="25" borderId="0" xfId="0" applyNumberFormat="1" applyFont="1" applyFill="1" applyBorder="1" applyAlignment="1"/>
    <xf numFmtId="3" fontId="111" fillId="25" borderId="10" xfId="0" applyNumberFormat="1" applyFont="1" applyFill="1" applyBorder="1" applyAlignment="1"/>
    <xf numFmtId="1" fontId="12" fillId="25" borderId="0" xfId="0" applyNumberFormat="1" applyFont="1" applyFill="1" applyBorder="1" applyAlignment="1"/>
    <xf numFmtId="3" fontId="12" fillId="25" borderId="0" xfId="0" applyNumberFormat="1" applyFont="1" applyFill="1" applyAlignment="1"/>
    <xf numFmtId="0" fontId="0" fillId="25" borderId="0" xfId="0" applyNumberFormat="1" applyFont="1" applyFill="1" applyBorder="1" applyAlignment="1"/>
    <xf numFmtId="0" fontId="0" fillId="25" borderId="0" xfId="0" applyFill="1" applyAlignment="1">
      <alignment vertical="top"/>
    </xf>
    <xf numFmtId="0" fontId="16" fillId="25" borderId="0" xfId="0" applyFont="1" applyFill="1" applyBorder="1" applyAlignment="1"/>
    <xf numFmtId="0" fontId="4" fillId="25" borderId="0" xfId="0" applyFont="1" applyFill="1" applyBorder="1" applyAlignment="1">
      <alignment vertical="top"/>
    </xf>
    <xf numFmtId="0" fontId="0" fillId="0" borderId="0" xfId="0" applyAlignment="1">
      <alignment vertical="top"/>
    </xf>
    <xf numFmtId="0" fontId="14" fillId="27" borderId="83" xfId="0" applyFont="1" applyFill="1" applyBorder="1" applyAlignment="1">
      <alignment horizontal="center" vertical="center"/>
    </xf>
    <xf numFmtId="0" fontId="2" fillId="25" borderId="0" xfId="0" applyNumberFormat="1" applyFont="1" applyFill="1"/>
    <xf numFmtId="0" fontId="0" fillId="0" borderId="0" xfId="0" applyFill="1" applyAlignment="1">
      <alignment vertical="top"/>
    </xf>
    <xf numFmtId="0" fontId="0" fillId="0" borderId="0" xfId="0" applyFill="1" applyBorder="1" applyAlignment="1">
      <alignment vertical="top"/>
    </xf>
    <xf numFmtId="0" fontId="29" fillId="0" borderId="0" xfId="0" applyFont="1" applyFill="1" applyBorder="1"/>
    <xf numFmtId="0" fontId="4" fillId="0" borderId="0" xfId="0" applyFont="1" applyFill="1" applyBorder="1" applyAlignment="1">
      <alignment vertical="top"/>
    </xf>
    <xf numFmtId="49" fontId="12" fillId="0" borderId="0" xfId="0" applyNumberFormat="1" applyFont="1" applyFill="1" applyBorder="1" applyAlignment="1">
      <alignment horizontal="right"/>
    </xf>
    <xf numFmtId="0" fontId="112" fillId="0" borderId="0" xfId="0" applyFont="1"/>
    <xf numFmtId="164" fontId="77" fillId="25" borderId="0" xfId="41" applyNumberFormat="1" applyFont="1" applyFill="1" applyBorder="1" applyAlignment="1">
      <alignment horizontal="center" wrapText="1"/>
    </xf>
    <xf numFmtId="3" fontId="77" fillId="25" borderId="0" xfId="0" applyNumberFormat="1" applyFont="1" applyFill="1" applyBorder="1" applyAlignment="1">
      <alignment horizontal="right"/>
    </xf>
    <xf numFmtId="0" fontId="80" fillId="25" borderId="0" xfId="0" applyFont="1" applyFill="1" applyBorder="1" applyAlignment="1">
      <alignment horizontal="right"/>
    </xf>
    <xf numFmtId="164" fontId="12" fillId="25" borderId="0" xfId="0" applyNumberFormat="1" applyFont="1" applyFill="1" applyBorder="1" applyAlignment="1">
      <alignment horizontal="right"/>
    </xf>
    <xf numFmtId="167" fontId="11" fillId="25" borderId="0" xfId="0" applyNumberFormat="1" applyFont="1" applyFill="1" applyBorder="1" applyAlignment="1">
      <alignment horizontal="right"/>
    </xf>
    <xf numFmtId="1" fontId="11" fillId="25" borderId="0" xfId="0" applyNumberFormat="1" applyFont="1" applyFill="1" applyBorder="1" applyAlignment="1">
      <alignment horizontal="right"/>
    </xf>
    <xf numFmtId="0" fontId="16" fillId="25" borderId="0" xfId="0" applyFont="1" applyFill="1" applyBorder="1" applyAlignment="1">
      <alignment horizontal="center"/>
    </xf>
    <xf numFmtId="0" fontId="29" fillId="25" borderId="0" xfId="0" applyFont="1" applyFill="1" applyBorder="1" applyAlignment="1">
      <alignment horizontal="center"/>
    </xf>
    <xf numFmtId="165" fontId="77" fillId="25" borderId="0" xfId="0" applyNumberFormat="1" applyFont="1" applyFill="1" applyBorder="1" applyAlignment="1">
      <alignment horizontal="center"/>
    </xf>
    <xf numFmtId="1" fontId="77" fillId="25" borderId="0" xfId="0" applyNumberFormat="1" applyFont="1" applyFill="1" applyBorder="1" applyAlignment="1">
      <alignment horizontal="center"/>
    </xf>
    <xf numFmtId="168" fontId="12" fillId="25" borderId="0" xfId="0" applyNumberFormat="1" applyFont="1" applyFill="1" applyBorder="1" applyAlignment="1">
      <alignment horizontal="right"/>
    </xf>
    <xf numFmtId="165" fontId="11" fillId="25" borderId="0" xfId="0" applyNumberFormat="1" applyFont="1" applyFill="1" applyBorder="1" applyAlignment="1">
      <alignment horizontal="center"/>
    </xf>
    <xf numFmtId="0" fontId="28" fillId="25" borderId="11" xfId="0" applyFont="1" applyFill="1" applyBorder="1"/>
    <xf numFmtId="0" fontId="11" fillId="25" borderId="10" xfId="0" applyFont="1" applyFill="1" applyBorder="1" applyAlignment="1">
      <alignment vertical="center"/>
    </xf>
    <xf numFmtId="0" fontId="37" fillId="0" borderId="0" xfId="41" applyFont="1" applyFill="1" applyBorder="1" applyAlignment="1">
      <alignment horizontal="left" indent="1"/>
    </xf>
    <xf numFmtId="0" fontId="16" fillId="25" borderId="33" xfId="0" applyFont="1" applyFill="1" applyBorder="1" applyAlignment="1">
      <alignment horizontal="center"/>
    </xf>
    <xf numFmtId="167" fontId="77" fillId="25" borderId="0" xfId="0" applyNumberFormat="1" applyFont="1" applyFill="1" applyBorder="1" applyAlignment="1">
      <alignment horizontal="right" indent="1"/>
    </xf>
    <xf numFmtId="1" fontId="77" fillId="25" borderId="0" xfId="0" applyNumberFormat="1" applyFont="1" applyFill="1" applyBorder="1" applyAlignment="1">
      <alignment horizontal="right" indent="1"/>
    </xf>
    <xf numFmtId="165" fontId="77" fillId="25" borderId="0" xfId="0" applyNumberFormat="1" applyFont="1" applyFill="1" applyBorder="1" applyAlignment="1">
      <alignment horizontal="right" indent="1"/>
    </xf>
    <xf numFmtId="0" fontId="11" fillId="25" borderId="0" xfId="0" applyFont="1" applyFill="1" applyBorder="1" applyAlignment="1">
      <alignment horizontal="right" indent="1"/>
    </xf>
    <xf numFmtId="167" fontId="77" fillId="33" borderId="0" xfId="0" applyNumberFormat="1" applyFont="1" applyFill="1" applyBorder="1" applyAlignment="1">
      <alignment horizontal="right" indent="1"/>
    </xf>
    <xf numFmtId="0" fontId="80" fillId="25" borderId="0" xfId="0" applyFont="1" applyFill="1" applyBorder="1" applyAlignment="1">
      <alignment horizontal="left"/>
    </xf>
    <xf numFmtId="1" fontId="12" fillId="25" borderId="0" xfId="0" applyNumberFormat="1" applyFont="1" applyFill="1" applyBorder="1" applyAlignment="1">
      <alignment horizontal="right" indent="1"/>
    </xf>
    <xf numFmtId="167" fontId="12" fillId="33" borderId="0" xfId="0" applyNumberFormat="1" applyFont="1" applyFill="1" applyBorder="1" applyAlignment="1">
      <alignment horizontal="right" indent="1"/>
    </xf>
    <xf numFmtId="167" fontId="11" fillId="25" borderId="0" xfId="0" applyNumberFormat="1" applyFont="1" applyFill="1" applyBorder="1" applyAlignment="1">
      <alignment horizontal="right" wrapText="1" indent="1"/>
    </xf>
    <xf numFmtId="1" fontId="11" fillId="25" borderId="0" xfId="0" applyNumberFormat="1" applyFont="1" applyFill="1" applyBorder="1" applyAlignment="1">
      <alignment horizontal="right" indent="1"/>
    </xf>
    <xf numFmtId="168" fontId="11" fillId="25" borderId="0" xfId="0" applyNumberFormat="1" applyFont="1" applyFill="1" applyBorder="1" applyAlignment="1">
      <alignment horizontal="right" wrapText="1" indent="1"/>
    </xf>
    <xf numFmtId="168" fontId="11" fillId="33" borderId="0" xfId="0" applyNumberFormat="1" applyFont="1" applyFill="1" applyBorder="1" applyAlignment="1">
      <alignment horizontal="right" wrapText="1" indent="1"/>
    </xf>
    <xf numFmtId="167" fontId="12" fillId="25" borderId="0" xfId="0" applyNumberFormat="1" applyFont="1" applyFill="1" applyBorder="1" applyAlignment="1">
      <alignment horizontal="right" wrapText="1" indent="1"/>
    </xf>
    <xf numFmtId="168" fontId="12" fillId="25" borderId="0" xfId="0" applyNumberFormat="1" applyFont="1" applyFill="1" applyBorder="1" applyAlignment="1">
      <alignment horizontal="right" wrapText="1" indent="1"/>
    </xf>
    <xf numFmtId="168" fontId="12" fillId="33" borderId="0" xfId="0" applyNumberFormat="1" applyFont="1" applyFill="1" applyBorder="1" applyAlignment="1">
      <alignment horizontal="right" wrapText="1" indent="1"/>
    </xf>
    <xf numFmtId="0" fontId="12" fillId="25" borderId="0" xfId="0" applyFont="1" applyFill="1" applyBorder="1" applyAlignment="1">
      <alignment horizontal="left" indent="4"/>
    </xf>
    <xf numFmtId="0" fontId="11" fillId="25" borderId="12" xfId="0" applyFont="1" applyFill="1" applyBorder="1" applyAlignment="1">
      <alignment horizontal="right"/>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9" fillId="25" borderId="18" xfId="0" applyFont="1" applyFill="1" applyBorder="1" applyAlignment="1">
      <alignment horizontal="left"/>
    </xf>
    <xf numFmtId="0" fontId="9" fillId="25" borderId="10" xfId="0" applyFont="1" applyFill="1" applyBorder="1" applyAlignment="1">
      <alignment horizontal="left"/>
    </xf>
    <xf numFmtId="0" fontId="111" fillId="25" borderId="0" xfId="0" applyFont="1" applyFill="1" applyBorder="1" applyAlignment="1">
      <alignment horizontal="left"/>
    </xf>
    <xf numFmtId="167" fontId="11" fillId="24" borderId="0" xfId="41" applyNumberFormat="1" applyFont="1" applyFill="1" applyBorder="1" applyAlignment="1">
      <alignment horizontal="right" wrapText="1" indent="2"/>
    </xf>
    <xf numFmtId="0" fontId="111" fillId="25" borderId="0" xfId="0" applyFont="1" applyFill="1" applyBorder="1" applyAlignment="1">
      <alignment vertical="distributed"/>
    </xf>
    <xf numFmtId="167" fontId="37" fillId="25" borderId="0" xfId="0" applyNumberFormat="1" applyFont="1" applyFill="1" applyBorder="1" applyAlignment="1">
      <alignment horizontal="right" indent="1"/>
    </xf>
    <xf numFmtId="49" fontId="11" fillId="25" borderId="10" xfId="0" applyNumberFormat="1" applyFont="1" applyFill="1" applyBorder="1" applyAlignment="1">
      <alignment horizontal="center" vertical="center" wrapText="1"/>
    </xf>
    <xf numFmtId="3" fontId="12" fillId="25" borderId="0" xfId="0" applyNumberFormat="1" applyFont="1" applyFill="1" applyAlignment="1">
      <alignment horizontal="right" indent="1"/>
    </xf>
    <xf numFmtId="3" fontId="11" fillId="25" borderId="0" xfId="0" applyNumberFormat="1" applyFont="1" applyFill="1" applyAlignment="1">
      <alignment horizontal="right" indent="1"/>
    </xf>
    <xf numFmtId="3" fontId="12" fillId="25" borderId="0" xfId="0" applyNumberFormat="1" applyFont="1" applyFill="1" applyBorder="1" applyAlignment="1">
      <alignment horizontal="right" indent="1"/>
    </xf>
    <xf numFmtId="3" fontId="11" fillId="25" borderId="0" xfId="0" applyNumberFormat="1" applyFont="1" applyFill="1" applyBorder="1" applyAlignment="1">
      <alignment horizontal="right" indent="1"/>
    </xf>
    <xf numFmtId="3" fontId="12" fillId="25" borderId="0" xfId="0" applyNumberFormat="1" applyFont="1" applyFill="1" applyBorder="1" applyAlignment="1">
      <alignment horizontal="right" indent="3"/>
    </xf>
    <xf numFmtId="0" fontId="12" fillId="25" borderId="0" xfId="0" applyFont="1" applyFill="1" applyBorder="1" applyAlignment="1">
      <alignment horizontal="left" indent="1"/>
    </xf>
    <xf numFmtId="0" fontId="11" fillId="25" borderId="0" xfId="0" applyFont="1" applyFill="1" applyBorder="1" applyAlignment="1">
      <alignment horizontal="left" indent="1"/>
    </xf>
    <xf numFmtId="0" fontId="11" fillId="25" borderId="0" xfId="0" applyFont="1" applyFill="1" applyBorder="1" applyAlignment="1">
      <alignment horizontal="center"/>
    </xf>
    <xf numFmtId="0" fontId="10" fillId="25" borderId="0" xfId="0" applyFont="1" applyFill="1" applyBorder="1"/>
    <xf numFmtId="0" fontId="117" fillId="24" borderId="96" xfId="71" applyFont="1" applyFill="1" applyBorder="1" applyAlignment="1">
      <alignment horizontal="center" vertical="top"/>
    </xf>
    <xf numFmtId="0" fontId="9" fillId="25" borderId="0" xfId="70" applyFont="1" applyFill="1" applyBorder="1" applyAlignment="1">
      <alignment horizontal="justify" vertical="top"/>
    </xf>
    <xf numFmtId="0" fontId="9" fillId="25" borderId="0" xfId="70" applyFont="1" applyFill="1" applyBorder="1" applyAlignment="1">
      <alignment horizontal="left" vertical="top" wrapText="1"/>
    </xf>
    <xf numFmtId="0" fontId="118" fillId="25" borderId="96" xfId="70" applyFont="1" applyFill="1" applyBorder="1" applyAlignment="1">
      <alignment horizontal="left" vertical="top" wrapText="1"/>
    </xf>
    <xf numFmtId="0" fontId="11" fillId="25" borderId="12" xfId="70" applyFont="1" applyFill="1" applyBorder="1" applyAlignment="1">
      <alignment horizontal="center"/>
    </xf>
    <xf numFmtId="0" fontId="9" fillId="25" borderId="0" xfId="70" applyFont="1" applyFill="1" applyBorder="1" applyAlignment="1">
      <alignment horizontal="center"/>
    </xf>
    <xf numFmtId="0" fontId="1" fillId="25" borderId="0" xfId="70" applyFill="1" applyBorder="1" applyAlignment="1">
      <alignment horizontal="center"/>
    </xf>
    <xf numFmtId="0" fontId="15" fillId="44" borderId="99" xfId="70" applyFont="1" applyFill="1" applyBorder="1" applyAlignment="1">
      <alignment horizontal="center" vertical="center"/>
    </xf>
    <xf numFmtId="0" fontId="9" fillId="25" borderId="0" xfId="70" applyFont="1" applyFill="1" applyBorder="1" applyAlignment="1">
      <alignment horizontal="center" vertical="top"/>
    </xf>
    <xf numFmtId="0" fontId="118" fillId="24" borderId="96" xfId="71" applyFont="1" applyFill="1" applyBorder="1" applyAlignment="1">
      <alignment horizontal="center" vertical="top"/>
    </xf>
    <xf numFmtId="0" fontId="29" fillId="25" borderId="0" xfId="70" applyFont="1" applyFill="1" applyBorder="1" applyAlignment="1">
      <alignment horizontal="center"/>
    </xf>
    <xf numFmtId="0" fontId="1" fillId="0" borderId="0" xfId="70" applyAlignment="1">
      <alignment horizontal="center"/>
    </xf>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1" borderId="0" xfId="0" applyFont="1" applyFill="1" applyAlignment="1">
      <alignment horizontal="left" vertical="center" wrapText="1"/>
    </xf>
    <xf numFmtId="0" fontId="7" fillId="31" borderId="0" xfId="0" applyFont="1" applyFill="1" applyAlignment="1">
      <alignment horizontal="center"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164" fontId="17" fillId="24" borderId="0" xfId="41"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164" fontId="11" fillId="24" borderId="0" xfId="41" applyNumberFormat="1" applyFont="1" applyFill="1" applyBorder="1" applyAlignment="1">
      <alignment wrapText="1"/>
    </xf>
    <xf numFmtId="0" fontId="12" fillId="25" borderId="0" xfId="0" applyNumberFormat="1" applyFont="1" applyFill="1" applyBorder="1" applyAlignment="1">
      <alignment horizontal="left"/>
    </xf>
    <xf numFmtId="164" fontId="17" fillId="24" borderId="0" xfId="41" applyNumberFormat="1" applyFont="1" applyFill="1" applyBorder="1" applyAlignment="1">
      <alignment horizontal="lef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2" fillId="0" borderId="0" xfId="0" applyFont="1" applyBorder="1" applyAlignment="1">
      <alignment horizontal="justify" readingOrder="1"/>
    </xf>
    <xf numFmtId="0" fontId="11" fillId="25" borderId="0" xfId="0" applyFont="1" applyFill="1" applyBorder="1" applyAlignment="1">
      <alignment horizontal="justify" vertical="center" readingOrder="1"/>
    </xf>
    <xf numFmtId="0" fontId="11" fillId="25" borderId="0" xfId="0" applyNumberFormat="1"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2" fillId="25" borderId="0" xfId="0" applyFont="1" applyFill="1" applyBorder="1" applyAlignment="1">
      <alignment horizontal="right" readingOrder="1"/>
    </xf>
    <xf numFmtId="0" fontId="2" fillId="25" borderId="11" xfId="0" applyFont="1" applyFill="1" applyBorder="1" applyAlignment="1">
      <alignment horizontal="right" readingOrder="1"/>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11" fillId="25" borderId="12" xfId="0" applyFont="1" applyFill="1" applyBorder="1" applyAlignment="1">
      <alignment horizontal="right"/>
    </xf>
    <xf numFmtId="0" fontId="11" fillId="25" borderId="59" xfId="0" applyFont="1" applyFill="1" applyBorder="1" applyAlignment="1">
      <alignment horizontal="right"/>
    </xf>
    <xf numFmtId="0" fontId="16" fillId="25" borderId="48" xfId="0" applyFont="1" applyFill="1" applyBorder="1" applyAlignment="1">
      <alignment horizontal="right"/>
    </xf>
    <xf numFmtId="0" fontId="16" fillId="0" borderId="60" xfId="0" applyFont="1" applyBorder="1" applyAlignment="1">
      <alignment vertical="justify" wrapText="1"/>
    </xf>
    <xf numFmtId="0" fontId="0" fillId="0" borderId="60" xfId="0" applyBorder="1" applyAlignment="1">
      <alignment vertical="justify" wrapText="1"/>
    </xf>
    <xf numFmtId="0" fontId="0" fillId="0" borderId="0" xfId="0" applyAlignment="1">
      <alignment vertical="justify" wrapText="1"/>
    </xf>
    <xf numFmtId="0" fontId="11" fillId="25" borderId="61" xfId="0" applyFont="1" applyFill="1" applyBorder="1" applyAlignment="1">
      <alignment horizontal="center" vertical="center"/>
    </xf>
    <xf numFmtId="0" fontId="11" fillId="25" borderId="90" xfId="0" applyFont="1" applyFill="1" applyBorder="1" applyAlignment="1">
      <alignment horizontal="center" vertical="center"/>
    </xf>
    <xf numFmtId="0" fontId="77" fillId="25" borderId="0" xfId="0" applyFont="1" applyFill="1" applyBorder="1" applyAlignment="1">
      <alignment horizontal="left"/>
    </xf>
    <xf numFmtId="167" fontId="77" fillId="25" borderId="0" xfId="0" applyNumberFormat="1" applyFont="1" applyFill="1" applyBorder="1" applyAlignment="1">
      <alignment horizontal="right" indent="2"/>
    </xf>
    <xf numFmtId="167" fontId="77" fillId="33" borderId="0" xfId="0" applyNumberFormat="1" applyFont="1" applyFill="1" applyBorder="1" applyAlignment="1">
      <alignment horizontal="right" indent="2"/>
    </xf>
    <xf numFmtId="0" fontId="11" fillId="25" borderId="33" xfId="0" applyFont="1" applyFill="1" applyBorder="1" applyAlignment="1">
      <alignment horizontal="center"/>
    </xf>
    <xf numFmtId="0" fontId="11" fillId="25" borderId="64" xfId="0" applyFont="1" applyFill="1" applyBorder="1" applyAlignment="1">
      <alignment horizontal="center"/>
    </xf>
    <xf numFmtId="167" fontId="12" fillId="34" borderId="0" xfId="41" applyNumberFormat="1" applyFont="1" applyFill="1" applyBorder="1" applyAlignment="1">
      <alignment horizontal="right" wrapText="1" indent="2"/>
    </xf>
    <xf numFmtId="167" fontId="12" fillId="24" borderId="0" xfId="41" applyNumberFormat="1" applyFont="1" applyFill="1" applyBorder="1" applyAlignment="1">
      <alignment horizontal="right" wrapText="1" indent="2"/>
    </xf>
    <xf numFmtId="167" fontId="77" fillId="24" borderId="0" xfId="41" applyNumberFormat="1" applyFont="1" applyFill="1" applyBorder="1" applyAlignment="1">
      <alignment horizontal="right" wrapText="1" indent="2"/>
    </xf>
    <xf numFmtId="167" fontId="77" fillId="34" borderId="0" xfId="41" applyNumberFormat="1" applyFont="1" applyFill="1" applyBorder="1" applyAlignment="1">
      <alignment horizontal="right" wrapText="1" indent="2"/>
    </xf>
    <xf numFmtId="168" fontId="12" fillId="24" borderId="0" xfId="41" applyNumberFormat="1" applyFont="1" applyFill="1" applyBorder="1" applyAlignment="1">
      <alignment horizontal="right" wrapText="1" indent="2"/>
    </xf>
    <xf numFmtId="168" fontId="12" fillId="34" borderId="0" xfId="41" applyNumberFormat="1" applyFont="1" applyFill="1" applyBorder="1" applyAlignment="1">
      <alignment horizontal="right" wrapText="1" indent="2"/>
    </xf>
    <xf numFmtId="0" fontId="2" fillId="0" borderId="0" xfId="0" applyFont="1" applyFill="1" applyAlignment="1">
      <alignment horizontal="right"/>
    </xf>
    <xf numFmtId="0" fontId="12" fillId="25" borderId="23" xfId="0" applyFont="1" applyFill="1" applyBorder="1" applyAlignment="1">
      <alignment horizontal="left"/>
    </xf>
    <xf numFmtId="0" fontId="12" fillId="25" borderId="0" xfId="0" applyFont="1" applyFill="1" applyBorder="1" applyAlignment="1">
      <alignment horizontal="left"/>
    </xf>
    <xf numFmtId="0" fontId="11" fillId="25" borderId="63" xfId="0" applyFont="1" applyFill="1" applyBorder="1" applyAlignment="1">
      <alignment horizontal="left"/>
    </xf>
    <xf numFmtId="0" fontId="11" fillId="25" borderId="12" xfId="0" applyFont="1" applyFill="1" applyBorder="1" applyAlignment="1">
      <alignment horizontal="left"/>
    </xf>
    <xf numFmtId="0" fontId="16" fillId="25" borderId="60" xfId="0" applyFont="1" applyFill="1" applyBorder="1" applyAlignment="1">
      <alignment vertical="justify" wrapText="1"/>
    </xf>
    <xf numFmtId="0" fontId="0" fillId="25" borderId="60" xfId="0" applyFill="1" applyBorder="1" applyAlignment="1">
      <alignment vertical="justify" wrapText="1"/>
    </xf>
    <xf numFmtId="0" fontId="0" fillId="25" borderId="0" xfId="0" applyFill="1" applyAlignment="1">
      <alignment vertical="justify" wrapText="1"/>
    </xf>
    <xf numFmtId="0" fontId="11" fillId="25" borderId="10" xfId="0" applyFont="1" applyFill="1" applyBorder="1" applyAlignment="1">
      <alignment horizontal="center" vertical="center"/>
    </xf>
    <xf numFmtId="0" fontId="11" fillId="25" borderId="33" xfId="0" applyFont="1" applyFill="1" applyBorder="1" applyAlignment="1">
      <alignment horizontal="center" vertical="center"/>
    </xf>
    <xf numFmtId="0" fontId="11" fillId="25" borderId="10" xfId="0" applyFont="1" applyFill="1" applyBorder="1" applyAlignment="1">
      <alignment horizontal="center"/>
    </xf>
    <xf numFmtId="167" fontId="12" fillId="37" borderId="0" xfId="62" applyNumberFormat="1" applyFont="1" applyFill="1" applyBorder="1" applyAlignment="1">
      <alignment horizontal="right" wrapText="1" indent="2"/>
    </xf>
    <xf numFmtId="167" fontId="12" fillId="38" borderId="0" xfId="62" applyNumberFormat="1" applyFont="1" applyFill="1" applyBorder="1" applyAlignment="1">
      <alignment horizontal="right" wrapText="1" indent="2"/>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34" borderId="0" xfId="41" applyNumberFormat="1" applyFont="1" applyFill="1" applyBorder="1" applyAlignment="1">
      <alignment horizontal="right" wrapText="1" indent="2"/>
    </xf>
    <xf numFmtId="169" fontId="37" fillId="24" borderId="0" xfId="41" applyNumberFormat="1" applyFont="1" applyFill="1" applyBorder="1" applyAlignment="1">
      <alignment horizontal="right" wrapText="1" indent="2"/>
    </xf>
    <xf numFmtId="169" fontId="37" fillId="34" borderId="0" xfId="41" applyNumberFormat="1" applyFont="1" applyFill="1" applyBorder="1" applyAlignment="1">
      <alignment horizontal="right" wrapText="1" indent="2"/>
    </xf>
    <xf numFmtId="169" fontId="12" fillId="3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165" fontId="12" fillId="25" borderId="0" xfId="0" applyNumberFormat="1" applyFont="1" applyFill="1" applyBorder="1" applyAlignment="1">
      <alignment horizontal="right" indent="2"/>
    </xf>
    <xf numFmtId="165" fontId="12" fillId="33" borderId="0" xfId="0" applyNumberFormat="1" applyFont="1" applyFill="1" applyBorder="1" applyAlignment="1">
      <alignment horizontal="right" indent="2"/>
    </xf>
    <xf numFmtId="169" fontId="12" fillId="24" borderId="0" xfId="41" applyNumberFormat="1" applyFont="1" applyFill="1" applyBorder="1" applyAlignment="1">
      <alignment horizontal="right" wrapText="1" indent="2"/>
    </xf>
    <xf numFmtId="0" fontId="11" fillId="24" borderId="0" xfId="41" applyFont="1" applyFill="1" applyBorder="1" applyAlignment="1">
      <alignment horizontal="left" wrapText="1"/>
    </xf>
    <xf numFmtId="0" fontId="12" fillId="25" borderId="0" xfId="0" applyNumberFormat="1" applyFont="1" applyFill="1" applyBorder="1" applyAlignment="1">
      <alignment horizontal="right"/>
    </xf>
    <xf numFmtId="0" fontId="12" fillId="25" borderId="65" xfId="0" applyNumberFormat="1" applyFont="1" applyFill="1" applyBorder="1" applyAlignment="1">
      <alignment horizontal="right"/>
    </xf>
    <xf numFmtId="0" fontId="11" fillId="25" borderId="78" xfId="0" applyFont="1" applyFill="1" applyBorder="1" applyAlignment="1">
      <alignment horizontal="center"/>
    </xf>
    <xf numFmtId="165" fontId="77" fillId="25" borderId="0" xfId="0" applyNumberFormat="1" applyFont="1" applyFill="1" applyBorder="1" applyAlignment="1">
      <alignment horizontal="right" indent="2"/>
    </xf>
    <xf numFmtId="165" fontId="77" fillId="33" borderId="0" xfId="0" applyNumberFormat="1" applyFont="1" applyFill="1" applyBorder="1" applyAlignment="1">
      <alignment horizontal="right" indent="2"/>
    </xf>
    <xf numFmtId="165" fontId="12" fillId="34" borderId="0" xfId="41" applyNumberFormat="1" applyFont="1" applyFill="1" applyBorder="1" applyAlignment="1">
      <alignment horizontal="right" wrapText="1" indent="2"/>
    </xf>
    <xf numFmtId="165" fontId="12" fillId="24" borderId="0" xfId="41" applyNumberFormat="1" applyFont="1" applyFill="1" applyBorder="1" applyAlignment="1">
      <alignment horizontal="right" wrapText="1" indent="2"/>
    </xf>
    <xf numFmtId="0" fontId="2" fillId="25" borderId="0" xfId="0" applyFont="1" applyFill="1" applyBorder="1" applyAlignment="1">
      <alignment horizontal="right" indent="2"/>
    </xf>
    <xf numFmtId="0" fontId="2" fillId="33" borderId="0" xfId="0" applyFont="1" applyFill="1" applyBorder="1" applyAlignment="1">
      <alignment horizontal="right" indent="2"/>
    </xf>
    <xf numFmtId="165" fontId="23" fillId="25" borderId="0" xfId="0" applyNumberFormat="1" applyFont="1" applyFill="1" applyBorder="1" applyAlignment="1">
      <alignment horizontal="right" indent="2"/>
    </xf>
    <xf numFmtId="165" fontId="23" fillId="33" borderId="0" xfId="0" applyNumberFormat="1" applyFont="1" applyFill="1" applyBorder="1" applyAlignment="1">
      <alignment horizontal="right" indent="2"/>
    </xf>
    <xf numFmtId="0" fontId="16" fillId="25" borderId="33" xfId="0" applyFont="1" applyFill="1" applyBorder="1" applyAlignment="1">
      <alignment horizontal="center"/>
    </xf>
    <xf numFmtId="0" fontId="80" fillId="25" borderId="0" xfId="0" applyFont="1" applyFill="1" applyBorder="1" applyAlignment="1">
      <alignment horizontal="center"/>
    </xf>
    <xf numFmtId="0" fontId="11" fillId="25" borderId="0" xfId="69" applyFont="1" applyFill="1" applyBorder="1" applyAlignment="1">
      <alignment horizontal="left" indent="1"/>
    </xf>
    <xf numFmtId="0" fontId="16" fillId="25" borderId="80" xfId="69" applyFont="1" applyFill="1" applyBorder="1" applyAlignment="1">
      <alignment horizontal="left" vertical="top"/>
    </xf>
    <xf numFmtId="0" fontId="16" fillId="25" borderId="81" xfId="69" applyFont="1" applyFill="1" applyBorder="1" applyAlignment="1">
      <alignment horizontal="left" vertical="top"/>
    </xf>
    <xf numFmtId="0" fontId="11" fillId="25" borderId="55" xfId="69" applyFont="1" applyFill="1" applyBorder="1" applyAlignment="1">
      <alignment horizontal="center"/>
    </xf>
    <xf numFmtId="0" fontId="91" fillId="25" borderId="68" xfId="69" applyFont="1" applyFill="1" applyBorder="1" applyAlignment="1">
      <alignment horizontal="center" vertical="center"/>
    </xf>
    <xf numFmtId="0" fontId="91" fillId="25" borderId="69" xfId="69" applyFont="1" applyFill="1" applyBorder="1" applyAlignment="1">
      <alignment horizontal="center" vertical="center"/>
    </xf>
    <xf numFmtId="0" fontId="16" fillId="25" borderId="0" xfId="69" applyFont="1" applyFill="1" applyBorder="1" applyAlignment="1">
      <alignment horizontal="justify" wrapText="1"/>
    </xf>
    <xf numFmtId="0" fontId="16" fillId="25" borderId="0" xfId="69" applyFont="1" applyFill="1" applyBorder="1" applyAlignment="1">
      <alignment horizontal="right"/>
    </xf>
    <xf numFmtId="0" fontId="78" fillId="25" borderId="79" xfId="69" applyFont="1" applyFill="1" applyBorder="1" applyAlignment="1">
      <alignment vertical="center"/>
    </xf>
    <xf numFmtId="0" fontId="78" fillId="25" borderId="69" xfId="69" applyFont="1" applyFill="1" applyBorder="1" applyAlignment="1">
      <alignment vertical="center"/>
    </xf>
    <xf numFmtId="0" fontId="11" fillId="25" borderId="33" xfId="69" applyFont="1" applyFill="1" applyBorder="1" applyAlignment="1">
      <alignment horizontal="center"/>
    </xf>
    <xf numFmtId="0" fontId="66" fillId="25" borderId="0" xfId="69" applyFont="1" applyFill="1" applyBorder="1" applyAlignment="1">
      <alignment horizontal="justify" vertical="center" wrapText="1"/>
    </xf>
    <xf numFmtId="0" fontId="2" fillId="0" borderId="0" xfId="69" applyFont="1" applyAlignment="1">
      <alignment horizontal="justify"/>
    </xf>
    <xf numFmtId="0" fontId="29" fillId="25" borderId="0" xfId="69" applyFont="1" applyFill="1" applyBorder="1" applyAlignment="1">
      <alignment wrapText="1"/>
    </xf>
    <xf numFmtId="0" fontId="16" fillId="25" borderId="0" xfId="69" applyFont="1" applyFill="1" applyBorder="1" applyAlignment="1">
      <alignment wrapText="1"/>
    </xf>
    <xf numFmtId="0" fontId="9" fillId="25" borderId="18" xfId="0" applyFont="1" applyFill="1" applyBorder="1" applyAlignment="1">
      <alignment horizontal="left"/>
    </xf>
    <xf numFmtId="0" fontId="9" fillId="25" borderId="10" xfId="0" applyFont="1" applyFill="1" applyBorder="1" applyAlignment="1">
      <alignment horizontal="left"/>
    </xf>
    <xf numFmtId="0" fontId="16" fillId="25" borderId="60" xfId="0" applyFont="1" applyFill="1" applyBorder="1" applyAlignment="1">
      <alignment horizontal="left" vertical="top"/>
    </xf>
    <xf numFmtId="0" fontId="16" fillId="25" borderId="0" xfId="0" applyFont="1" applyFill="1" applyBorder="1" applyAlignment="1">
      <alignment horizontal="left" vertical="top"/>
    </xf>
    <xf numFmtId="0" fontId="4" fillId="25" borderId="60" xfId="0" applyFont="1" applyFill="1" applyBorder="1"/>
    <xf numFmtId="0" fontId="7" fillId="25" borderId="78" xfId="0" applyFont="1" applyFill="1" applyBorder="1" applyAlignment="1">
      <alignment horizontal="center"/>
    </xf>
    <xf numFmtId="0" fontId="7" fillId="25" borderId="55" xfId="0" applyFont="1" applyFill="1" applyBorder="1" applyAlignment="1">
      <alignment horizontal="center"/>
    </xf>
    <xf numFmtId="0" fontId="29" fillId="24" borderId="0" xfId="41" applyFont="1" applyFill="1" applyBorder="1" applyAlignment="1">
      <alignment horizontal="justify" vertical="center" wrapText="1"/>
    </xf>
    <xf numFmtId="0" fontId="16" fillId="24" borderId="0" xfId="41" applyFont="1" applyFill="1" applyBorder="1" applyAlignment="1">
      <alignment horizontal="justify" vertical="center" wrapText="1"/>
    </xf>
    <xf numFmtId="0" fontId="16" fillId="24" borderId="0" xfId="41" applyFont="1" applyFill="1" applyBorder="1" applyAlignment="1">
      <alignment horizontal="justify" vertical="top" wrapText="1"/>
    </xf>
    <xf numFmtId="0" fontId="12" fillId="25" borderId="23" xfId="0" applyNumberFormat="1" applyFont="1" applyFill="1" applyBorder="1" applyAlignment="1">
      <alignment horizontal="left"/>
    </xf>
    <xf numFmtId="0" fontId="11" fillId="25" borderId="55" xfId="0" applyFont="1" applyFill="1" applyBorder="1" applyAlignment="1">
      <alignment horizontal="center"/>
    </xf>
    <xf numFmtId="49" fontId="12" fillId="25" borderId="0" xfId="0" applyNumberFormat="1" applyFont="1" applyFill="1" applyBorder="1" applyAlignment="1">
      <alignment horizontal="left"/>
    </xf>
    <xf numFmtId="3" fontId="12" fillId="25" borderId="0" xfId="0" applyNumberFormat="1" applyFont="1" applyFill="1" applyBorder="1" applyAlignment="1">
      <alignment horizontal="right" indent="3"/>
    </xf>
    <xf numFmtId="3" fontId="12" fillId="33" borderId="0" xfId="0" applyNumberFormat="1" applyFont="1" applyFill="1" applyBorder="1" applyAlignment="1">
      <alignment horizontal="right" indent="4"/>
    </xf>
    <xf numFmtId="3" fontId="12" fillId="33" borderId="0" xfId="0" applyNumberFormat="1" applyFont="1" applyFill="1" applyBorder="1" applyAlignment="1">
      <alignment horizontal="right" indent="6"/>
    </xf>
    <xf numFmtId="0" fontId="12" fillId="0" borderId="0" xfId="0" applyFont="1" applyFill="1" applyBorder="1" applyAlignment="1">
      <alignment horizontal="right"/>
    </xf>
    <xf numFmtId="3" fontId="111" fillId="25" borderId="0" xfId="0" applyNumberFormat="1" applyFont="1" applyFill="1" applyBorder="1" applyAlignment="1">
      <alignment horizontal="right" indent="3"/>
    </xf>
    <xf numFmtId="3" fontId="111" fillId="25" borderId="0" xfId="0" applyNumberFormat="1" applyFont="1" applyFill="1" applyBorder="1" applyAlignment="1">
      <alignment horizontal="right" indent="4"/>
    </xf>
    <xf numFmtId="3" fontId="111" fillId="25" borderId="0" xfId="0" applyNumberFormat="1" applyFont="1" applyFill="1" applyBorder="1" applyAlignment="1">
      <alignment horizontal="right" indent="6"/>
    </xf>
    <xf numFmtId="3" fontId="111" fillId="25" borderId="10" xfId="0" applyNumberFormat="1" applyFont="1" applyFill="1" applyBorder="1" applyAlignment="1">
      <alignment horizontal="right" indent="3"/>
    </xf>
    <xf numFmtId="3" fontId="111" fillId="25" borderId="10" xfId="0" applyNumberFormat="1" applyFont="1" applyFill="1" applyBorder="1" applyAlignment="1">
      <alignment horizontal="right" indent="4"/>
    </xf>
    <xf numFmtId="3" fontId="111" fillId="25" borderId="10" xfId="0" applyNumberFormat="1" applyFont="1" applyFill="1" applyBorder="1" applyAlignment="1">
      <alignment horizontal="right" indent="6"/>
    </xf>
    <xf numFmtId="3" fontId="111" fillId="25" borderId="0" xfId="0" applyNumberFormat="1" applyFont="1" applyFill="1" applyBorder="1" applyAlignment="1">
      <alignment horizontal="right" vertical="center" indent="6"/>
    </xf>
    <xf numFmtId="3" fontId="12" fillId="25" borderId="0" xfId="0" applyNumberFormat="1" applyFont="1" applyFill="1" applyAlignment="1">
      <alignment horizontal="right" indent="1"/>
    </xf>
    <xf numFmtId="3" fontId="12" fillId="25" borderId="0" xfId="0" applyNumberFormat="1" applyFont="1" applyFill="1" applyBorder="1" applyAlignment="1">
      <alignment horizontal="right" indent="1"/>
    </xf>
    <xf numFmtId="0" fontId="11" fillId="25" borderId="91" xfId="0" applyFont="1" applyFill="1" applyBorder="1" applyAlignment="1">
      <alignment horizontal="left" vertical="center" wrapText="1"/>
    </xf>
    <xf numFmtId="0" fontId="11" fillId="25" borderId="92" xfId="0" applyFont="1" applyFill="1" applyBorder="1" applyAlignment="1">
      <alignment horizontal="left" vertical="center" wrapText="1"/>
    </xf>
    <xf numFmtId="0" fontId="11" fillId="25" borderId="93" xfId="0" applyFont="1" applyFill="1" applyBorder="1" applyAlignment="1">
      <alignment horizontal="left" vertical="center" wrapText="1"/>
    </xf>
    <xf numFmtId="0" fontId="16" fillId="25" borderId="46" xfId="0" applyFont="1" applyFill="1" applyBorder="1" applyAlignment="1">
      <alignment horizontal="left" vertical="top"/>
    </xf>
    <xf numFmtId="49" fontId="11" fillId="25" borderId="33" xfId="0" applyNumberFormat="1" applyFont="1" applyFill="1" applyBorder="1" applyAlignment="1">
      <alignment horizontal="center" vertical="center"/>
    </xf>
    <xf numFmtId="49" fontId="11" fillId="25" borderId="33" xfId="0" applyNumberFormat="1" applyFont="1" applyFill="1" applyBorder="1" applyAlignment="1">
      <alignment horizontal="left" vertical="center" indent="2"/>
    </xf>
    <xf numFmtId="3" fontId="11" fillId="25" borderId="0" xfId="0" applyNumberFormat="1" applyFont="1" applyFill="1" applyAlignment="1">
      <alignment horizontal="right" indent="1"/>
    </xf>
    <xf numFmtId="3" fontId="11" fillId="25" borderId="0" xfId="0" applyNumberFormat="1" applyFont="1" applyFill="1" applyBorder="1" applyAlignment="1">
      <alignment horizontal="right" indent="1"/>
    </xf>
    <xf numFmtId="49" fontId="11" fillId="25" borderId="33" xfId="0" applyNumberFormat="1" applyFont="1" applyFill="1" applyBorder="1" applyAlignment="1">
      <alignment horizontal="center" vertical="center" wrapText="1"/>
    </xf>
    <xf numFmtId="0" fontId="111" fillId="25" borderId="0" xfId="0" applyFont="1" applyFill="1" applyBorder="1" applyAlignment="1">
      <alignment vertical="distributed"/>
    </xf>
    <xf numFmtId="3" fontId="111" fillId="25" borderId="10" xfId="0" applyNumberFormat="1" applyFont="1" applyFill="1" applyBorder="1" applyAlignment="1">
      <alignment horizontal="right" vertical="distributed" indent="1"/>
    </xf>
    <xf numFmtId="167" fontId="37" fillId="25" borderId="0" xfId="0" applyNumberFormat="1" applyFont="1" applyFill="1" applyBorder="1" applyAlignment="1">
      <alignment horizontal="right" indent="1"/>
    </xf>
    <xf numFmtId="0" fontId="11" fillId="25" borderId="33" xfId="0" applyNumberFormat="1" applyFont="1" applyFill="1" applyBorder="1" applyAlignment="1">
      <alignment horizontal="center" vertical="center" wrapText="1"/>
    </xf>
    <xf numFmtId="0" fontId="11" fillId="25" borderId="10" xfId="0" applyNumberFormat="1" applyFont="1" applyFill="1" applyBorder="1" applyAlignment="1">
      <alignment horizontal="center" vertical="center" wrapText="1"/>
    </xf>
    <xf numFmtId="49" fontId="11" fillId="25" borderId="10" xfId="0" applyNumberFormat="1" applyFont="1" applyFill="1" applyBorder="1" applyAlignment="1">
      <alignment horizontal="center" vertical="center" wrapText="1"/>
    </xf>
    <xf numFmtId="0" fontId="11" fillId="34" borderId="0" xfId="41" applyFont="1" applyFill="1" applyBorder="1" applyAlignment="1">
      <alignment horizontal="left" indent="1"/>
    </xf>
    <xf numFmtId="167" fontId="11" fillId="24" borderId="0" xfId="41" applyNumberFormat="1" applyFont="1" applyFill="1" applyBorder="1" applyAlignment="1">
      <alignment horizontal="right" wrapText="1" indent="2"/>
    </xf>
    <xf numFmtId="0" fontId="111" fillId="25" borderId="0" xfId="0" applyFont="1" applyFill="1" applyBorder="1" applyAlignment="1">
      <alignment horizontal="left"/>
    </xf>
    <xf numFmtId="167" fontId="111" fillId="25" borderId="10" xfId="0" applyNumberFormat="1" applyFont="1" applyFill="1" applyBorder="1" applyAlignment="1">
      <alignment horizontal="right" indent="2"/>
    </xf>
    <xf numFmtId="0" fontId="16" fillId="25" borderId="10" xfId="0" applyFont="1" applyFill="1" applyBorder="1" applyAlignment="1">
      <alignment horizontal="center"/>
    </xf>
    <xf numFmtId="0" fontId="0" fillId="0" borderId="85" xfId="0" applyBorder="1"/>
    <xf numFmtId="0" fontId="16" fillId="0" borderId="84" xfId="0" applyFont="1" applyBorder="1" applyAlignment="1">
      <alignment vertical="justify" wrapText="1"/>
    </xf>
    <xf numFmtId="0" fontId="0" fillId="0" borderId="84" xfId="0" applyBorder="1" applyAlignment="1">
      <alignment vertical="justify" wrapText="1"/>
    </xf>
    <xf numFmtId="0" fontId="11" fillId="25" borderId="90" xfId="0" applyFont="1" applyFill="1" applyBorder="1" applyAlignment="1">
      <alignment horizontal="center"/>
    </xf>
    <xf numFmtId="0" fontId="16" fillId="25" borderId="0" xfId="70" applyFont="1" applyFill="1" applyBorder="1" applyAlignment="1">
      <alignment horizontal="center"/>
    </xf>
    <xf numFmtId="0" fontId="116" fillId="25" borderId="102" xfId="70" applyFont="1" applyFill="1" applyBorder="1" applyAlignment="1">
      <alignment horizontal="center" vertical="center"/>
    </xf>
    <xf numFmtId="0" fontId="116" fillId="25" borderId="103" xfId="70" applyFont="1" applyFill="1" applyBorder="1" applyAlignment="1">
      <alignment horizontal="center" vertical="center"/>
    </xf>
    <xf numFmtId="0" fontId="117" fillId="25" borderId="0" xfId="70" applyFont="1" applyFill="1" applyBorder="1" applyAlignment="1">
      <alignment horizontal="left" vertical="center"/>
    </xf>
    <xf numFmtId="0" fontId="16" fillId="24" borderId="39" xfId="41" applyFont="1" applyFill="1" applyBorder="1" applyAlignment="1">
      <alignment vertical="justify" wrapText="1"/>
    </xf>
    <xf numFmtId="0" fontId="13" fillId="0" borderId="39" xfId="69" applyFont="1" applyBorder="1" applyAlignment="1">
      <alignment vertical="justify" wrapText="1"/>
    </xf>
    <xf numFmtId="0" fontId="13" fillId="0" borderId="0" xfId="69" applyFont="1" applyAlignment="1">
      <alignment vertical="justify" wrapText="1"/>
    </xf>
    <xf numFmtId="0" fontId="18" fillId="25" borderId="0" xfId="69" applyFont="1" applyFill="1" applyBorder="1" applyAlignment="1">
      <alignment horizontal="left" vertical="center"/>
    </xf>
    <xf numFmtId="2" fontId="18" fillId="24" borderId="0" xfId="41" applyNumberFormat="1" applyFont="1" applyFill="1" applyBorder="1" applyAlignment="1">
      <alignment horizontal="center" vertical="center" wrapText="1"/>
    </xf>
    <xf numFmtId="0" fontId="18" fillId="24" borderId="0" xfId="41" applyFont="1" applyFill="1" applyBorder="1" applyAlignment="1">
      <alignment vertical="center" wrapText="1"/>
    </xf>
    <xf numFmtId="0" fontId="1" fillId="0" borderId="0" xfId="69" applyAlignment="1">
      <alignment vertical="center" wrapText="1"/>
    </xf>
    <xf numFmtId="0" fontId="16" fillId="25" borderId="46" xfId="69" applyFont="1" applyFill="1" applyBorder="1" applyAlignment="1">
      <alignment horizontal="left" vertical="top"/>
    </xf>
    <xf numFmtId="0" fontId="16" fillId="25" borderId="0" xfId="69" applyFont="1" applyFill="1" applyBorder="1" applyAlignment="1">
      <alignment horizontal="left" vertical="top"/>
    </xf>
    <xf numFmtId="0" fontId="15" fillId="28" borderId="40" xfId="69" applyFont="1" applyFill="1" applyBorder="1" applyAlignment="1">
      <alignment horizontal="left" vertical="center" wrapText="1"/>
    </xf>
    <xf numFmtId="0" fontId="15" fillId="28" borderId="34" xfId="69" applyFont="1" applyFill="1" applyBorder="1" applyAlignment="1">
      <alignment horizontal="left" vertical="center" wrapText="1"/>
    </xf>
    <xf numFmtId="0" fontId="15" fillId="28" borderId="38" xfId="69" applyFont="1" applyFill="1" applyBorder="1" applyAlignment="1">
      <alignment horizontal="left" vertical="center" wrapText="1"/>
    </xf>
    <xf numFmtId="164" fontId="12" fillId="34"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6" fillId="0" borderId="39" xfId="69" applyFont="1" applyBorder="1" applyAlignment="1">
      <alignment vertical="justify" wrapText="1"/>
    </xf>
    <xf numFmtId="0" fontId="1" fillId="0" borderId="39" xfId="69" applyBorder="1" applyAlignment="1">
      <alignment vertical="justify" wrapText="1"/>
    </xf>
    <xf numFmtId="0" fontId="1" fillId="0" borderId="0" xfId="69" applyAlignment="1">
      <alignment vertical="justify" wrapText="1"/>
    </xf>
    <xf numFmtId="0" fontId="11" fillId="25" borderId="10" xfId="69" applyFont="1" applyFill="1" applyBorder="1" applyAlignment="1">
      <alignment horizontal="center"/>
    </xf>
    <xf numFmtId="0" fontId="2" fillId="0" borderId="0" xfId="69" applyFont="1" applyAlignment="1">
      <alignment horizontal="right"/>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4" applyFont="1" applyBorder="1" applyAlignment="1">
      <alignment horizontal="center" vertical="center" wrapText="1"/>
    </xf>
    <xf numFmtId="0" fontId="16" fillId="24" borderId="0" xfId="41" applyFont="1" applyFill="1" applyBorder="1" applyAlignment="1">
      <alignment horizontal="justify" vertical="center"/>
    </xf>
    <xf numFmtId="0" fontId="12" fillId="33" borderId="95" xfId="69" applyFont="1" applyFill="1" applyBorder="1" applyAlignment="1">
      <alignment horizontal="left"/>
    </xf>
    <xf numFmtId="0" fontId="12" fillId="33" borderId="0" xfId="69" applyFont="1" applyFill="1" applyBorder="1" applyAlignment="1">
      <alignment horizontal="left"/>
    </xf>
    <xf numFmtId="0" fontId="18" fillId="25" borderId="0" xfId="0" applyFont="1" applyFill="1" applyBorder="1" applyAlignment="1">
      <alignment horizontal="left" vertical="center"/>
    </xf>
    <xf numFmtId="0" fontId="50" fillId="25" borderId="0" xfId="0" applyFont="1" applyFill="1" applyBorder="1" applyAlignment="1">
      <alignment horizontal="right" vertical="center"/>
    </xf>
    <xf numFmtId="0" fontId="11" fillId="25" borderId="42" xfId="0" applyFont="1" applyFill="1" applyBorder="1" applyAlignment="1">
      <alignment horizontal="left"/>
    </xf>
    <xf numFmtId="0" fontId="16" fillId="0" borderId="39" xfId="0" applyFont="1" applyBorder="1" applyAlignment="1">
      <alignment vertical="justify" wrapText="1"/>
    </xf>
    <xf numFmtId="0" fontId="0" fillId="0" borderId="39" xfId="0" applyBorder="1" applyAlignment="1">
      <alignment vertical="justify" wrapText="1"/>
    </xf>
    <xf numFmtId="0" fontId="16" fillId="0" borderId="39" xfId="0" applyFont="1" applyBorder="1" applyAlignment="1">
      <alignment wrapText="1"/>
    </xf>
    <xf numFmtId="0" fontId="0" fillId="0" borderId="39" xfId="0" applyBorder="1" applyAlignment="1">
      <alignment wrapText="1"/>
    </xf>
    <xf numFmtId="0" fontId="0" fillId="0" borderId="0" xfId="0" applyAlignment="1">
      <alignment wrapText="1"/>
    </xf>
    <xf numFmtId="0" fontId="16" fillId="33" borderId="39" xfId="0" applyFont="1" applyFill="1" applyBorder="1" applyAlignment="1">
      <alignment vertical="justify" wrapText="1"/>
    </xf>
    <xf numFmtId="0" fontId="0" fillId="33" borderId="39" xfId="0" applyFill="1" applyBorder="1" applyAlignment="1">
      <alignment vertical="justify" wrapText="1"/>
    </xf>
    <xf numFmtId="0" fontId="0" fillId="33" borderId="0" xfId="0" applyFill="1" applyAlignment="1">
      <alignment vertical="justify" wrapText="1"/>
    </xf>
    <xf numFmtId="0" fontId="11" fillId="33" borderId="33" xfId="0" applyFont="1" applyFill="1" applyBorder="1" applyAlignment="1">
      <alignment horizontal="center"/>
    </xf>
    <xf numFmtId="0" fontId="18" fillId="33" borderId="0" xfId="0" applyFont="1" applyFill="1" applyBorder="1" applyAlignment="1">
      <alignment horizontal="left"/>
    </xf>
    <xf numFmtId="3" fontId="54" fillId="25" borderId="0" xfId="0" applyNumberFormat="1" applyFont="1" applyFill="1" applyBorder="1" applyAlignment="1">
      <alignment horizontal="right" indent="2"/>
    </xf>
    <xf numFmtId="167" fontId="54" fillId="25" borderId="0" xfId="0" applyNumberFormat="1" applyFont="1" applyFill="1" applyBorder="1" applyAlignment="1">
      <alignment horizontal="right" indent="2"/>
    </xf>
    <xf numFmtId="0" fontId="18" fillId="25" borderId="0" xfId="0" applyFont="1" applyFill="1" applyBorder="1" applyAlignment="1">
      <alignment horizontal="left"/>
    </xf>
    <xf numFmtId="0" fontId="16" fillId="25" borderId="0" xfId="0" applyFont="1" applyFill="1" applyBorder="1" applyAlignment="1">
      <alignment horizontal="right" indent="2"/>
    </xf>
    <xf numFmtId="0" fontId="16" fillId="33" borderId="0" xfId="0" applyFont="1" applyFill="1" applyBorder="1" applyAlignment="1">
      <alignment horizontal="right" indent="2"/>
    </xf>
    <xf numFmtId="0" fontId="54" fillId="25" borderId="0" xfId="0" applyFont="1" applyFill="1" applyBorder="1" applyAlignment="1">
      <alignment horizontal="right" indent="2"/>
    </xf>
    <xf numFmtId="3" fontId="71" fillId="25" borderId="0" xfId="0" applyNumberFormat="1" applyFont="1" applyFill="1" applyBorder="1" applyAlignment="1">
      <alignment horizontal="center"/>
    </xf>
    <xf numFmtId="167" fontId="71" fillId="25" borderId="0" xfId="0" applyNumberFormat="1" applyFont="1" applyFill="1" applyBorder="1" applyAlignment="1">
      <alignment horizontal="center"/>
    </xf>
    <xf numFmtId="164" fontId="11" fillId="24" borderId="33" xfId="41" applyNumberFormat="1" applyFont="1" applyFill="1" applyBorder="1" applyAlignment="1">
      <alignment horizontal="center" wrapText="1"/>
    </xf>
    <xf numFmtId="0" fontId="64" fillId="25" borderId="0" xfId="0" applyFont="1" applyFill="1" applyBorder="1" applyAlignment="1">
      <alignment horizontal="center" vertical="center" wrapText="1"/>
    </xf>
    <xf numFmtId="3" fontId="16" fillId="25" borderId="0" xfId="0" applyNumberFormat="1" applyFont="1" applyFill="1" applyBorder="1" applyAlignment="1">
      <alignment horizontal="center" vertical="center"/>
    </xf>
    <xf numFmtId="167" fontId="16" fillId="25" borderId="0" xfId="0" applyNumberFormat="1" applyFont="1" applyFill="1" applyBorder="1" applyAlignment="1">
      <alignment horizontal="center" vertical="center"/>
    </xf>
    <xf numFmtId="0" fontId="11" fillId="25" borderId="0" xfId="0" applyFont="1" applyFill="1" applyAlignment="1">
      <alignment horizontal="left" indent="1"/>
    </xf>
    <xf numFmtId="0" fontId="12" fillId="25" borderId="0" xfId="0" applyFont="1" applyFill="1" applyBorder="1" applyAlignment="1">
      <alignment horizontal="left" indent="1"/>
    </xf>
    <xf numFmtId="0" fontId="52" fillId="25" borderId="0" xfId="0" applyFont="1" applyFill="1" applyBorder="1" applyAlignment="1">
      <alignment horizontal="justify" wrapText="1"/>
    </xf>
    <xf numFmtId="0" fontId="56" fillId="25" borderId="0" xfId="0" applyFont="1" applyFill="1" applyBorder="1" applyAlignment="1">
      <alignment horizontal="justify" wrapText="1"/>
    </xf>
    <xf numFmtId="0" fontId="52" fillId="25" borderId="0" xfId="0" applyFont="1" applyFill="1" applyBorder="1" applyAlignment="1">
      <alignment horizontal="justify" vertical="top" wrapText="1"/>
    </xf>
    <xf numFmtId="0" fontId="18" fillId="24" borderId="0" xfId="41" applyFont="1" applyFill="1" applyBorder="1" applyAlignment="1">
      <alignment horizontal="center" wrapText="1"/>
    </xf>
    <xf numFmtId="0" fontId="11" fillId="25" borderId="33" xfId="0" applyFont="1" applyFill="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0" fontId="16" fillId="0" borderId="58" xfId="0" applyFont="1" applyBorder="1" applyAlignment="1">
      <alignment vertical="justify" wrapText="1"/>
    </xf>
    <xf numFmtId="0" fontId="16" fillId="0" borderId="0" xfId="0" applyFont="1" applyBorder="1" applyAlignment="1">
      <alignment vertical="justify" wrapText="1"/>
    </xf>
    <xf numFmtId="0" fontId="11" fillId="25" borderId="0" xfId="0" applyFont="1" applyFill="1" applyBorder="1" applyAlignment="1">
      <alignment horizontal="left" indent="1"/>
    </xf>
    <xf numFmtId="0" fontId="11" fillId="0" borderId="0" xfId="0" applyFont="1" applyAlignment="1">
      <alignment horizontal="left" indent="1"/>
    </xf>
    <xf numFmtId="0" fontId="12" fillId="33" borderId="0" xfId="69" applyFont="1" applyFill="1" applyBorder="1" applyAlignment="1">
      <alignment horizontal="right"/>
    </xf>
    <xf numFmtId="0" fontId="12" fillId="33" borderId="94" xfId="69" applyFont="1" applyFill="1" applyBorder="1" applyAlignment="1">
      <alignment horizontal="right"/>
    </xf>
    <xf numFmtId="0" fontId="63" fillId="24" borderId="72" xfId="41" applyFont="1" applyFill="1" applyBorder="1" applyAlignment="1">
      <alignment horizontal="left" vertical="center"/>
    </xf>
    <xf numFmtId="0" fontId="63" fillId="24" borderId="71" xfId="41" applyFont="1" applyFill="1" applyBorder="1" applyAlignment="1">
      <alignment horizontal="left" vertical="center"/>
    </xf>
    <xf numFmtId="0" fontId="63" fillId="24" borderId="70" xfId="41" applyFont="1" applyFill="1" applyBorder="1" applyAlignment="1">
      <alignment horizontal="left" vertical="center"/>
    </xf>
    <xf numFmtId="0" fontId="9" fillId="25" borderId="0" xfId="64" applyFont="1" applyFill="1" applyBorder="1" applyAlignment="1">
      <alignment horizontal="left"/>
    </xf>
    <xf numFmtId="0" fontId="57" fillId="25" borderId="77" xfId="0" applyFont="1" applyFill="1" applyBorder="1" applyAlignment="1">
      <alignment horizontal="center" vertical="center"/>
    </xf>
    <xf numFmtId="0" fontId="57" fillId="25" borderId="76" xfId="0" applyFont="1" applyFill="1" applyBorder="1" applyAlignment="1">
      <alignment horizontal="center" vertical="center"/>
    </xf>
    <xf numFmtId="0" fontId="57" fillId="25" borderId="75" xfId="0" applyFont="1" applyFill="1" applyBorder="1" applyAlignment="1">
      <alignment horizontal="center" vertical="center"/>
    </xf>
    <xf numFmtId="0" fontId="57" fillId="25" borderId="74" xfId="0" applyFont="1" applyFill="1" applyBorder="1" applyAlignment="1">
      <alignment horizontal="center" vertical="center"/>
    </xf>
    <xf numFmtId="0" fontId="11" fillId="25" borderId="33" xfId="65" applyFont="1" applyFill="1" applyBorder="1" applyAlignment="1">
      <alignment horizontal="center" vertical="center"/>
    </xf>
    <xf numFmtId="0" fontId="11" fillId="25" borderId="12" xfId="65" applyFont="1" applyFill="1" applyBorder="1" applyAlignment="1">
      <alignment horizontal="center" vertical="center"/>
    </xf>
    <xf numFmtId="0" fontId="11" fillId="25" borderId="78" xfId="68" applyFont="1" applyFill="1" applyBorder="1" applyAlignment="1">
      <alignment horizontal="center" vertical="center"/>
    </xf>
    <xf numFmtId="0" fontId="29" fillId="24" borderId="0" xfId="41" applyFont="1" applyFill="1" applyBorder="1" applyAlignment="1">
      <alignment horizontal="justify" wrapText="1"/>
    </xf>
    <xf numFmtId="0" fontId="16" fillId="25" borderId="26" xfId="0" applyFont="1" applyFill="1" applyBorder="1" applyAlignment="1">
      <alignment horizontal="left" vertical="top"/>
    </xf>
    <xf numFmtId="0" fontId="29" fillId="25" borderId="10" xfId="0" applyFont="1" applyFill="1" applyBorder="1" applyAlignment="1">
      <alignment horizontal="center" vertical="center" wrapText="1"/>
    </xf>
    <xf numFmtId="0" fontId="29" fillId="25" borderId="12" xfId="0" applyFont="1" applyFill="1" applyBorder="1" applyAlignment="1">
      <alignment horizontal="center" vertical="center" wrapText="1"/>
    </xf>
    <xf numFmtId="0" fontId="11" fillId="25" borderId="0" xfId="0" applyFont="1" applyFill="1" applyBorder="1" applyAlignment="1">
      <alignment horizontal="center"/>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26" xfId="0" applyFont="1" applyFill="1" applyBorder="1" applyAlignment="1">
      <alignment horizontal="center"/>
    </xf>
    <xf numFmtId="0" fontId="0" fillId="0" borderId="26" xfId="0" applyBorder="1"/>
    <xf numFmtId="0" fontId="32" fillId="33" borderId="0" xfId="69" applyFont="1" applyFill="1" applyBorder="1" applyAlignment="1">
      <alignment horizontal="left"/>
    </xf>
    <xf numFmtId="0" fontId="11" fillId="24" borderId="0" xfId="41" applyFont="1" applyFill="1" applyBorder="1" applyAlignment="1">
      <alignment horizontal="left" vertical="center" wrapText="1" indent="1"/>
    </xf>
    <xf numFmtId="0" fontId="11" fillId="25" borderId="28" xfId="69" applyFont="1" applyFill="1" applyBorder="1" applyAlignment="1">
      <alignment horizontal="left"/>
    </xf>
    <xf numFmtId="0" fontId="11" fillId="25" borderId="12" xfId="69" applyFont="1" applyFill="1" applyBorder="1" applyAlignment="1">
      <alignment horizontal="left"/>
    </xf>
    <xf numFmtId="0" fontId="9" fillId="25" borderId="0" xfId="69" applyFont="1" applyFill="1" applyBorder="1" applyAlignment="1">
      <alignment horizontal="left"/>
    </xf>
    <xf numFmtId="0" fontId="16" fillId="25" borderId="26" xfId="69" applyFont="1" applyFill="1" applyBorder="1" applyAlignment="1">
      <alignment horizontal="left" vertical="top"/>
    </xf>
    <xf numFmtId="0" fontId="32" fillId="25" borderId="0" xfId="69" applyFont="1" applyFill="1" applyBorder="1" applyAlignment="1">
      <alignment horizontal="left" wrapText="1"/>
    </xf>
    <xf numFmtId="0" fontId="29" fillId="24" borderId="0" xfId="41" applyFont="1" applyFill="1" applyBorder="1" applyAlignment="1">
      <alignment horizontal="left" vertical="top" wrapText="1"/>
    </xf>
    <xf numFmtId="0" fontId="7" fillId="34" borderId="0" xfId="41" applyFont="1" applyFill="1" applyBorder="1" applyAlignment="1">
      <alignment horizontal="left" vertical="center" wrapText="1" indent="1"/>
    </xf>
    <xf numFmtId="0" fontId="11" fillId="34" borderId="0" xfId="41" applyFont="1" applyFill="1" applyBorder="1" applyAlignment="1">
      <alignment horizontal="left" vertical="center" wrapText="1" indent="1"/>
    </xf>
    <xf numFmtId="0" fontId="29" fillId="24" borderId="0" xfId="41" applyFont="1" applyFill="1" applyBorder="1" applyAlignment="1">
      <alignment horizontal="left" wrapText="1"/>
    </xf>
    <xf numFmtId="0" fontId="29" fillId="34" borderId="0" xfId="41" applyFont="1" applyFill="1" applyBorder="1" applyAlignment="1">
      <alignment horizontal="left" wrapText="1"/>
    </xf>
    <xf numFmtId="0" fontId="29" fillId="34" borderId="0" xfId="41" applyFont="1" applyFill="1" applyBorder="1" applyAlignment="1">
      <alignment horizontal="left" vertical="top" wrapText="1"/>
    </xf>
    <xf numFmtId="0" fontId="12" fillId="25" borderId="0" xfId="69" applyNumberFormat="1" applyFont="1" applyFill="1" applyBorder="1" applyAlignment="1">
      <alignment horizontal="right"/>
    </xf>
    <xf numFmtId="0" fontId="12" fillId="25" borderId="29" xfId="69" applyNumberFormat="1" applyFont="1" applyFill="1" applyBorder="1" applyAlignment="1">
      <alignment horizontal="right"/>
    </xf>
    <xf numFmtId="49" fontId="16" fillId="25" borderId="0" xfId="69" applyNumberFormat="1" applyFont="1" applyFill="1" applyBorder="1" applyAlignment="1">
      <alignment wrapText="1"/>
    </xf>
    <xf numFmtId="3" fontId="16" fillId="25" borderId="48" xfId="69" applyNumberFormat="1" applyFont="1" applyFill="1" applyBorder="1" applyAlignment="1">
      <alignment horizontal="right"/>
    </xf>
    <xf numFmtId="0" fontId="77" fillId="25" borderId="0" xfId="69" applyFont="1" applyFill="1" applyBorder="1" applyAlignment="1">
      <alignment horizontal="justify" vertical="center"/>
    </xf>
    <xf numFmtId="0" fontId="16" fillId="25" borderId="0" xfId="69" applyNumberFormat="1" applyFont="1" applyFill="1" applyBorder="1" applyAlignment="1" applyProtection="1">
      <alignment horizontal="justify" vertical="justify" wrapText="1"/>
      <protection locked="0"/>
    </xf>
    <xf numFmtId="1" fontId="12" fillId="25" borderId="0" xfId="52" applyNumberFormat="1" applyFont="1" applyFill="1" applyBorder="1" applyAlignment="1">
      <alignment horizontal="center"/>
    </xf>
    <xf numFmtId="49" fontId="91" fillId="33" borderId="68" xfId="52" applyNumberFormat="1" applyFont="1" applyFill="1" applyBorder="1" applyAlignment="1">
      <alignment horizontal="center" vertical="center" wrapText="1"/>
    </xf>
    <xf numFmtId="49" fontId="91" fillId="33" borderId="69" xfId="52" applyNumberFormat="1" applyFont="1" applyFill="1" applyBorder="1" applyAlignment="1">
      <alignment horizontal="center" vertical="center"/>
    </xf>
    <xf numFmtId="1" fontId="12" fillId="24" borderId="0" xfId="63" applyNumberFormat="1" applyFont="1" applyFill="1" applyBorder="1" applyAlignment="1">
      <alignment horizontal="center" wrapText="1"/>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0" fontId="29" fillId="24" borderId="0" xfId="63" applyFont="1" applyFill="1" applyBorder="1" applyAlignment="1">
      <alignment horizontal="left" wrapText="1"/>
    </xf>
    <xf numFmtId="0" fontId="16" fillId="24" borderId="0" xfId="63" applyFont="1" applyFill="1" applyBorder="1" applyAlignment="1">
      <alignment horizontal="left" wrapText="1"/>
    </xf>
    <xf numFmtId="0" fontId="16" fillId="24" borderId="11" xfId="63" applyFont="1" applyFill="1" applyBorder="1" applyAlignment="1">
      <alignment horizontal="left" wrapText="1"/>
    </xf>
    <xf numFmtId="0" fontId="11" fillId="25" borderId="30" xfId="0" applyFont="1" applyFill="1" applyBorder="1" applyAlignment="1">
      <alignment horizontal="right"/>
    </xf>
    <xf numFmtId="0" fontId="10" fillId="25" borderId="0" xfId="0" applyFont="1" applyFill="1" applyBorder="1"/>
    <xf numFmtId="0" fontId="12" fillId="25" borderId="29" xfId="0" applyNumberFormat="1" applyFont="1" applyFill="1" applyBorder="1" applyAlignment="1">
      <alignment horizontal="right"/>
    </xf>
    <xf numFmtId="0" fontId="11" fillId="25" borderId="28" xfId="0" applyFont="1" applyFill="1" applyBorder="1" applyAlignment="1">
      <alignment horizontal="left"/>
    </xf>
    <xf numFmtId="0" fontId="34" fillId="25" borderId="0" xfId="0" applyFont="1" applyFill="1" applyBorder="1" applyAlignment="1">
      <alignment horizontal="left"/>
    </xf>
    <xf numFmtId="0" fontId="9" fillId="31" borderId="0" xfId="0" applyFont="1" applyFill="1" applyBorder="1" applyAlignment="1"/>
    <xf numFmtId="164" fontId="17" fillId="31" borderId="0" xfId="41" applyNumberFormat="1" applyFont="1" applyFill="1" applyBorder="1" applyAlignment="1">
      <alignment horizontal="left" wrapText="1"/>
    </xf>
  </cellXfs>
  <cellStyles count="72">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5"/>
    <cellStyle name="Normal 6 2" xfId="69"/>
    <cellStyle name="Normal 7" xfId="59"/>
    <cellStyle name="Normal_18ssocial RSI" xfId="61"/>
    <cellStyle name="Normal_beFev2008 2" xfId="70"/>
    <cellStyle name="Normal_befev2009" xfId="57"/>
    <cellStyle name="Normal_befev2009 2" xfId="66"/>
    <cellStyle name="Normal_bejun2008" xfId="54"/>
    <cellStyle name="Normal_bejun2008 2" xfId="64"/>
    <cellStyle name="Normal_benov2008 2" xfId="68"/>
    <cellStyle name="Normal_beset2008 3" xfId="65"/>
    <cellStyle name="Normal_Book2" xfId="41"/>
    <cellStyle name="Normal_Book2 2" xfId="71"/>
    <cellStyle name="Normal_Book2 4" xfId="63"/>
    <cellStyle name="Normal_Book2 5" xfId="67"/>
    <cellStyle name="Normal_Book3" xfId="62"/>
    <cellStyle name="Nota" xfId="42" builtinId="10" customBuiltin="1"/>
    <cellStyle name="Percentagem 2" xfId="60"/>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6"/>
    <cellStyle name="Vírgula 4" xfId="5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theme" Target="theme/theme1.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28094976"/>
        <c:axId val="128096512"/>
      </c:barChart>
      <c:catAx>
        <c:axId val="128094976"/>
        <c:scaling>
          <c:orientation val="maxMin"/>
        </c:scaling>
        <c:axPos val="l"/>
        <c:majorTickMark val="none"/>
        <c:tickLblPos val="none"/>
        <c:spPr>
          <a:ln w="3175">
            <a:solidFill>
              <a:srgbClr val="333333"/>
            </a:solidFill>
            <a:prstDash val="solid"/>
          </a:ln>
        </c:spPr>
        <c:crossAx val="128096512"/>
        <c:crosses val="autoZero"/>
        <c:auto val="1"/>
        <c:lblAlgn val="ctr"/>
        <c:lblOffset val="100"/>
        <c:tickMarkSkip val="1"/>
      </c:catAx>
      <c:valAx>
        <c:axId val="12809651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2809497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484"/>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0525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Lit>
              <c:formatCode>General</c:formatCode>
              <c:ptCount val="10"/>
              <c:pt idx="0">
                <c:v>37217</c:v>
              </c:pt>
              <c:pt idx="1">
                <c:v>18846</c:v>
              </c:pt>
              <c:pt idx="2">
                <c:v>7708</c:v>
              </c:pt>
              <c:pt idx="3">
                <c:v>13704</c:v>
              </c:pt>
              <c:pt idx="4">
                <c:v>10174</c:v>
              </c:pt>
              <c:pt idx="5">
                <c:v>6893</c:v>
              </c:pt>
              <c:pt idx="6">
                <c:v>8262</c:v>
              </c:pt>
              <c:pt idx="7">
                <c:v>5564</c:v>
              </c:pt>
              <c:pt idx="8">
                <c:v>2713</c:v>
              </c:pt>
              <c:pt idx="9">
                <c:v>12867</c:v>
              </c:pt>
            </c:numLit>
          </c:val>
        </c:ser>
        <c:gapWidth val="30"/>
        <c:axId val="134064000"/>
        <c:axId val="134065536"/>
      </c:barChart>
      <c:catAx>
        <c:axId val="13406400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4065536"/>
        <c:crossesAt val="0"/>
        <c:auto val="1"/>
        <c:lblAlgn val="ctr"/>
        <c:lblOffset val="100"/>
        <c:tickLblSkip val="1"/>
        <c:tickMarkSkip val="1"/>
      </c:catAx>
      <c:valAx>
        <c:axId val="134065536"/>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134064000"/>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valores da prestação de RSI </a:t>
            </a:r>
            <a:r>
              <a:rPr lang="pt-PT" sz="700" b="0" i="0" u="none" strike="noStrike" baseline="0">
                <a:solidFill>
                  <a:srgbClr val="333333"/>
                </a:solidFill>
                <a:latin typeface="Arial"/>
                <a:cs typeface="Arial"/>
              </a:rPr>
              <a:t>(euros)</a:t>
            </a:r>
          </a:p>
        </c:rich>
      </c:tx>
      <c:layout>
        <c:manualLayout>
          <c:xMode val="edge"/>
          <c:yMode val="edge"/>
          <c:x val="0.18181871844333194"/>
          <c:y val="2.9239766081873429E-2"/>
        </c:manualLayout>
      </c:layout>
      <c:spPr>
        <a:noFill/>
        <a:ln w="25400">
          <a:noFill/>
        </a:ln>
      </c:spPr>
    </c:title>
    <c:plotArea>
      <c:layout>
        <c:manualLayout>
          <c:layoutTarget val="inner"/>
          <c:xMode val="edge"/>
          <c:yMode val="edge"/>
          <c:x val="0.27925033467202143"/>
          <c:y val="0.18128758502139974"/>
          <c:w val="0.72074966532802176"/>
          <c:h val="0.79532617944866657"/>
        </c:manualLayout>
      </c:layout>
      <c:barChart>
        <c:barDir val="bar"/>
        <c:grouping val="clustered"/>
        <c:ser>
          <c:idx val="0"/>
          <c:order val="0"/>
          <c:tx>
            <c:v>escalão rsi</c:v>
          </c:tx>
          <c:spPr>
            <a:solidFill>
              <a:srgbClr val="C0C0C0"/>
            </a:solidFill>
            <a:ln w="12700">
              <a:solidFill>
                <a:srgbClr val="808080"/>
              </a:solidFill>
              <a:prstDash val="solid"/>
            </a:ln>
          </c:spPr>
          <c:dLbls>
            <c:dLbl>
              <c:idx val="0"/>
              <c:layout>
                <c:manualLayout>
                  <c:x val="1.0582699310761738E-4"/>
                  <c:y val="-4.353447296384812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layout>
                <c:manualLayout>
                  <c:x val="-1.1076072719227881E-2"/>
                  <c:y val="7.3422509726380723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9"/>
              <c:pt idx="0">
                <c:v> &lt; 25€  </c:v>
              </c:pt>
              <c:pt idx="1">
                <c:v> 25€ a 50€  </c:v>
              </c:pt>
              <c:pt idx="2">
                <c:v> 50€ a 100€  </c:v>
              </c:pt>
              <c:pt idx="3">
                <c:v> 100€ a 200€  </c:v>
              </c:pt>
              <c:pt idx="4">
                <c:v> 200€ a 300€  </c:v>
              </c:pt>
              <c:pt idx="5">
                <c:v> 300€ a 400€  </c:v>
              </c:pt>
              <c:pt idx="6">
                <c:v> 400€ a 500€  </c:v>
              </c:pt>
              <c:pt idx="7">
                <c:v> 500€ a 600€  </c:v>
              </c:pt>
              <c:pt idx="8">
                <c:v> &gt; 600€  </c:v>
              </c:pt>
            </c:strLit>
          </c:cat>
          <c:val>
            <c:numLit>
              <c:formatCode>General</c:formatCode>
              <c:ptCount val="9"/>
              <c:pt idx="0">
                <c:v>5007</c:v>
              </c:pt>
              <c:pt idx="1">
                <c:v>3996</c:v>
              </c:pt>
              <c:pt idx="2">
                <c:v>8952</c:v>
              </c:pt>
              <c:pt idx="3">
                <c:v>52930</c:v>
              </c:pt>
              <c:pt idx="4">
                <c:v>18199</c:v>
              </c:pt>
              <c:pt idx="5">
                <c:v>15132</c:v>
              </c:pt>
              <c:pt idx="6">
                <c:v>9851</c:v>
              </c:pt>
              <c:pt idx="7">
                <c:v>5874</c:v>
              </c:pt>
              <c:pt idx="8">
                <c:v>4007</c:v>
              </c:pt>
            </c:numLit>
          </c:val>
        </c:ser>
        <c:gapWidth val="30"/>
        <c:axId val="134110208"/>
        <c:axId val="134116096"/>
      </c:barChart>
      <c:catAx>
        <c:axId val="13411020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4116096"/>
        <c:crossesAt val="0"/>
        <c:auto val="1"/>
        <c:lblAlgn val="ctr"/>
        <c:lblOffset val="100"/>
        <c:tickLblSkip val="1"/>
        <c:tickMarkSkip val="1"/>
      </c:catAx>
      <c:valAx>
        <c:axId val="134116096"/>
        <c:scaling>
          <c:orientation val="minMax"/>
          <c:max val="70000"/>
          <c:min val="0"/>
        </c:scaling>
        <c:delete val="1"/>
        <c:axPos val="b"/>
        <c:majorGridlines>
          <c:spPr>
            <a:ln w="3175">
              <a:solidFill>
                <a:srgbClr val="FFF2E5"/>
              </a:solidFill>
              <a:prstDash val="sysDash"/>
            </a:ln>
          </c:spPr>
        </c:majorGridlines>
        <c:numFmt formatCode="General" sourceLinked="1"/>
        <c:tickLblPos val="none"/>
        <c:crossAx val="134110208"/>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clima económico</a:t>
            </a:r>
            <a:endParaRPr lang="pt-PT" sz="1000" b="1" i="0" u="none" strike="noStrike" baseline="0">
              <a:solidFill>
                <a:srgbClr val="000000"/>
              </a:solidFill>
              <a:latin typeface="Arial"/>
              <a:cs typeface="Arial"/>
            </a:endParaRPr>
          </a:p>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Indicador de clima económico (%)</c:v>
          </c:tx>
          <c:spPr>
            <a:ln w="25400">
              <a:solidFill>
                <a:srgbClr val="008000"/>
              </a:solidFill>
              <a:prstDash val="solid"/>
            </a:ln>
          </c:spPr>
          <c:marker>
            <c:symbol val="none"/>
          </c:marker>
          <c:dLbls>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-1.1202893704863701</c:v>
              </c:pt>
              <c:pt idx="1">
                <c:v>-0.95190480677497713</c:v>
              </c:pt>
              <c:pt idx="2">
                <c:v>-1.1206397292083681</c:v>
              </c:pt>
              <c:pt idx="3">
                <c:v>-1.0690983481909466</c:v>
              </c:pt>
              <c:pt idx="4">
                <c:v>-1.3820883154875321</c:v>
              </c:pt>
              <c:pt idx="5">
                <c:v>-1.2849163686548351</c:v>
              </c:pt>
              <c:pt idx="6">
                <c:v>-1.1872500556673353</c:v>
              </c:pt>
              <c:pt idx="7">
                <c:v>-0.82302511585114235</c:v>
              </c:pt>
              <c:pt idx="8">
                <c:v>-0.53931130789265991</c:v>
              </c:pt>
              <c:pt idx="9">
                <c:v>-0.16707230607567564</c:v>
              </c:pt>
              <c:pt idx="10">
                <c:v>-8.0158019778532263E-2</c:v>
              </c:pt>
              <c:pt idx="11">
                <c:v>-6.4675324136095891E-2</c:v>
              </c:pt>
              <c:pt idx="12">
                <c:v>-0.17586133370911541</c:v>
              </c:pt>
              <c:pt idx="13">
                <c:v>-0.21073394078721838</c:v>
              </c:pt>
              <c:pt idx="14">
                <c:v>-0.21130393406262596</c:v>
              </c:pt>
              <c:pt idx="15">
                <c:v>-3.0798249025719818E-2</c:v>
              </c:pt>
              <c:pt idx="16">
                <c:v>0.37048857547979269</c:v>
              </c:pt>
              <c:pt idx="17">
                <c:v>0.65119715684493795</c:v>
              </c:pt>
              <c:pt idx="18">
                <c:v>0.82885837464285961</c:v>
              </c:pt>
              <c:pt idx="19">
                <c:v>0.85469392860590354</c:v>
              </c:pt>
              <c:pt idx="20">
                <c:v>0.86159252573916156</c:v>
              </c:pt>
              <c:pt idx="21">
                <c:v>0.72627699795598577</c:v>
              </c:pt>
              <c:pt idx="22">
                <c:v>0.44398775712436933</c:v>
              </c:pt>
              <c:pt idx="23">
                <c:v>0.19056399153037079</c:v>
              </c:pt>
              <c:pt idx="24">
                <c:v>0.11574043682658459</c:v>
              </c:pt>
              <c:pt idx="25">
                <c:v>0.19161142047544721</c:v>
              </c:pt>
              <c:pt idx="26">
                <c:v>0.3684560915442498</c:v>
              </c:pt>
              <c:pt idx="27">
                <c:v>0.38041168480838117</c:v>
              </c:pt>
              <c:pt idx="28">
                <c:v>0.34073651177657405</c:v>
              </c:pt>
              <c:pt idx="29">
                <c:v>0.12175955419154345</c:v>
              </c:pt>
              <c:pt idx="30">
                <c:v>-0.25966182918645897</c:v>
              </c:pt>
              <c:pt idx="31">
                <c:v>-0.45510351283558176</c:v>
              </c:pt>
              <c:pt idx="32">
                <c:v>-0.50764151651824385</c:v>
              </c:pt>
              <c:pt idx="33">
                <c:v>-0.28140531761444115</c:v>
              </c:pt>
              <c:pt idx="34">
                <c:v>-0.38048645622111832</c:v>
              </c:pt>
              <c:pt idx="35">
                <c:v>-0.23128274195443271</c:v>
              </c:pt>
              <c:pt idx="36">
                <c:v>-0.27099226335932147</c:v>
              </c:pt>
              <c:pt idx="37">
                <c:v>2.0357672295314592E-2</c:v>
              </c:pt>
              <c:pt idx="38">
                <c:v>-0.15433897426768184</c:v>
              </c:pt>
              <c:pt idx="39">
                <c:v>3.8161830016496257E-2</c:v>
              </c:pt>
              <c:pt idx="40">
                <c:v>-7.7808382955765157E-2</c:v>
              </c:pt>
              <c:pt idx="41">
                <c:v>0.35682317072568037</c:v>
              </c:pt>
              <c:pt idx="42">
                <c:v>0.47582902622336032</c:v>
              </c:pt>
              <c:pt idx="43">
                <c:v>0.65337821339592839</c:v>
              </c:pt>
              <c:pt idx="44">
                <c:v>0.62886973475131724</c:v>
              </c:pt>
              <c:pt idx="45">
                <c:v>0.82459917098191859</c:v>
              </c:pt>
              <c:pt idx="46">
                <c:v>0.87328471769903215</c:v>
              </c:pt>
              <c:pt idx="47">
                <c:v>0.64620677055252984</c:v>
              </c:pt>
              <c:pt idx="48">
                <c:v>0.45970692673919633</c:v>
              </c:pt>
              <c:pt idx="49">
                <c:v>0.5409369827039372</c:v>
              </c:pt>
              <c:pt idx="50">
                <c:v>0.84467092075048666</c:v>
              </c:pt>
              <c:pt idx="51">
                <c:v>1.0142942726604587</c:v>
              </c:pt>
              <c:pt idx="52">
                <c:v>1.1802007794210303</c:v>
              </c:pt>
              <c:pt idx="53">
                <c:v>1.2840970519734651</c:v>
              </c:pt>
              <c:pt idx="54">
                <c:v>1.1617784067906662</c:v>
              </c:pt>
              <c:pt idx="55">
                <c:v>1.1610989005261341</c:v>
              </c:pt>
              <c:pt idx="56">
                <c:v>1.1731208433772855</c:v>
              </c:pt>
              <c:pt idx="57">
                <c:v>1.2667758432064853</c:v>
              </c:pt>
              <c:pt idx="58">
                <c:v>1.2118537617773979</c:v>
              </c:pt>
              <c:pt idx="59">
                <c:v>1.063328186335798</c:v>
              </c:pt>
              <c:pt idx="60">
                <c:v>0.96746551830829663</c:v>
              </c:pt>
              <c:pt idx="61">
                <c:v>0.93368177240073158</c:v>
              </c:pt>
              <c:pt idx="62">
                <c:v>1.1104306015376386</c:v>
              </c:pt>
              <c:pt idx="63">
                <c:v>1.1449064054285123</c:v>
              </c:pt>
              <c:pt idx="64">
                <c:v>1.0860716581994319</c:v>
              </c:pt>
              <c:pt idx="65">
                <c:v>0.60457278070240916</c:v>
              </c:pt>
              <c:pt idx="66">
                <c:v>0.22333965276232548</c:v>
              </c:pt>
              <c:pt idx="67">
                <c:v>4.3059368300002045E-2</c:v>
              </c:pt>
              <c:pt idx="68">
                <c:v>-6.737785030904303E-2</c:v>
              </c:pt>
              <c:pt idx="69">
                <c:v>-0.46580899503757039</c:v>
              </c:pt>
              <c:pt idx="70">
                <c:v>-1.4469530050202979</c:v>
              </c:pt>
              <c:pt idx="71">
                <c:v>-2.3290712355730925</c:v>
              </c:pt>
              <c:pt idx="72">
                <c:v>-2.9369276312618822</c:v>
              </c:pt>
              <c:pt idx="73">
                <c:v>-3.3694182952555067</c:v>
              </c:pt>
              <c:pt idx="74">
                <c:v>-3.4725653546131223</c:v>
              </c:pt>
              <c:pt idx="75">
                <c:v>-3.5303584157777825</c:v>
              </c:pt>
              <c:pt idx="76">
                <c:v>-3.0401289683417811</c:v>
              </c:pt>
              <c:pt idx="77">
                <c:v>-2.6136119517174117</c:v>
              </c:pt>
              <c:pt idx="78">
                <c:v>-2.0593181072119613</c:v>
              </c:pt>
              <c:pt idx="79">
                <c:v>-1.4879229210313611</c:v>
              </c:pt>
              <c:pt idx="80">
                <c:v>-0.97965339874111423</c:v>
              </c:pt>
              <c:pt idx="81">
                <c:v>-0.54238879325115041</c:v>
              </c:pt>
              <c:pt idx="82">
                <c:v>-0.59082521394768905</c:v>
              </c:pt>
              <c:pt idx="83">
                <c:v>-0.7211626680869212</c:v>
              </c:pt>
              <c:pt idx="84">
                <c:v>-0.89965189155626624</c:v>
              </c:pt>
              <c:pt idx="85">
                <c:v>-0.95392744789924677</c:v>
              </c:pt>
              <c:pt idx="86">
                <c:v>-0.81341822416423148</c:v>
              </c:pt>
              <c:pt idx="87">
                <c:v>-0.5508618915457909</c:v>
              </c:pt>
              <c:pt idx="88">
                <c:v>-0.30551379816954638</c:v>
              </c:pt>
              <c:pt idx="89">
                <c:v>-0.17629166344638236</c:v>
              </c:pt>
              <c:pt idx="90">
                <c:v>-0.24513954644431146</c:v>
              </c:pt>
              <c:pt idx="91">
                <c:v>-0.22550702663476388</c:v>
              </c:pt>
              <c:pt idx="92">
                <c:v>-0.21343134452301082</c:v>
              </c:pt>
              <c:pt idx="93">
                <c:v>-0.44042263145403432</c:v>
              </c:pt>
              <c:pt idx="94">
                <c:v>-0.78129979796900462</c:v>
              </c:pt>
              <c:pt idx="95">
                <c:v>-1.3394154386951125</c:v>
              </c:pt>
              <c:pt idx="96">
                <c:v>-1.4985558816213669</c:v>
              </c:pt>
              <c:pt idx="97">
                <c:v>-1.6776175980535517</c:v>
              </c:pt>
              <c:pt idx="98">
                <c:v>-1.7800144038462937</c:v>
              </c:pt>
              <c:pt idx="99">
                <c:v>-2.0902124485681588</c:v>
              </c:pt>
              <c:pt idx="100">
                <c:v>-2.3192012575080878</c:v>
              </c:pt>
              <c:pt idx="101">
                <c:v>-2.4907599726119591</c:v>
              </c:pt>
              <c:pt idx="102">
                <c:v>-2.6446360842311094</c:v>
              </c:pt>
              <c:pt idx="103">
                <c:v>-2.7831781288702944</c:v>
              </c:pt>
              <c:pt idx="104">
                <c:v>-3.0523000085629892</c:v>
              </c:pt>
              <c:pt idx="105">
                <c:v>-3.3434755748135467</c:v>
              </c:pt>
              <c:pt idx="106">
                <c:v>-3.8941736881124212</c:v>
              </c:pt>
              <c:pt idx="107">
                <c:v>-4.3761242368752802</c:v>
              </c:pt>
              <c:pt idx="108">
                <c:v>-4.7</c:v>
              </c:pt>
              <c:pt idx="109">
                <c:v>-4.9000000000000004</c:v>
              </c:pt>
              <c:pt idx="110">
                <c:v>-4.8</c:v>
              </c:pt>
              <c:pt idx="111">
                <c:v>-4.7</c:v>
              </c:pt>
            </c:numLit>
          </c:val>
        </c:ser>
        <c:dLbls>
          <c:showSerName val="1"/>
        </c:dLbls>
        <c:marker val="1"/>
        <c:axId val="134263168"/>
        <c:axId val="134265088"/>
      </c:lineChart>
      <c:catAx>
        <c:axId val="134263168"/>
        <c:scaling>
          <c:orientation val="minMax"/>
        </c:scaling>
        <c:axPos val="b"/>
        <c:title>
          <c:tx>
            <c:rich>
              <a:bodyPr/>
              <a:lstStyle/>
              <a:p>
                <a:pPr>
                  <a:defRPr sz="600" b="0" i="0" u="none" strike="noStrike" baseline="0">
                    <a:solidFill>
                      <a:srgbClr val="008000"/>
                    </a:solidFill>
                    <a:latin typeface="Arial"/>
                    <a:ea typeface="Arial"/>
                    <a:cs typeface="Arial"/>
                  </a:defRPr>
                </a:pPr>
                <a:r>
                  <a:rPr lang="pt-PT"/>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4265088"/>
        <c:crosses val="autoZero"/>
        <c:auto val="1"/>
        <c:lblAlgn val="ctr"/>
        <c:lblOffset val="100"/>
        <c:tickLblSkip val="1"/>
        <c:tickMarkSkip val="1"/>
      </c:catAx>
      <c:valAx>
        <c:axId val="13426508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4263168"/>
        <c:crosses val="autoZero"/>
        <c:crossBetween val="between"/>
        <c:maj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prespetivas de evolução do emprego nos próximos 3 meses</a:t>
            </a:r>
            <a:r>
              <a:rPr lang="pt-PT" sz="800" b="0" i="0" u="none" strike="noStrike" baseline="0">
                <a:solidFill>
                  <a:srgbClr val="008000"/>
                </a:solidFill>
                <a:latin typeface="Arial"/>
                <a:cs typeface="Arial"/>
              </a:rPr>
              <a:t> </a:t>
            </a:r>
            <a:r>
              <a:rPr lang="pt-PT" sz="700" b="0" i="0" u="none" strike="noStrike" baseline="0">
                <a:solidFill>
                  <a:srgbClr val="008000"/>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Indústria </c:v>
          </c:tx>
          <c:spPr>
            <a:ln w="25400">
              <a:solidFill>
                <a:srgbClr val="808080"/>
              </a:solidFill>
              <a:prstDash val="solid"/>
            </a:ln>
          </c:spPr>
          <c:marker>
            <c:symbol val="none"/>
          </c:marker>
          <c:dLbls>
            <c:dLbl>
              <c:idx val="8"/>
              <c:layout>
                <c:manualLayout>
                  <c:x val="0.33925652468515632"/>
                  <c:y val="0.15131608548931569"/>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0</c:v>
              </c:pt>
              <c:pt idx="1">
                <c:v>0</c:v>
              </c:pt>
              <c:pt idx="2">
                <c:v>-12.036239894658342</c:v>
              </c:pt>
              <c:pt idx="3">
                <c:v>-13.70290656132501</c:v>
              </c:pt>
              <c:pt idx="4">
                <c:v>-14.369573227991674</c:v>
              </c:pt>
              <c:pt idx="5">
                <c:v>-13.369573227991674</c:v>
              </c:pt>
              <c:pt idx="6">
                <c:v>-12.036239894658342</c:v>
              </c:pt>
              <c:pt idx="7">
                <c:v>-12.369573227991674</c:v>
              </c:pt>
              <c:pt idx="8">
                <c:v>-12.369573227991674</c:v>
              </c:pt>
              <c:pt idx="9">
                <c:v>-12.036239894658342</c:v>
              </c:pt>
              <c:pt idx="10">
                <c:v>-12.70290656132501</c:v>
              </c:pt>
              <c:pt idx="11">
                <c:v>-12.70290656132501</c:v>
              </c:pt>
              <c:pt idx="12">
                <c:v>-13.036239894658342</c:v>
              </c:pt>
              <c:pt idx="13">
                <c:v>-11.369573227991674</c:v>
              </c:pt>
              <c:pt idx="14">
                <c:v>-11.369573227991674</c:v>
              </c:pt>
              <c:pt idx="15">
                <c:v>-11.036239894658342</c:v>
              </c:pt>
              <c:pt idx="16">
                <c:v>-11.036239894658342</c:v>
              </c:pt>
              <c:pt idx="17">
                <c:v>-11.036239894658342</c:v>
              </c:pt>
              <c:pt idx="18">
                <c:v>-11.70290656132501</c:v>
              </c:pt>
              <c:pt idx="19">
                <c:v>-12.036239894658342</c:v>
              </c:pt>
              <c:pt idx="20">
                <c:v>-12.70290656132501</c:v>
              </c:pt>
              <c:pt idx="21">
                <c:v>-13.369573227991674</c:v>
              </c:pt>
              <c:pt idx="22">
                <c:v>-13.369573227991674</c:v>
              </c:pt>
              <c:pt idx="23">
                <c:v>-13.036239894658342</c:v>
              </c:pt>
              <c:pt idx="24">
                <c:v>-10.70290656132501</c:v>
              </c:pt>
              <c:pt idx="25">
                <c:v>-12.036239894658342</c:v>
              </c:pt>
              <c:pt idx="26">
                <c:v>-12.036239894658342</c:v>
              </c:pt>
              <c:pt idx="27">
                <c:v>-13.369573227991674</c:v>
              </c:pt>
              <c:pt idx="28">
                <c:v>-11.369573227991674</c:v>
              </c:pt>
              <c:pt idx="29">
                <c:v>-11.369573227991674</c:v>
              </c:pt>
              <c:pt idx="30">
                <c:v>-11.036239894658342</c:v>
              </c:pt>
              <c:pt idx="31">
                <c:v>-11.369573227991674</c:v>
              </c:pt>
              <c:pt idx="32">
                <c:v>-12.036239894658342</c:v>
              </c:pt>
              <c:pt idx="33">
                <c:v>-12.036239894658342</c:v>
              </c:pt>
              <c:pt idx="34">
                <c:v>-12.70290656132501</c:v>
              </c:pt>
              <c:pt idx="35">
                <c:v>-12.369573227991674</c:v>
              </c:pt>
              <c:pt idx="36">
                <c:v>-13.70290656132501</c:v>
              </c:pt>
              <c:pt idx="37">
                <c:v>-12.70290656132501</c:v>
              </c:pt>
              <c:pt idx="38">
                <c:v>-10.369573227991674</c:v>
              </c:pt>
              <c:pt idx="39">
                <c:v>-8.7029065613250047</c:v>
              </c:pt>
              <c:pt idx="40">
                <c:v>-8.036239894658344</c:v>
              </c:pt>
              <c:pt idx="41">
                <c:v>-6.0362398946583422</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-6.0362398946583422</c:v>
              </c:pt>
              <c:pt idx="50">
                <c:v>-4.7029065613249941</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-5.0362398946583422</c:v>
              </c:pt>
              <c:pt idx="67">
                <c:v>-6.0362398946583422</c:v>
              </c:pt>
              <c:pt idx="68">
                <c:v>-7.7029065613249941</c:v>
              </c:pt>
              <c:pt idx="69">
                <c:v>-11.036239894658342</c:v>
              </c:pt>
              <c:pt idx="70">
                <c:v>-17.036239894658326</c:v>
              </c:pt>
              <c:pt idx="71">
                <c:v>-22.369573227991662</c:v>
              </c:pt>
              <c:pt idx="72">
                <c:v>-23.702906561324969</c:v>
              </c:pt>
              <c:pt idx="73">
                <c:v>-22.702906561324969</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-8.3064344963666912</c:v>
              </c:pt>
              <c:pt idx="85">
                <c:v>-8.3235405485333445</c:v>
              </c:pt>
              <c:pt idx="86">
                <c:v>-6.3326816739000007</c:v>
              </c:pt>
              <c:pt idx="87">
                <c:v>-6.294921209699992</c:v>
              </c:pt>
              <c:pt idx="88">
                <c:v>-6.2755273095333388</c:v>
              </c:pt>
              <c:pt idx="89">
                <c:v>-6.5103645946333399</c:v>
              </c:pt>
              <c:pt idx="90">
                <c:v>-5.1938232901000001</c:v>
              </c:pt>
              <c:pt idx="91">
                <c:v>-4.7873935623000001</c:v>
              </c:pt>
              <c:pt idx="92">
                <c:v>-4.0098833972666714</c:v>
              </c:pt>
              <c:pt idx="93">
                <c:v>-5.0275974541333328</c:v>
              </c:pt>
              <c:pt idx="94">
                <c:v>-4.3700699850333455</c:v>
              </c:pt>
              <c:pt idx="95">
                <c:v>-5.5547231414666713</c:v>
              </c:pt>
              <c:pt idx="96">
                <c:v>-4.6521763955999944</c:v>
              </c:pt>
              <c:pt idx="97">
                <c:v>-5.2662678532666716</c:v>
              </c:pt>
              <c:pt idx="98">
                <c:v>-5.1724659387666669</c:v>
              </c:pt>
              <c:pt idx="99">
                <c:v>-4.4171584549666694</c:v>
              </c:pt>
              <c:pt idx="100">
                <c:v>-3.2837325110333389</c:v>
              </c:pt>
              <c:pt idx="101">
                <c:v>-3.032961984266664</c:v>
              </c:pt>
              <c:pt idx="102">
                <c:v>-5.3356642926000024</c:v>
              </c:pt>
              <c:pt idx="103">
                <c:v>-7.0659976844666694</c:v>
              </c:pt>
              <c:pt idx="104">
                <c:v>-8.3537023571333542</c:v>
              </c:pt>
              <c:pt idx="105">
                <c:v>-9.0961019475000011</c:v>
              </c:pt>
              <c:pt idx="106">
                <c:v>-11.184360892333331</c:v>
              </c:pt>
              <c:pt idx="107">
                <c:v>-12.81183050076668</c:v>
              </c:pt>
              <c:pt idx="108">
                <c:v>-13.8</c:v>
              </c:pt>
              <c:pt idx="109">
                <c:v>-14.2</c:v>
              </c:pt>
              <c:pt idx="110">
                <c:v>-14.7</c:v>
              </c:pt>
              <c:pt idx="111">
                <c:v>-14.2</c:v>
              </c:pt>
            </c:numLit>
          </c:val>
        </c:ser>
        <c:ser>
          <c:idx val="1"/>
          <c:order val="1"/>
          <c:tx>
            <c:v>Construção</c:v>
          </c:tx>
          <c:spPr>
            <a:ln w="25400">
              <a:solidFill>
                <a:srgbClr val="99CC00"/>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-33.343013333629067</c:v>
              </c:pt>
              <c:pt idx="1">
                <c:v>-30.88073517932553</c:v>
              </c:pt>
              <c:pt idx="2">
                <c:v>-31.770505023269475</c:v>
              </c:pt>
              <c:pt idx="3">
                <c:v>-29.637622328534544</c:v>
              </c:pt>
              <c:pt idx="4">
                <c:v>-28.629543155846328</c:v>
              </c:pt>
              <c:pt idx="5">
                <c:v>-29.03703962088699</c:v>
              </c:pt>
              <c:pt idx="6">
                <c:v>-27.765673931843111</c:v>
              </c:pt>
              <c:pt idx="7">
                <c:v>-27.212763458411047</c:v>
              </c:pt>
              <c:pt idx="8">
                <c:v>-25.078817393296731</c:v>
              </c:pt>
              <c:pt idx="9">
                <c:v>-23.132740665618133</c:v>
              </c:pt>
              <c:pt idx="10">
                <c:v>-21.419018461499871</c:v>
              </c:pt>
              <c:pt idx="11">
                <c:v>-20.575147305109194</c:v>
              </c:pt>
              <c:pt idx="12">
                <c:v>-19.840336301766584</c:v>
              </c:pt>
              <c:pt idx="13">
                <c:v>-18.952127247277556</c:v>
              </c:pt>
              <c:pt idx="14">
                <c:v>-17.66612299582059</c:v>
              </c:pt>
              <c:pt idx="15">
                <c:v>-17.846922557752592</c:v>
              </c:pt>
              <c:pt idx="16">
                <c:v>-17.288416561573033</c:v>
              </c:pt>
              <c:pt idx="17">
                <c:v>-16.094525225664615</c:v>
              </c:pt>
              <c:pt idx="18">
                <c:v>-15.960467016117871</c:v>
              </c:pt>
              <c:pt idx="19">
                <c:v>-15.421288907330769</c:v>
              </c:pt>
              <c:pt idx="20">
                <c:v>-15.735955364723385</c:v>
              </c:pt>
              <c:pt idx="21">
                <c:v>-16.252919955626787</c:v>
              </c:pt>
              <c:pt idx="22">
                <c:v>-16.86815636590137</c:v>
              </c:pt>
              <c:pt idx="23">
                <c:v>-16.305245436322682</c:v>
              </c:pt>
              <c:pt idx="24">
                <c:v>-14.279836229153984</c:v>
              </c:pt>
              <c:pt idx="25">
                <c:v>-14.709832902797567</c:v>
              </c:pt>
              <c:pt idx="26">
                <c:v>-15.238590585146639</c:v>
              </c:pt>
              <c:pt idx="27">
                <c:v>-14.832191290154659</c:v>
              </c:pt>
              <c:pt idx="28">
                <c:v>-14.529031412386352</c:v>
              </c:pt>
              <c:pt idx="29">
                <c:v>-14.587898516829148</c:v>
              </c:pt>
              <c:pt idx="30">
                <c:v>-14.10798276858867</c:v>
              </c:pt>
              <c:pt idx="31">
                <c:v>-14.205486604963715</c:v>
              </c:pt>
              <c:pt idx="32">
                <c:v>-15.264352242282408</c:v>
              </c:pt>
              <c:pt idx="33">
                <c:v>-15.62757869001862</c:v>
              </c:pt>
              <c:pt idx="34">
                <c:v>-17.46603539685978</c:v>
              </c:pt>
              <c:pt idx="35">
                <c:v>-17.790144067935145</c:v>
              </c:pt>
              <c:pt idx="36">
                <c:v>-20.421600977593492</c:v>
              </c:pt>
              <c:pt idx="37">
                <c:v>-18.046798726523189</c:v>
              </c:pt>
              <c:pt idx="38">
                <c:v>-18.948278427965313</c:v>
              </c:pt>
              <c:pt idx="39">
                <c:v>-19.149534680387628</c:v>
              </c:pt>
              <c:pt idx="40">
                <c:v>-22.157547791067856</c:v>
              </c:pt>
              <c:pt idx="41">
                <c:v>-21.936915823944585</c:v>
              </c:pt>
              <c:pt idx="42">
                <c:v>-21.982857383262743</c:v>
              </c:pt>
              <c:pt idx="43">
                <c:v>-21.622344186315463</c:v>
              </c:pt>
              <c:pt idx="44">
                <c:v>-21.330365496573531</c:v>
              </c:pt>
              <c:pt idx="45">
                <c:v>-21.326475907738921</c:v>
              </c:pt>
              <c:pt idx="46">
                <c:v>-19.12662562263046</c:v>
              </c:pt>
              <c:pt idx="47">
                <c:v>-18.05761189739005</c:v>
              </c:pt>
              <c:pt idx="48">
                <c:v>-15.182078183142798</c:v>
              </c:pt>
              <c:pt idx="49">
                <c:v>-14.680924487452975</c:v>
              </c:pt>
              <c:pt idx="50">
                <c:v>-12.556195947108527</c:v>
              </c:pt>
              <c:pt idx="51">
                <c:v>-12.403711251964566</c:v>
              </c:pt>
              <c:pt idx="52">
                <c:v>-11.752775793471383</c:v>
              </c:pt>
              <c:pt idx="53">
                <c:v>-13.670197811855553</c:v>
              </c:pt>
              <c:pt idx="54">
                <c:v>-13.987338760827768</c:v>
              </c:pt>
              <c:pt idx="55">
                <c:v>-12.681844703244275</c:v>
              </c:pt>
              <c:pt idx="56">
                <c:v>-11.138981490474443</c:v>
              </c:pt>
              <c:pt idx="57">
                <c:v>-10.234558720342006</c:v>
              </c:pt>
              <c:pt idx="58">
                <c:v>-13.851911616247955</c:v>
              </c:pt>
              <c:pt idx="59">
                <c:v>-13.315011386501004</c:v>
              </c:pt>
              <c:pt idx="60">
                <c:v>-12.404501883451831</c:v>
              </c:pt>
              <c:pt idx="61">
                <c:v>-8.311940134670289</c:v>
              </c:pt>
              <c:pt idx="62">
                <c:v>-7.7645688694898345</c:v>
              </c:pt>
              <c:pt idx="63">
                <c:v>-7.8063690289793364</c:v>
              </c:pt>
              <c:pt idx="64">
                <c:v>-9.0156804725373725</c:v>
              </c:pt>
              <c:pt idx="65">
                <c:v>-9.676115906721547</c:v>
              </c:pt>
              <c:pt idx="66">
                <c:v>-11.12098904697501</c:v>
              </c:pt>
              <c:pt idx="67">
                <c:v>-12.442225261364547</c:v>
              </c:pt>
              <c:pt idx="68">
                <c:v>-13.693469288107071</c:v>
              </c:pt>
              <c:pt idx="69">
                <c:v>-14.144165360023106</c:v>
              </c:pt>
              <c:pt idx="70">
                <c:v>-15.4931991044404</c:v>
              </c:pt>
              <c:pt idx="71">
                <c:v>-17.509260443434083</c:v>
              </c:pt>
              <c:pt idx="72">
                <c:v>-20.977231340679602</c:v>
              </c:pt>
              <c:pt idx="73">
                <c:v>-22.056418926133102</c:v>
              </c:pt>
              <c:pt idx="74">
                <c:v>-23.384635638960251</c:v>
              </c:pt>
              <c:pt idx="75">
                <c:v>-24.496663879334942</c:v>
              </c:pt>
              <c:pt idx="76">
                <c:v>-22.328443050166413</c:v>
              </c:pt>
              <c:pt idx="77">
                <c:v>-19.625685390937026</c:v>
              </c:pt>
              <c:pt idx="78">
                <c:v>-17.480620600688429</c:v>
              </c:pt>
              <c:pt idx="79">
                <c:v>-17.776598418169762</c:v>
              </c:pt>
              <c:pt idx="80">
                <c:v>-18.696816267051595</c:v>
              </c:pt>
              <c:pt idx="81">
                <c:v>-18.033498496527862</c:v>
              </c:pt>
              <c:pt idx="82">
                <c:v>-19.239011181580157</c:v>
              </c:pt>
              <c:pt idx="83">
                <c:v>-19.840757135165308</c:v>
              </c:pt>
              <c:pt idx="84">
                <c:v>-21.649674961272925</c:v>
              </c:pt>
              <c:pt idx="85">
                <c:v>-23.10970038801419</c:v>
              </c:pt>
              <c:pt idx="86">
                <c:v>-23.395900293534449</c:v>
              </c:pt>
              <c:pt idx="87">
                <c:v>-20.937997915152177</c:v>
              </c:pt>
              <c:pt idx="88">
                <c:v>-20.113912476056843</c:v>
              </c:pt>
              <c:pt idx="89">
                <c:v>-21.515582511884404</c:v>
              </c:pt>
              <c:pt idx="90">
                <c:v>-23.993177555535876</c:v>
              </c:pt>
              <c:pt idx="91">
                <c:v>-27.212611995620186</c:v>
              </c:pt>
              <c:pt idx="92">
                <c:v>-27.551788820400489</c:v>
              </c:pt>
              <c:pt idx="93">
                <c:v>-29.982027604012849</c:v>
              </c:pt>
              <c:pt idx="94">
                <c:v>-29.066816219143099</c:v>
              </c:pt>
              <c:pt idx="95">
                <c:v>-29.973284753399081</c:v>
              </c:pt>
              <c:pt idx="96">
                <c:v>-29.617129060730587</c:v>
              </c:pt>
              <c:pt idx="97">
                <c:v>-31.74633473290281</c:v>
              </c:pt>
              <c:pt idx="98">
                <c:v>-34.02647614695158</c:v>
              </c:pt>
              <c:pt idx="99">
                <c:v>-37.63851817142281</c:v>
              </c:pt>
              <c:pt idx="100">
                <c:v>-39.631123683252795</c:v>
              </c:pt>
              <c:pt idx="101">
                <c:v>-42.038714976329658</c:v>
              </c:pt>
              <c:pt idx="102">
                <c:v>-42.834558426026717</c:v>
              </c:pt>
              <c:pt idx="103">
                <c:v>-45.667961777164592</c:v>
              </c:pt>
              <c:pt idx="104">
                <c:v>-48.49651536796118</c:v>
              </c:pt>
              <c:pt idx="105">
                <c:v>-50.047616353687623</c:v>
              </c:pt>
              <c:pt idx="106">
                <c:v>-52.037846204566954</c:v>
              </c:pt>
              <c:pt idx="107">
                <c:v>-52.078078681360125</c:v>
              </c:pt>
              <c:pt idx="108">
                <c:v>-55.1</c:v>
              </c:pt>
              <c:pt idx="109">
                <c:v>-55.9</c:v>
              </c:pt>
              <c:pt idx="110">
                <c:v>-57.2</c:v>
              </c:pt>
              <c:pt idx="111">
                <c:v>-56.6</c:v>
              </c:pt>
            </c:numLit>
          </c:val>
        </c:ser>
        <c:ser>
          <c:idx val="2"/>
          <c:order val="2"/>
          <c:tx>
            <c:v>Comércio</c:v>
          </c:tx>
          <c:spPr>
            <a:ln w="38100">
              <a:solidFill>
                <a:srgbClr val="008000"/>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rgbClr val="008000"/>
                        </a:solidFill>
                        <a:latin typeface="Arial"/>
                        <a:ea typeface="Arial"/>
                        <a:cs typeface="Arial"/>
                      </a:defRPr>
                    </a:pPr>
                    <a:r>
                      <a:rPr lang="pt-PT"/>
                      <a:t>comércio</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-10.705003779465386</c:v>
              </c:pt>
              <c:pt idx="1">
                <c:v>-10.310131984593591</c:v>
              </c:pt>
              <c:pt idx="2">
                <c:v>-10.748593523055114</c:v>
              </c:pt>
              <c:pt idx="3">
                <c:v>-11.887055061516667</c:v>
              </c:pt>
              <c:pt idx="4">
                <c:v>-15.353721728183332</c:v>
              </c:pt>
              <c:pt idx="5">
                <c:v>-17.120388394850021</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-7.9537217281833401</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-3.7537217281833399</c:v>
              </c:pt>
              <c:pt idx="44">
                <c:v>-4.453721728183341</c:v>
              </c:pt>
              <c:pt idx="45">
                <c:v>-3.8537217281833387</c:v>
              </c:pt>
              <c:pt idx="46">
                <c:v>-4.1537217281833394</c:v>
              </c:pt>
              <c:pt idx="47">
                <c:v>-4.0537217281833389</c:v>
              </c:pt>
              <c:pt idx="48">
                <c:v>-5.4203883948500033</c:v>
              </c:pt>
              <c:pt idx="49">
                <c:v>-4.7870550615166669</c:v>
              </c:pt>
              <c:pt idx="50">
                <c:v>-2.887055061516667</c:v>
              </c:pt>
              <c:pt idx="51">
                <c:v>-1.6870550615166697</c:v>
              </c:pt>
              <c:pt idx="52">
                <c:v>-0.98705506151666644</c:v>
              </c:pt>
              <c:pt idx="53">
                <c:v>-1.7870550615166687</c:v>
              </c:pt>
              <c:pt idx="54">
                <c:v>-3.887055061516667</c:v>
              </c:pt>
              <c:pt idx="55">
                <c:v>-4.5537217281833389</c:v>
              </c:pt>
              <c:pt idx="56">
                <c:v>-4.7537217281833399</c:v>
              </c:pt>
              <c:pt idx="57">
                <c:v>-2.6870550615166682</c:v>
              </c:pt>
              <c:pt idx="58">
                <c:v>-2.3537217281833387</c:v>
              </c:pt>
              <c:pt idx="59">
                <c:v>-3.62038839485</c:v>
              </c:pt>
              <c:pt idx="60">
                <c:v>-4.5537217281833389</c:v>
              </c:pt>
              <c:pt idx="61">
                <c:v>-5.2203883948500014</c:v>
              </c:pt>
              <c:pt idx="62">
                <c:v>-3.8203883948499997</c:v>
              </c:pt>
              <c:pt idx="63">
                <c:v>-3.9537217281833383</c:v>
              </c:pt>
              <c:pt idx="64">
                <c:v>-2.6537217281833394</c:v>
              </c:pt>
              <c:pt idx="65">
                <c:v>-3.2537217281833399</c:v>
              </c:pt>
              <c:pt idx="66">
                <c:v>-4.1870550615166655</c:v>
              </c:pt>
              <c:pt idx="67">
                <c:v>-6.2537217281833399</c:v>
              </c:pt>
              <c:pt idx="68">
                <c:v>-7.0537217281833389</c:v>
              </c:pt>
              <c:pt idx="69">
                <c:v>-7.1870550615166655</c:v>
              </c:pt>
              <c:pt idx="70">
                <c:v>-8.587055061516665</c:v>
              </c:pt>
              <c:pt idx="71">
                <c:v>-12.287055061516668</c:v>
              </c:pt>
              <c:pt idx="72">
                <c:v>-15.72038839485</c:v>
              </c:pt>
              <c:pt idx="73">
                <c:v>-18.253721728183329</c:v>
              </c:pt>
              <c:pt idx="74">
                <c:v>-17.787055061516689</c:v>
              </c:pt>
              <c:pt idx="75">
                <c:v>-16.187055061516698</c:v>
              </c:pt>
              <c:pt idx="76">
                <c:v>-14.60540170571111</c:v>
              </c:pt>
              <c:pt idx="77">
                <c:v>-12.731315579672218</c:v>
              </c:pt>
              <c:pt idx="78">
                <c:v>-12.05019936476668</c:v>
              </c:pt>
              <c:pt idx="79">
                <c:v>-11.391627029966672</c:v>
              </c:pt>
              <c:pt idx="80">
                <c:v>-10.059111116166672</c:v>
              </c:pt>
              <c:pt idx="81">
                <c:v>-8.9660504117000048</c:v>
              </c:pt>
              <c:pt idx="82">
                <c:v>-8.9450386707666727</c:v>
              </c:pt>
              <c:pt idx="83">
                <c:v>-10.095267186033333</c:v>
              </c:pt>
              <c:pt idx="84">
                <c:v>-12.518904015266672</c:v>
              </c:pt>
              <c:pt idx="85">
                <c:v>-12.15547910226668</c:v>
              </c:pt>
              <c:pt idx="86">
                <c:v>-11.071014587933334</c:v>
              </c:pt>
              <c:pt idx="87">
                <c:v>-9.7130664543333349</c:v>
              </c:pt>
              <c:pt idx="88">
                <c:v>-10.61534500466667</c:v>
              </c:pt>
              <c:pt idx="89">
                <c:v>-10.93659649310001</c:v>
              </c:pt>
              <c:pt idx="90">
                <c:v>-11.416954970533332</c:v>
              </c:pt>
              <c:pt idx="91">
                <c:v>-10.936925388933322</c:v>
              </c:pt>
              <c:pt idx="92">
                <c:v>-11.255283854366679</c:v>
              </c:pt>
              <c:pt idx="93">
                <c:v>-11.719465100599999</c:v>
              </c:pt>
              <c:pt idx="94">
                <c:v>-12.189714175400002</c:v>
              </c:pt>
              <c:pt idx="95">
                <c:v>-13.549637422</c:v>
              </c:pt>
              <c:pt idx="96">
                <c:v>-13.120823367633321</c:v>
              </c:pt>
              <c:pt idx="97">
                <c:v>-13.390757168266672</c:v>
              </c:pt>
              <c:pt idx="98">
                <c:v>-11.487290535533344</c:v>
              </c:pt>
              <c:pt idx="99">
                <c:v>-12.0640296245</c:v>
              </c:pt>
              <c:pt idx="100">
                <c:v>-13.557469730833336</c:v>
              </c:pt>
              <c:pt idx="101">
                <c:v>-17.216608966500001</c:v>
              </c:pt>
              <c:pt idx="102">
                <c:v>-18.424406635533284</c:v>
              </c:pt>
              <c:pt idx="103">
                <c:v>-18.183113740299987</c:v>
              </c:pt>
              <c:pt idx="104">
                <c:v>-18.791166984466667</c:v>
              </c:pt>
              <c:pt idx="105">
                <c:v>-21.055668506066663</c:v>
              </c:pt>
              <c:pt idx="106">
                <c:v>-23.714361851899998</c:v>
              </c:pt>
              <c:pt idx="107">
                <c:v>-25.889412779733284</c:v>
              </c:pt>
              <c:pt idx="108">
                <c:v>-27.5</c:v>
              </c:pt>
              <c:pt idx="109">
                <c:v>-26.9</c:v>
              </c:pt>
              <c:pt idx="110">
                <c:v>-26.4</c:v>
              </c:pt>
              <c:pt idx="111">
                <c:v>-25.9</c:v>
              </c:pt>
            </c:numLit>
          </c:val>
        </c:ser>
        <c:ser>
          <c:idx val="3"/>
          <c:order val="3"/>
          <c:tx>
            <c:v>Serviços</c:v>
          </c:tx>
          <c:spPr>
            <a:ln w="25400">
              <a:solidFill>
                <a:srgbClr val="333333"/>
              </a:solidFill>
              <a:prstDash val="solid"/>
            </a:ln>
          </c:spPr>
          <c:marker>
            <c:symbol val="none"/>
          </c:marker>
          <c:dLbls>
            <c:dLbl>
              <c:idx val="20"/>
              <c:layout>
                <c:manualLayout>
                  <c:x val="0.41006232183077268"/>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-21.485073872964264</c:v>
              </c:pt>
              <c:pt idx="1">
                <c:v>-19.04137838260759</c:v>
              </c:pt>
              <c:pt idx="2">
                <c:v>-21.42050936028302</c:v>
              </c:pt>
              <c:pt idx="3">
                <c:v>-25.936798571312082</c:v>
              </c:pt>
              <c:pt idx="4">
                <c:v>-28.962589732635269</c:v>
              </c:pt>
              <c:pt idx="5">
                <c:v>-29.339999109159738</c:v>
              </c:pt>
              <c:pt idx="6">
                <c:v>-21.587749649195196</c:v>
              </c:pt>
              <c:pt idx="7">
                <c:v>-21.665050269942181</c:v>
              </c:pt>
              <c:pt idx="8">
                <c:v>-18.287656240185651</c:v>
              </c:pt>
              <c:pt idx="9">
                <c:v>-18.519647077954026</c:v>
              </c:pt>
              <c:pt idx="10">
                <c:v>-16.311000883373527</c:v>
              </c:pt>
              <c:pt idx="11">
                <c:v>-17.845280598105013</c:v>
              </c:pt>
              <c:pt idx="12">
                <c:v>-18.554836126306224</c:v>
              </c:pt>
              <c:pt idx="13">
                <c:v>-19.650701909367527</c:v>
              </c:pt>
              <c:pt idx="14">
                <c:v>-16.486490078043897</c:v>
              </c:pt>
              <c:pt idx="15">
                <c:v>-17.213334970809012</c:v>
              </c:pt>
              <c:pt idx="16">
                <c:v>-14.779419839102555</c:v>
              </c:pt>
              <c:pt idx="17">
                <c:v>-14.122855831984278</c:v>
              </c:pt>
              <c:pt idx="18">
                <c:v>-9.3103628017176447</c:v>
              </c:pt>
              <c:pt idx="19">
                <c:v>-7.8179593342398981</c:v>
              </c:pt>
              <c:pt idx="20">
                <c:v>-8.4237850632685092</c:v>
              </c:pt>
              <c:pt idx="21">
                <c:v>-13.246221180099356</c:v>
              </c:pt>
              <c:pt idx="22">
                <c:v>-13.35173328529242</c:v>
              </c:pt>
              <c:pt idx="23">
                <c:v>-11.033899918608068</c:v>
              </c:pt>
              <c:pt idx="24">
                <c:v>-5.7275623260806485</c:v>
              </c:pt>
              <c:pt idx="25">
                <c:v>-3.5774626369010067</c:v>
              </c:pt>
              <c:pt idx="26">
                <c:v>-3.5804441418179587</c:v>
              </c:pt>
              <c:pt idx="27">
                <c:v>-4.4036536879417421</c:v>
              </c:pt>
              <c:pt idx="28">
                <c:v>-8.3680431560611552</c:v>
              </c:pt>
              <c:pt idx="29">
                <c:v>-13.633480284971832</c:v>
              </c:pt>
              <c:pt idx="30">
                <c:v>-17.905639930818197</c:v>
              </c:pt>
              <c:pt idx="31">
                <c:v>-18.520663482941689</c:v>
              </c:pt>
              <c:pt idx="32">
                <c:v>-14.89708195624857</c:v>
              </c:pt>
              <c:pt idx="33">
                <c:v>-12.921565931453221</c:v>
              </c:pt>
              <c:pt idx="34">
                <c:v>-12.239956584226592</c:v>
              </c:pt>
              <c:pt idx="35">
                <c:v>-9.6756026754610964</c:v>
              </c:pt>
              <c:pt idx="36">
                <c:v>-10.088125561661156</c:v>
              </c:pt>
              <c:pt idx="37">
                <c:v>-10.768182198833408</c:v>
              </c:pt>
              <c:pt idx="38">
                <c:v>-15.177752637175487</c:v>
              </c:pt>
              <c:pt idx="39">
                <c:v>-13.432998645745</c:v>
              </c:pt>
              <c:pt idx="40">
                <c:v>-10.01610323622968</c:v>
              </c:pt>
              <c:pt idx="41">
                <c:v>-6.3653847991513555</c:v>
              </c:pt>
              <c:pt idx="42">
                <c:v>-6.3958825644979846</c:v>
              </c:pt>
              <c:pt idx="43">
                <c:v>-8.6206522084171393</c:v>
              </c:pt>
              <c:pt idx="44">
                <c:v>-12.810429574991151</c:v>
              </c:pt>
              <c:pt idx="45">
                <c:v>-15.665710371877374</c:v>
              </c:pt>
              <c:pt idx="46">
                <c:v>-16.163613351778899</c:v>
              </c:pt>
              <c:pt idx="47">
                <c:v>-16.10580968419443</c:v>
              </c:pt>
              <c:pt idx="48">
                <c:v>-15.796193384695858</c:v>
              </c:pt>
              <c:pt idx="49">
                <c:v>-11.790517607977904</c:v>
              </c:pt>
              <c:pt idx="50">
                <c:v>-10.905056815712557</c:v>
              </c:pt>
              <c:pt idx="51">
                <c:v>-11.380571235438625</c:v>
              </c:pt>
              <c:pt idx="52">
                <c:v>-15.681161037267286</c:v>
              </c:pt>
              <c:pt idx="53">
                <c:v>-18.271726396311806</c:v>
              </c:pt>
              <c:pt idx="54">
                <c:v>-18.364604795665386</c:v>
              </c:pt>
              <c:pt idx="55">
                <c:v>-15.448684838357259</c:v>
              </c:pt>
              <c:pt idx="56">
                <c:v>-11.708139239503657</c:v>
              </c:pt>
              <c:pt idx="57">
                <c:v>-9.6549446441163145</c:v>
              </c:pt>
              <c:pt idx="58">
                <c:v>-11.601484692877564</c:v>
              </c:pt>
              <c:pt idx="59">
                <c:v>-11.736052980113248</c:v>
              </c:pt>
              <c:pt idx="60">
                <c:v>-10.901720513279814</c:v>
              </c:pt>
              <c:pt idx="61">
                <c:v>-10.464809619504173</c:v>
              </c:pt>
              <c:pt idx="62">
                <c:v>-10.511842804743429</c:v>
              </c:pt>
              <c:pt idx="63">
                <c:v>-8.6647710077750837</c:v>
              </c:pt>
              <c:pt idx="64">
                <c:v>-9.6967401662283397</c:v>
              </c:pt>
              <c:pt idx="65">
                <c:v>-7.0205227353907027</c:v>
              </c:pt>
              <c:pt idx="66">
                <c:v>-10.789406556343902</c:v>
              </c:pt>
              <c:pt idx="67">
                <c:v>-12.028358268626118</c:v>
              </c:pt>
              <c:pt idx="68">
                <c:v>-12.726975241403617</c:v>
              </c:pt>
              <c:pt idx="69">
                <c:v>-14.65756686554055</c:v>
              </c:pt>
              <c:pt idx="70">
                <c:v>-14.601349490352792</c:v>
              </c:pt>
              <c:pt idx="71">
                <c:v>-17.222939087728651</c:v>
              </c:pt>
              <c:pt idx="72">
                <c:v>-16.006438603514237</c:v>
              </c:pt>
              <c:pt idx="73">
                <c:v>-15.765831554152149</c:v>
              </c:pt>
              <c:pt idx="74">
                <c:v>-16.877608322606388</c:v>
              </c:pt>
              <c:pt idx="75">
                <c:v>-14.448588844236236</c:v>
              </c:pt>
              <c:pt idx="76">
                <c:v>-12.271914747888653</c:v>
              </c:pt>
              <c:pt idx="77">
                <c:v>-9.1989351685688909</c:v>
              </c:pt>
              <c:pt idx="78">
                <c:v>-8.0441942595755034</c:v>
              </c:pt>
              <c:pt idx="79">
                <c:v>-6.2491640397075692</c:v>
              </c:pt>
              <c:pt idx="80">
                <c:v>-5.974841960053813</c:v>
              </c:pt>
              <c:pt idx="81">
                <c:v>-4.3842941721084774</c:v>
              </c:pt>
              <c:pt idx="82">
                <c:v>-4.4080267738281433</c:v>
              </c:pt>
              <c:pt idx="83">
                <c:v>-4.2607436550051192</c:v>
              </c:pt>
              <c:pt idx="84">
                <c:v>-4.9510225574089946</c:v>
              </c:pt>
              <c:pt idx="85">
                <c:v>-5.4395803790557498</c:v>
              </c:pt>
              <c:pt idx="86">
                <c:v>-4.6150906056102015</c:v>
              </c:pt>
              <c:pt idx="87">
                <c:v>-6.2249826130486863</c:v>
              </c:pt>
              <c:pt idx="88">
                <c:v>-6.6067179412747166</c:v>
              </c:pt>
              <c:pt idx="89">
                <c:v>-8.0534652780405214</c:v>
              </c:pt>
              <c:pt idx="90">
                <c:v>-7.0115579266836443</c:v>
              </c:pt>
              <c:pt idx="91">
                <c:v>-6.0830898823082284</c:v>
              </c:pt>
              <c:pt idx="92">
                <c:v>-4.7527846296590486</c:v>
              </c:pt>
              <c:pt idx="93">
                <c:v>-4.7304508618037069</c:v>
              </c:pt>
              <c:pt idx="94">
                <c:v>-5.5503271479349694</c:v>
              </c:pt>
              <c:pt idx="95">
                <c:v>-6.7465612573146023</c:v>
              </c:pt>
              <c:pt idx="96">
                <c:v>-9.3203334293585183</c:v>
              </c:pt>
              <c:pt idx="97">
                <c:v>-11.097270457525548</c:v>
              </c:pt>
              <c:pt idx="98">
                <c:v>-13.139280592615</c:v>
              </c:pt>
              <c:pt idx="99">
                <c:v>-14.667278105542021</c:v>
              </c:pt>
              <c:pt idx="100">
                <c:v>-15.377621597033565</c:v>
              </c:pt>
              <c:pt idx="101">
                <c:v>-14.538011856455398</c:v>
              </c:pt>
              <c:pt idx="102">
                <c:v>-13.002129015519577</c:v>
              </c:pt>
              <c:pt idx="103">
                <c:v>-12.139284188581239</c:v>
              </c:pt>
              <c:pt idx="104">
                <c:v>-13.012659421069667</c:v>
              </c:pt>
              <c:pt idx="105">
                <c:v>-14.937310328649096</c:v>
              </c:pt>
              <c:pt idx="106">
                <c:v>-17.33428263353969</c:v>
              </c:pt>
              <c:pt idx="107">
                <c:v>-19.488804589409728</c:v>
              </c:pt>
              <c:pt idx="108">
                <c:v>-18.3</c:v>
              </c:pt>
              <c:pt idx="109">
                <c:v>-17</c:v>
              </c:pt>
              <c:pt idx="110">
                <c:v>-15.6</c:v>
              </c:pt>
              <c:pt idx="111">
                <c:v>-16.3</c:v>
              </c:pt>
            </c:numLit>
          </c:val>
        </c:ser>
        <c:marker val="1"/>
        <c:axId val="138517504"/>
        <c:axId val="138617600"/>
      </c:lineChart>
      <c:catAx>
        <c:axId val="1385175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8617600"/>
        <c:crosses val="autoZero"/>
        <c:auto val="1"/>
        <c:lblAlgn val="ctr"/>
        <c:lblOffset val="100"/>
        <c:tickLblSkip val="1"/>
        <c:tickMarkSkip val="1"/>
      </c:catAx>
      <c:valAx>
        <c:axId val="13861760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8517504"/>
        <c:crosses val="autoZero"/>
        <c:crossBetween val="between"/>
        <c:majorUnit val="10"/>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confiança setorial</a:t>
            </a:r>
            <a:r>
              <a:rPr lang="pt-PT" sz="700" b="0" i="0" u="none" strike="noStrike" baseline="0">
                <a:solidFill>
                  <a:srgbClr val="008000"/>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Indústria </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-13.276074566654103</c:v>
              </c:pt>
              <c:pt idx="1">
                <c:v>-14.26803519652784</c:v>
              </c:pt>
              <c:pt idx="2">
                <c:v>-16.787174255725276</c:v>
              </c:pt>
              <c:pt idx="3">
                <c:v>-18.51156467980811</c:v>
              </c:pt>
              <c:pt idx="4">
                <c:v>-18.420167220968899</c:v>
              </c:pt>
              <c:pt idx="5">
                <c:v>-15.838790501728266</c:v>
              </c:pt>
              <c:pt idx="6">
                <c:v>-12.87930298537022</c:v>
              </c:pt>
              <c:pt idx="7">
                <c:v>-10.869783414027015</c:v>
              </c:pt>
              <c:pt idx="8">
                <c:v>-9.8161672991208047</c:v>
              </c:pt>
              <c:pt idx="9">
                <c:v>-9.8637315221605295</c:v>
              </c:pt>
              <c:pt idx="10">
                <c:v>-11.585458636209728</c:v>
              </c:pt>
              <c:pt idx="11">
                <c:v>-11.840511691962259</c:v>
              </c:pt>
              <c:pt idx="12">
                <c:v>-11.061234376799362</c:v>
              </c:pt>
              <c:pt idx="13">
                <c:v>-9.787881920711536</c:v>
              </c:pt>
              <c:pt idx="14">
                <c:v>-10.2258395232588</c:v>
              </c:pt>
              <c:pt idx="15">
                <c:v>-10.673356295938024</c:v>
              </c:pt>
              <c:pt idx="16">
                <c:v>-9.5142365978555308</c:v>
              </c:pt>
              <c:pt idx="17">
                <c:v>-7.2679610252806803</c:v>
              </c:pt>
              <c:pt idx="18">
                <c:v>-5.3792724468946735</c:v>
              </c:pt>
              <c:pt idx="19">
                <c:v>-3.370863539172086</c:v>
              </c:pt>
              <c:pt idx="20">
                <c:v>-3.7041436757798833</c:v>
              </c:pt>
              <c:pt idx="21">
                <c:v>-4.3716910948995613</c:v>
              </c:pt>
              <c:pt idx="22">
                <c:v>-6.2286008190541926</c:v>
              </c:pt>
              <c:pt idx="23">
                <c:v>-7.9800133195659368</c:v>
              </c:pt>
              <c:pt idx="24">
                <c:v>-8.5646172312215825</c:v>
              </c:pt>
              <c:pt idx="25">
                <c:v>-9.8174570217342367</c:v>
              </c:pt>
              <c:pt idx="26">
                <c:v>-10.172662231121777</c:v>
              </c:pt>
              <c:pt idx="27">
                <c:v>-9.2712250623874919</c:v>
              </c:pt>
              <c:pt idx="28">
                <c:v>-8.6892467067998922</c:v>
              </c:pt>
              <c:pt idx="29">
                <c:v>-8.5029931215408929</c:v>
              </c:pt>
              <c:pt idx="30">
                <c:v>-10.689724782187922</c:v>
              </c:pt>
              <c:pt idx="31">
                <c:v>-9.8194562103973944</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-9.2731813274131625</c:v>
              </c:pt>
              <c:pt idx="40">
                <c:v>-9.1199068655412994</c:v>
              </c:pt>
              <c:pt idx="41">
                <c:v>-7.4632057466715471</c:v>
              </c:pt>
              <c:pt idx="42">
                <c:v>-5.2868524594447184</c:v>
              </c:pt>
              <c:pt idx="43">
                <c:v>-3.8378240607160152</c:v>
              </c:pt>
              <c:pt idx="44">
                <c:v>-2.3768026163538751</c:v>
              </c:pt>
              <c:pt idx="45">
                <c:v>-2.7848725192067083</c:v>
              </c:pt>
              <c:pt idx="46">
                <c:v>-2.4179326577188838</c:v>
              </c:pt>
              <c:pt idx="47">
                <c:v>-3.7734897943496448</c:v>
              </c:pt>
              <c:pt idx="48">
                <c:v>-3.4731235309754482</c:v>
              </c:pt>
              <c:pt idx="49">
                <c:v>-2.9402343313912671</c:v>
              </c:pt>
              <c:pt idx="50">
                <c:v>-1.4710635398248344</c:v>
              </c:pt>
              <c:pt idx="51">
                <c:v>-0.59181699529262255</c:v>
              </c:pt>
              <c:pt idx="52">
                <c:v>-1.2858494851179176E-2</c:v>
              </c:pt>
              <c:pt idx="53">
                <c:v>0.63306726394977964</c:v>
              </c:pt>
              <c:pt idx="54">
                <c:v>0.15237744927225921</c:v>
              </c:pt>
              <c:pt idx="55">
                <c:v>0.42278536985487647</c:v>
              </c:pt>
              <c:pt idx="56">
                <c:v>1.5472801441490429</c:v>
              </c:pt>
              <c:pt idx="57">
                <c:v>2.2094113784459743</c:v>
              </c:pt>
              <c:pt idx="58">
                <c:v>1.9706611013813731</c:v>
              </c:pt>
              <c:pt idx="59">
                <c:v>0.51215446345934368</c:v>
              </c:pt>
              <c:pt idx="60">
                <c:v>-8.4886193072041261E-2</c:v>
              </c:pt>
              <c:pt idx="61">
                <c:v>-0.87138598872219997</c:v>
              </c:pt>
              <c:pt idx="62">
                <c:v>-1.7319243706914087</c:v>
              </c:pt>
              <c:pt idx="63">
                <c:v>-2.4044035250404807</c:v>
              </c:pt>
              <c:pt idx="64">
                <c:v>-4.3886297952955937</c:v>
              </c:pt>
              <c:pt idx="65">
                <c:v>-6.1342576259826993</c:v>
              </c:pt>
              <c:pt idx="66">
                <c:v>-6.7031568545962861</c:v>
              </c:pt>
              <c:pt idx="67">
                <c:v>-4.6947614469848959</c:v>
              </c:pt>
              <c:pt idx="68">
                <c:v>-4.5644812985766832</c:v>
              </c:pt>
              <c:pt idx="69">
                <c:v>-9.7934948215728337</c:v>
              </c:pt>
              <c:pt idx="70">
                <c:v>-17.917504947230494</c:v>
              </c:pt>
              <c:pt idx="71">
                <c:v>-26.332884985154692</c:v>
              </c:pt>
              <c:pt idx="72">
                <c:v>-31.052279847331196</c:v>
              </c:pt>
              <c:pt idx="73">
                <c:v>-34.621786906581896</c:v>
              </c:pt>
              <c:pt idx="74">
                <c:v>-33.583814668086482</c:v>
              </c:pt>
              <c:pt idx="75">
                <c:v>-33.480481851678135</c:v>
              </c:pt>
              <c:pt idx="76">
                <c:v>-30.613960218773435</c:v>
              </c:pt>
              <c:pt idx="77">
                <c:v>-29.694931783290407</c:v>
              </c:pt>
              <c:pt idx="78">
                <c:v>-26.182432315748603</c:v>
              </c:pt>
              <c:pt idx="79">
                <c:v>-22.501088316333252</c:v>
              </c:pt>
              <c:pt idx="80">
                <c:v>-16.996775693753243</c:v>
              </c:pt>
              <c:pt idx="81">
                <c:v>-14.541083156731743</c:v>
              </c:pt>
              <c:pt idx="82">
                <c:v>-14.492231587244889</c:v>
              </c:pt>
              <c:pt idx="83">
                <c:v>-17.1339361609507</c:v>
              </c:pt>
              <c:pt idx="84">
                <c:v>-17.720336174209013</c:v>
              </c:pt>
              <c:pt idx="85">
                <c:v>-17.617768355921744</c:v>
              </c:pt>
              <c:pt idx="86">
                <c:v>-16.396380844668503</c:v>
              </c:pt>
              <c:pt idx="87">
                <c:v>-14.524825303617426</c:v>
              </c:pt>
              <c:pt idx="88">
                <c:v>-13.512581437524124</c:v>
              </c:pt>
              <c:pt idx="89">
                <c:v>-13.409364011331489</c:v>
              </c:pt>
              <c:pt idx="90">
                <c:v>-12.620075056503117</c:v>
              </c:pt>
              <c:pt idx="91">
                <c:v>-10.305492001985115</c:v>
              </c:pt>
              <c:pt idx="92">
                <c:v>-6.3935015807391862</c:v>
              </c:pt>
              <c:pt idx="93">
                <c:v>-6.8908496221153976</c:v>
              </c:pt>
              <c:pt idx="94">
                <c:v>-8.446238346157033</c:v>
              </c:pt>
              <c:pt idx="95">
                <c:v>-12.22081485229498</c:v>
              </c:pt>
              <c:pt idx="96">
                <c:v>-12.413417216543913</c:v>
              </c:pt>
              <c:pt idx="97">
                <c:v>-12.245944335461642</c:v>
              </c:pt>
              <c:pt idx="98">
                <c:v>-12.43319091579435</c:v>
              </c:pt>
              <c:pt idx="99">
                <c:v>-12.20888665052135</c:v>
              </c:pt>
              <c:pt idx="100">
                <c:v>-13.778520665242866</c:v>
              </c:pt>
              <c:pt idx="101">
                <c:v>-14.805999445998623</c:v>
              </c:pt>
              <c:pt idx="102">
                <c:v>-14.011880340993548</c:v>
              </c:pt>
              <c:pt idx="103">
                <c:v>-13.545012099824772</c:v>
              </c:pt>
              <c:pt idx="104">
                <c:v>-13.501142426558728</c:v>
              </c:pt>
              <c:pt idx="105">
                <c:v>-16.399530034652987</c:v>
              </c:pt>
              <c:pt idx="106">
                <c:v>-19.154653464482251</c:v>
              </c:pt>
              <c:pt idx="107">
                <c:v>-21.983582076432068</c:v>
              </c:pt>
              <c:pt idx="108">
                <c:v>-24.1</c:v>
              </c:pt>
              <c:pt idx="109">
                <c:v>-24.5</c:v>
              </c:pt>
              <c:pt idx="110">
                <c:v>-22.9</c:v>
              </c:pt>
              <c:pt idx="111">
                <c:v>-21</c:v>
              </c:pt>
            </c:numLit>
          </c:val>
        </c:ser>
        <c:ser>
          <c:idx val="1"/>
          <c:order val="1"/>
          <c:tx>
            <c:v>Construção</c:v>
          </c:tx>
          <c:spPr>
            <a:ln w="25400">
              <a:solidFill>
                <a:srgbClr val="99CC00"/>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-40.636393134760368</c:v>
              </c:pt>
              <c:pt idx="1">
                <c:v>-41.238587390942008</c:v>
              </c:pt>
              <c:pt idx="2">
                <c:v>-45.016805646247185</c:v>
              </c:pt>
              <c:pt idx="3">
                <c:v>-45.283697632213048</c:v>
              </c:pt>
              <c:pt idx="4">
                <c:v>-45.279658045869013</c:v>
              </c:pt>
              <c:pt idx="5">
                <c:v>-45.316739611722575</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-36.445119976004854</c:v>
              </c:pt>
              <c:pt idx="19">
                <c:v>-35.842197588277891</c:v>
              </c:pt>
              <c:pt idx="20">
                <c:v>-35.332864150307437</c:v>
              </c:pt>
              <c:pt idx="21">
                <c:v>-35.091346445759235</c:v>
              </c:pt>
              <c:pt idx="22">
                <c:v>-34.398964650896453</c:v>
              </c:pt>
              <c:pt idx="23">
                <c:v>-33.617509186107178</c:v>
              </c:pt>
              <c:pt idx="24">
                <c:v>-32.438137915856153</c:v>
              </c:pt>
              <c:pt idx="25">
                <c:v>-32.319802919344546</c:v>
              </c:pt>
              <c:pt idx="26">
                <c:v>-32.917515093852494</c:v>
              </c:pt>
              <c:pt idx="27">
                <c:v>-31.880982113023169</c:v>
              </c:pt>
              <c:pt idx="28">
                <c:v>-31.89606884080569</c:v>
              </c:pt>
              <c:pt idx="29">
                <c:v>-31.425502393027017</c:v>
              </c:pt>
              <c:pt idx="30">
                <c:v>-31.518877852240191</c:v>
              </c:pt>
              <c:pt idx="31">
                <c:v>-31.567629770427654</c:v>
              </c:pt>
              <c:pt idx="32">
                <c:v>-32.763729255753709</c:v>
              </c:pt>
              <c:pt idx="33">
                <c:v>-34.112009146288486</c:v>
              </c:pt>
              <c:pt idx="34">
                <c:v>-35.364570833042343</c:v>
              </c:pt>
              <c:pt idx="35">
                <c:v>-35.359958501913347</c:v>
              </c:pt>
              <c:pt idx="36">
                <c:v>-36.675686956742517</c:v>
              </c:pt>
              <c:pt idx="37">
                <c:v>-36.488285831207385</c:v>
              </c:pt>
              <c:pt idx="38">
                <c:v>-36.772359015261863</c:v>
              </c:pt>
              <c:pt idx="39">
                <c:v>-36.706320474806326</c:v>
              </c:pt>
              <c:pt idx="40">
                <c:v>-38.043660363479766</c:v>
              </c:pt>
              <c:pt idx="41">
                <c:v>-39.100011046584868</c:v>
              </c:pt>
              <c:pt idx="42">
                <c:v>-39.622981826243887</c:v>
              </c:pt>
              <c:pt idx="43">
                <c:v>-39.276058561103554</c:v>
              </c:pt>
              <c:pt idx="44">
                <c:v>-38.796735882899348</c:v>
              </c:pt>
              <c:pt idx="45">
                <c:v>-38.794791088482</c:v>
              </c:pt>
              <c:pt idx="46">
                <c:v>-37.861532612594388</c:v>
              </c:pt>
              <c:pt idx="47">
                <c:v>-37.993692416640855</c:v>
              </c:pt>
              <c:pt idx="48">
                <c:v>-36.222592226184041</c:v>
              </c:pt>
              <c:pt idx="49">
                <c:v>-36.305348711672295</c:v>
              </c:pt>
              <c:pt idx="50">
                <c:v>-34.409651108166756</c:v>
              </c:pt>
              <c:pt idx="51">
                <c:v>-34.166742093928171</c:v>
              </c:pt>
              <c:pt idx="52">
                <c:v>-32.341274364681439</c:v>
              </c:pt>
              <c:pt idx="53">
                <c:v>-32.133318707206953</c:v>
              </c:pt>
              <c:pt idx="54">
                <c:v>-32.125222515026387</c:v>
              </c:pt>
              <c:pt idx="55">
                <c:v>-30.972475486234643</c:v>
              </c:pt>
              <c:pt idx="56">
                <c:v>-29.867710546516403</c:v>
              </c:pt>
              <c:pt idx="57">
                <c:v>-29.082165828116846</c:v>
              </c:pt>
              <c:pt idx="58">
                <c:v>-31.55750894273649</c:v>
              </c:pt>
              <c:pt idx="59">
                <c:v>-32.122392161196338</c:v>
              </c:pt>
              <c:pt idx="60">
                <c:v>-31.833804076338431</c:v>
              </c:pt>
              <c:pt idx="61">
                <c:v>-29.787523201947597</c:v>
              </c:pt>
              <c:pt idx="62">
                <c:v>-28.347170902690777</c:v>
              </c:pt>
              <c:pt idx="63">
                <c:v>-27.368070982435487</c:v>
              </c:pt>
              <c:pt idx="64">
                <c:v>-27.139393370881184</c:v>
              </c:pt>
              <c:pt idx="65">
                <c:v>-27.969611087973224</c:v>
              </c:pt>
              <c:pt idx="66">
                <c:v>-29.192047658100009</c:v>
              </c:pt>
              <c:pt idx="67">
                <c:v>-30.685999098628102</c:v>
              </c:pt>
              <c:pt idx="68">
                <c:v>-31.81162111199939</c:v>
              </c:pt>
              <c:pt idx="69">
                <c:v>-32.536969147957393</c:v>
              </c:pt>
              <c:pt idx="70">
                <c:v>-34.044819353499321</c:v>
              </c:pt>
              <c:pt idx="71">
                <c:v>-35.719516689662854</c:v>
              </c:pt>
              <c:pt idx="72">
                <c:v>-37.453502138285636</c:v>
              </c:pt>
              <c:pt idx="73">
                <c:v>-37.82642926434572</c:v>
              </c:pt>
              <c:pt idx="74">
                <c:v>-38.657204287425976</c:v>
              </c:pt>
              <c:pt idx="75">
                <c:v>-39.713218407613255</c:v>
              </c:pt>
              <c:pt idx="76">
                <c:v>-37.708477720019339</c:v>
              </c:pt>
              <c:pt idx="77">
                <c:v>-34.973152245628263</c:v>
              </c:pt>
              <c:pt idx="78">
                <c:v>-33.464208069244137</c:v>
              </c:pt>
              <c:pt idx="79">
                <c:v>-33.355814679051491</c:v>
              </c:pt>
              <c:pt idx="80">
                <c:v>-34.950752242892456</c:v>
              </c:pt>
              <c:pt idx="81">
                <c:v>-34.16378035716393</c:v>
              </c:pt>
              <c:pt idx="82">
                <c:v>-35.366687760623314</c:v>
              </c:pt>
              <c:pt idx="83">
                <c:v>-35.490754695099334</c:v>
              </c:pt>
              <c:pt idx="84">
                <c:v>-37.690157848603178</c:v>
              </c:pt>
              <c:pt idx="85">
                <c:v>-38.809522412857092</c:v>
              </c:pt>
              <c:pt idx="86">
                <c:v>-40.37465110430049</c:v>
              </c:pt>
              <c:pt idx="87">
                <c:v>-40.758962250259408</c:v>
              </c:pt>
              <c:pt idx="88">
                <c:v>-41.804146401878349</c:v>
              </c:pt>
              <c:pt idx="89">
                <c:v>-41.327465180792117</c:v>
              </c:pt>
              <c:pt idx="90">
                <c:v>-40.368369360734626</c:v>
              </c:pt>
              <c:pt idx="91">
                <c:v>-40.83489381957677</c:v>
              </c:pt>
              <c:pt idx="92">
                <c:v>-41.337361464550177</c:v>
              </c:pt>
              <c:pt idx="93">
                <c:v>-43.558808513056384</c:v>
              </c:pt>
              <c:pt idx="94">
                <c:v>-44.244126660621554</c:v>
              </c:pt>
              <c:pt idx="95">
                <c:v>-45.599026112549552</c:v>
              </c:pt>
              <c:pt idx="96">
                <c:v>-46.573887190698521</c:v>
              </c:pt>
              <c:pt idx="97">
                <c:v>-48.201270659334746</c:v>
              </c:pt>
              <c:pt idx="98">
                <c:v>-49.859082010975762</c:v>
              </c:pt>
              <c:pt idx="99">
                <c:v>-51.124043068994716</c:v>
              </c:pt>
              <c:pt idx="100">
                <c:v>-52.57888234304307</c:v>
              </c:pt>
              <c:pt idx="101">
                <c:v>-54.380144448831444</c:v>
              </c:pt>
              <c:pt idx="102">
                <c:v>-55.460889434679999</c:v>
              </c:pt>
              <c:pt idx="103">
                <c:v>-57.372270792215645</c:v>
              </c:pt>
              <c:pt idx="104">
                <c:v>-59.577357285630505</c:v>
              </c:pt>
              <c:pt idx="105">
                <c:v>-62.042614264810496</c:v>
              </c:pt>
              <c:pt idx="106">
                <c:v>-64.258736549866668</c:v>
              </c:pt>
              <c:pt idx="107">
                <c:v>-65.120086253813284</c:v>
              </c:pt>
              <c:pt idx="108">
                <c:v>-66.900000000000006</c:v>
              </c:pt>
              <c:pt idx="109">
                <c:v>-67.599999999999994</c:v>
              </c:pt>
              <c:pt idx="110">
                <c:v>-69</c:v>
              </c:pt>
              <c:pt idx="111">
                <c:v>-69.5</c:v>
              </c:pt>
            </c:numLit>
          </c:val>
        </c:ser>
        <c:ser>
          <c:idx val="2"/>
          <c:order val="2"/>
          <c:tx>
            <c:v>Comércio </c:v>
          </c:tx>
          <c:spPr>
            <a:ln w="38100">
              <a:solidFill>
                <a:srgbClr val="008000"/>
              </a:solidFill>
              <a:prstDash val="solid"/>
            </a:ln>
          </c:spPr>
          <c:marker>
            <c:symbol val="none"/>
          </c:marker>
          <c:dLbls>
            <c:dLbl>
              <c:idx val="21"/>
              <c:layout>
                <c:manualLayout>
                  <c:x val="0.1725522562691712"/>
                  <c:y val="0.10779420353871495"/>
                </c:manualLayout>
              </c:layout>
              <c:tx>
                <c:rich>
                  <a:bodyPr/>
                  <a:lstStyle/>
                  <a:p>
                    <a:pPr>
                      <a:defRPr sz="700" b="1" i="0" u="none" strike="noStrike" baseline="0">
                        <a:solidFill>
                          <a:srgbClr val="008000"/>
                        </a:solidFill>
                        <a:latin typeface="Arial"/>
                        <a:ea typeface="Arial"/>
                        <a:cs typeface="Arial"/>
                      </a:defRPr>
                    </a:pPr>
                    <a:r>
                      <a:rPr lang="pt-PT"/>
                      <a:t>comércio </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-12.772025085900728</c:v>
              </c:pt>
              <c:pt idx="1">
                <c:v>-11.473536985189648</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-7.4262064970940118</c:v>
              </c:pt>
              <c:pt idx="15">
                <c:v>-8.2239839704336699</c:v>
              </c:pt>
              <c:pt idx="16">
                <c:v>-5.0139265497063308</c:v>
              </c:pt>
              <c:pt idx="17">
                <c:v>-2.4342403463278397</c:v>
              </c:pt>
              <c:pt idx="18">
                <c:v>-0.10744875065121023</c:v>
              </c:pt>
              <c:pt idx="19">
                <c:v>-1.2677573826882929</c:v>
              </c:pt>
              <c:pt idx="20">
                <c:v>-1.3181655965583969</c:v>
              </c:pt>
              <c:pt idx="21">
                <c:v>-2.7765164653534726</c:v>
              </c:pt>
              <c:pt idx="22">
                <c:v>-3.6637389675686212</c:v>
              </c:pt>
              <c:pt idx="23">
                <c:v>-4.2372422426464702</c:v>
              </c:pt>
              <c:pt idx="24">
                <c:v>-4.6152013892606725</c:v>
              </c:pt>
              <c:pt idx="25">
                <c:v>-5.0867582902005388</c:v>
              </c:pt>
              <c:pt idx="26">
                <c:v>-4.962916517072987</c:v>
              </c:pt>
              <c:pt idx="27">
                <c:v>-5.5452569010455468</c:v>
              </c:pt>
              <c:pt idx="28">
                <c:v>-5.1521523218328795</c:v>
              </c:pt>
              <c:pt idx="29">
                <c:v>-6.3255408694333299</c:v>
              </c:pt>
              <c:pt idx="30">
                <c:v>-7.5501454130222054</c:v>
              </c:pt>
              <c:pt idx="31">
                <c:v>-9.6888631906320395</c:v>
              </c:pt>
              <c:pt idx="32">
                <c:v>-10.628540015044354</c:v>
              </c:pt>
              <c:pt idx="33">
                <c:v>-11.281020438262566</c:v>
              </c:pt>
              <c:pt idx="34">
                <c:v>-11.146038279140782</c:v>
              </c:pt>
              <c:pt idx="35">
                <c:v>-8.7556299043338672</c:v>
              </c:pt>
              <c:pt idx="36">
                <c:v>-6.6536131955834046</c:v>
              </c:pt>
              <c:pt idx="37">
                <c:v>-5.1352363130188543</c:v>
              </c:pt>
              <c:pt idx="38">
                <c:v>-7.6613526716122244</c:v>
              </c:pt>
              <c:pt idx="39">
                <c:v>-7.6012629794287294</c:v>
              </c:pt>
              <c:pt idx="40">
                <c:v>-9.2597857628087468</c:v>
              </c:pt>
              <c:pt idx="41">
                <c:v>-7.2162561018088418</c:v>
              </c:pt>
              <c:pt idx="42">
                <c:v>-7.2284035565916547</c:v>
              </c:pt>
              <c:pt idx="43">
                <c:v>-6.4669836670216254</c:v>
              </c:pt>
              <c:pt idx="44">
                <c:v>-6.1927663052750095</c:v>
              </c:pt>
              <c:pt idx="45">
                <c:v>-4.2593326941106762</c:v>
              </c:pt>
              <c:pt idx="46">
                <c:v>-2.8544422230276201</c:v>
              </c:pt>
              <c:pt idx="47">
                <c:v>-2.9922159512163584</c:v>
              </c:pt>
              <c:pt idx="48">
                <c:v>-4.3284326349785447</c:v>
              </c:pt>
              <c:pt idx="49">
                <c:v>-3.7428347181720909</c:v>
              </c:pt>
              <c:pt idx="50">
                <c:v>-3.7296802634455495</c:v>
              </c:pt>
              <c:pt idx="51">
                <c:v>-3.5463494038857188</c:v>
              </c:pt>
              <c:pt idx="52">
                <c:v>-3.4181917475445087</c:v>
              </c:pt>
              <c:pt idx="53">
                <c:v>-2.5105689429498868</c:v>
              </c:pt>
              <c:pt idx="54">
                <c:v>-2.6917634674148307</c:v>
              </c:pt>
              <c:pt idx="55">
                <c:v>-3.189537272568272</c:v>
              </c:pt>
              <c:pt idx="56">
                <c:v>-4.0646850556108856</c:v>
              </c:pt>
              <c:pt idx="57">
                <c:v>-3.9112706807054107</c:v>
              </c:pt>
              <c:pt idx="58">
                <c:v>-3.4615571730901782</c:v>
              </c:pt>
              <c:pt idx="59">
                <c:v>-2.5537927190758025</c:v>
              </c:pt>
              <c:pt idx="60">
                <c:v>-2.1778993091831187</c:v>
              </c:pt>
              <c:pt idx="61">
                <c:v>-2.2505218587719753</c:v>
              </c:pt>
              <c:pt idx="62">
                <c:v>-2.0941596670891447</c:v>
              </c:pt>
              <c:pt idx="63">
                <c:v>-2.9048458581294132</c:v>
              </c:pt>
              <c:pt idx="64">
                <c:v>-4.0937151637836724</c:v>
              </c:pt>
              <c:pt idx="65">
                <c:v>-7.1883562040369355</c:v>
              </c:pt>
              <c:pt idx="66">
                <c:v>-9.5229199435998151</c:v>
              </c:pt>
              <c:pt idx="67">
                <c:v>-10.853938935514456</c:v>
              </c:pt>
              <c:pt idx="68">
                <c:v>-11.27902689580015</c:v>
              </c:pt>
              <c:pt idx="69">
                <c:v>-12.567028667576349</c:v>
              </c:pt>
              <c:pt idx="70">
                <c:v>-14.868634725285382</c:v>
              </c:pt>
              <c:pt idx="71">
                <c:v>-17.534263557088579</c:v>
              </c:pt>
              <c:pt idx="72">
                <c:v>-18.254038141416324</c:v>
              </c:pt>
              <c:pt idx="73">
                <c:v>-20.259137311363922</c:v>
              </c:pt>
              <c:pt idx="74">
                <c:v>-20.570049308746629</c:v>
              </c:pt>
              <c:pt idx="75">
                <c:v>-21.415789813638167</c:v>
              </c:pt>
              <c:pt idx="76">
                <c:v>-19.752156293591725</c:v>
              </c:pt>
              <c:pt idx="77">
                <c:v>-17.376231316764621</c:v>
              </c:pt>
              <c:pt idx="78">
                <c:v>-14.433357113375099</c:v>
              </c:pt>
              <c:pt idx="79">
                <c:v>-11.895373868733236</c:v>
              </c:pt>
              <c:pt idx="80">
                <c:v>-9.5721022098508364</c:v>
              </c:pt>
              <c:pt idx="81">
                <c:v>-7.7139053637183874</c:v>
              </c:pt>
              <c:pt idx="82">
                <c:v>-6.7062881494219084</c:v>
              </c:pt>
              <c:pt idx="83">
                <c:v>-6.2462052099440104</c:v>
              </c:pt>
              <c:pt idx="84">
                <c:v>-6.2716352767776096</c:v>
              </c:pt>
              <c:pt idx="85">
                <c:v>-5.0767309906039104</c:v>
              </c:pt>
              <c:pt idx="86">
                <c:v>-4.2546936070229036</c:v>
              </c:pt>
              <c:pt idx="87">
                <c:v>-2.5413850900063242</c:v>
              </c:pt>
              <c:pt idx="88">
                <c:v>-2.1211932027902702</c:v>
              </c:pt>
              <c:pt idx="89">
                <c:v>-1.9253744011181577</c:v>
              </c:pt>
              <c:pt idx="90">
                <c:v>-2.911139335921908</c:v>
              </c:pt>
              <c:pt idx="91">
                <c:v>-3.4904412335581947</c:v>
              </c:pt>
              <c:pt idx="92">
                <c:v>-5.2107365066886375</c:v>
              </c:pt>
              <c:pt idx="93">
                <c:v>-7.0011331259100382</c:v>
              </c:pt>
              <c:pt idx="94">
                <c:v>-8.0299640980634006</c:v>
              </c:pt>
              <c:pt idx="95">
                <c:v>-8.5303696064088239</c:v>
              </c:pt>
              <c:pt idx="96">
                <c:v>-7.6955283692955136</c:v>
              </c:pt>
              <c:pt idx="97">
                <c:v>-8.1344110147470428</c:v>
              </c:pt>
              <c:pt idx="98">
                <c:v>-8.7687447966069261</c:v>
              </c:pt>
              <c:pt idx="99">
                <c:v>-11.739186645515622</c:v>
              </c:pt>
              <c:pt idx="100">
                <c:v>-14.275503011827476</c:v>
              </c:pt>
              <c:pt idx="101">
                <c:v>-15.887879181199088</c:v>
              </c:pt>
              <c:pt idx="102">
                <c:v>-17.323505493228378</c:v>
              </c:pt>
              <c:pt idx="103">
                <c:v>-17.719953964242663</c:v>
              </c:pt>
              <c:pt idx="104">
                <c:v>-18.996312507984051</c:v>
              </c:pt>
              <c:pt idx="105">
                <c:v>-19.682262418396309</c:v>
              </c:pt>
              <c:pt idx="106">
                <c:v>-21.706168464793731</c:v>
              </c:pt>
              <c:pt idx="107">
                <c:v>-22.95908670341263</c:v>
              </c:pt>
              <c:pt idx="108">
                <c:v>-22.9</c:v>
              </c:pt>
              <c:pt idx="109">
                <c:v>-21.9</c:v>
              </c:pt>
              <c:pt idx="110">
                <c:v>-20.3</c:v>
              </c:pt>
              <c:pt idx="111">
                <c:v>-19.2</c:v>
              </c:pt>
            </c:numLit>
          </c:val>
        </c:ser>
        <c:ser>
          <c:idx val="3"/>
          <c:order val="3"/>
          <c:tx>
            <c:v>Serviços </c:v>
          </c:tx>
          <c:spPr>
            <a:ln w="25400">
              <a:solidFill>
                <a:srgbClr val="333333"/>
              </a:solidFill>
              <a:prstDash val="solid"/>
            </a:ln>
          </c:spPr>
          <c:marker>
            <c:symbol val="none"/>
          </c:marker>
          <c:dLbls>
            <c:dLbl>
              <c:idx val="20"/>
              <c:layout>
                <c:manualLayout>
                  <c:x val="-0.10475666445309023"/>
                  <c:y val="-8.3758643072844779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-6.4383647908337043</c:v>
              </c:pt>
              <c:pt idx="1">
                <c:v>-5.480506101084992</c:v>
              </c:pt>
              <c:pt idx="2">
                <c:v>-10.08476719056508</c:v>
              </c:pt>
              <c:pt idx="3">
                <c:v>-13.783292672810928</c:v>
              </c:pt>
              <c:pt idx="4">
                <c:v>-17.302682451379525</c:v>
              </c:pt>
              <c:pt idx="5">
                <c:v>-16.017461644844545</c:v>
              </c:pt>
              <c:pt idx="6">
                <c:v>-14.847079819664314</c:v>
              </c:pt>
              <c:pt idx="7">
                <c:v>-11.128894549799325</c:v>
              </c:pt>
              <c:pt idx="8">
                <c:v>-13.084543938707064</c:v>
              </c:pt>
              <c:pt idx="9">
                <c:v>-10.778003721152629</c:v>
              </c:pt>
              <c:pt idx="10">
                <c:v>-10.20993988357062</c:v>
              </c:pt>
              <c:pt idx="11">
                <c:v>-6.1303514922063371</c:v>
              </c:pt>
              <c:pt idx="12">
                <c:v>-6.673683357147806</c:v>
              </c:pt>
              <c:pt idx="13">
                <c:v>-6.40925766479047</c:v>
              </c:pt>
              <c:pt idx="14">
                <c:v>-3.4413683754012867</c:v>
              </c:pt>
              <c:pt idx="15">
                <c:v>2.0194816249060827</c:v>
              </c:pt>
              <c:pt idx="16">
                <c:v>5.4975204972180336</c:v>
              </c:pt>
              <c:pt idx="17">
                <c:v>5.0385095501768395</c:v>
              </c:pt>
              <c:pt idx="18">
                <c:v>1.9779591205401581</c:v>
              </c:pt>
              <c:pt idx="19">
                <c:v>1.7898963134905175</c:v>
              </c:pt>
              <c:pt idx="20">
                <c:v>0.60417444323914682</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-6.6860661891924371</c:v>
              </c:pt>
              <c:pt idx="33">
                <c:v>-6.0997413439193728</c:v>
              </c:pt>
              <c:pt idx="34">
                <c:v>-8.3352655792098727</c:v>
              </c:pt>
              <c:pt idx="35">
                <c:v>-6.2527883822671964</c:v>
              </c:pt>
              <c:pt idx="36">
                <c:v>-6.1153393850810094</c:v>
              </c:pt>
              <c:pt idx="37">
                <c:v>-4.1947156679025772</c:v>
              </c:pt>
              <c:pt idx="38">
                <c:v>-6.0562240965652441</c:v>
              </c:pt>
              <c:pt idx="39">
                <c:v>-4.970083961977446</c:v>
              </c:pt>
              <c:pt idx="40">
                <c:v>-4.7419821449697421</c:v>
              </c:pt>
              <c:pt idx="41">
                <c:v>2.1852684598596026</c:v>
              </c:pt>
              <c:pt idx="42">
                <c:v>3.5389171924385239</c:v>
              </c:pt>
              <c:pt idx="43">
                <c:v>2.3107530468307047</c:v>
              </c:pt>
              <c:pt idx="44">
                <c:v>-2.6878603135125001</c:v>
              </c:pt>
              <c:pt idx="45">
                <c:v>-1.2170526132559578</c:v>
              </c:pt>
              <c:pt idx="46">
                <c:v>0.82466890194501519</c:v>
              </c:pt>
              <c:pt idx="47">
                <c:v>1.1771487787405099</c:v>
              </c:pt>
              <c:pt idx="48">
                <c:v>-0.67797816110687714</c:v>
              </c:pt>
              <c:pt idx="49">
                <c:v>0.35382070375462177</c:v>
              </c:pt>
              <c:pt idx="50">
                <c:v>1.0725087850587369</c:v>
              </c:pt>
              <c:pt idx="51">
                <c:v>3.6565492354175149</c:v>
              </c:pt>
              <c:pt idx="52">
                <c:v>4.2096807516118524</c:v>
              </c:pt>
              <c:pt idx="53">
                <c:v>4.1373421773720702</c:v>
              </c:pt>
              <c:pt idx="54">
                <c:v>2.7625587079813139</c:v>
              </c:pt>
              <c:pt idx="55">
                <c:v>2.9956946570259584</c:v>
              </c:pt>
              <c:pt idx="56">
                <c:v>3.8315865433569312</c:v>
              </c:pt>
              <c:pt idx="57">
                <c:v>4.0088584695386871</c:v>
              </c:pt>
              <c:pt idx="58">
                <c:v>5.135818993100159</c:v>
              </c:pt>
              <c:pt idx="59">
                <c:v>4.825321140800785</c:v>
              </c:pt>
              <c:pt idx="60">
                <c:v>5.8809711261073616</c:v>
              </c:pt>
              <c:pt idx="61">
                <c:v>4.7397343182509095</c:v>
              </c:pt>
              <c:pt idx="62">
                <c:v>5.1085221215138183</c:v>
              </c:pt>
              <c:pt idx="63">
                <c:v>6.1502516842695893</c:v>
              </c:pt>
              <c:pt idx="64">
                <c:v>6.0637186585863665</c:v>
              </c:pt>
              <c:pt idx="65">
                <c:v>4.4474522182665766</c:v>
              </c:pt>
              <c:pt idx="66">
                <c:v>0.89689687762427528</c:v>
              </c:pt>
              <c:pt idx="67">
                <c:v>-2.5873914526857655</c:v>
              </c:pt>
              <c:pt idx="68">
                <c:v>-5.7323224558374823</c:v>
              </c:pt>
              <c:pt idx="69">
                <c:v>-9.157506694938208</c:v>
              </c:pt>
              <c:pt idx="70">
                <c:v>-10.607786314825871</c:v>
              </c:pt>
              <c:pt idx="71">
                <c:v>-10.576440567072657</c:v>
              </c:pt>
              <c:pt idx="72">
                <c:v>-13.461263161544068</c:v>
              </c:pt>
              <c:pt idx="73">
                <c:v>-18.732603591170804</c:v>
              </c:pt>
              <c:pt idx="74">
                <c:v>-23.682642821206162</c:v>
              </c:pt>
              <c:pt idx="75">
                <c:v>-24.865768531636789</c:v>
              </c:pt>
              <c:pt idx="76">
                <c:v>-23.881352393866162</c:v>
              </c:pt>
              <c:pt idx="77">
                <c:v>-22.448383887494902</c:v>
              </c:pt>
              <c:pt idx="78">
                <c:v>-19.658326274207667</c:v>
              </c:pt>
              <c:pt idx="79">
                <c:v>-14.924129748857743</c:v>
              </c:pt>
              <c:pt idx="80">
                <c:v>-12.550546124699904</c:v>
              </c:pt>
              <c:pt idx="81">
                <c:v>-10.435282533236492</c:v>
              </c:pt>
              <c:pt idx="82">
                <c:v>-10.846899070326018</c:v>
              </c:pt>
              <c:pt idx="83">
                <c:v>-9.7434183035309179</c:v>
              </c:pt>
              <c:pt idx="84">
                <c:v>-8.5528077384640717</c:v>
              </c:pt>
              <c:pt idx="85">
                <c:v>-8.0366865953960076</c:v>
              </c:pt>
              <c:pt idx="86">
                <c:v>-6.9710732020208637</c:v>
              </c:pt>
              <c:pt idx="87">
                <c:v>-7.2065595905123505</c:v>
              </c:pt>
              <c:pt idx="88">
                <c:v>-6.8046292538519308</c:v>
              </c:pt>
              <c:pt idx="89">
                <c:v>-7.9288900265820281</c:v>
              </c:pt>
              <c:pt idx="90">
                <c:v>-8.0464783140491942</c:v>
              </c:pt>
              <c:pt idx="91">
                <c:v>-9.9818887069358819</c:v>
              </c:pt>
              <c:pt idx="92">
                <c:v>-9.9148331912233907</c:v>
              </c:pt>
              <c:pt idx="93">
                <c:v>-10.687208405724331</c:v>
              </c:pt>
              <c:pt idx="94">
                <c:v>-10.043649858302924</c:v>
              </c:pt>
              <c:pt idx="95">
                <c:v>-10.730106609307528</c:v>
              </c:pt>
              <c:pt idx="96">
                <c:v>-12.215408134104477</c:v>
              </c:pt>
              <c:pt idx="97">
                <c:v>-11.03595332328222</c:v>
              </c:pt>
              <c:pt idx="98">
                <c:v>-11.612100855807872</c:v>
              </c:pt>
              <c:pt idx="99">
                <c:v>-11.54363154591943</c:v>
              </c:pt>
              <c:pt idx="100">
                <c:v>-13.571823216185036</c:v>
              </c:pt>
              <c:pt idx="101">
                <c:v>-13.514532884221722</c:v>
              </c:pt>
              <c:pt idx="102">
                <c:v>-16.039303078773763</c:v>
              </c:pt>
              <c:pt idx="103">
                <c:v>-19.009340580463597</c:v>
              </c:pt>
              <c:pt idx="104">
                <c:v>-22.993698387109522</c:v>
              </c:pt>
              <c:pt idx="105">
                <c:v>-24.172443909211413</c:v>
              </c:pt>
              <c:pt idx="106">
                <c:v>-27.158954573149547</c:v>
              </c:pt>
              <c:pt idx="107">
                <c:v>-28.876788932376886</c:v>
              </c:pt>
              <c:pt idx="108">
                <c:v>-30.6</c:v>
              </c:pt>
              <c:pt idx="109">
                <c:v>-29.6</c:v>
              </c:pt>
              <c:pt idx="110">
                <c:v>-29.7</c:v>
              </c:pt>
              <c:pt idx="111">
                <c:v>-29.3</c:v>
              </c:pt>
            </c:numLit>
          </c:val>
        </c:ser>
        <c:marker val="1"/>
        <c:axId val="138696192"/>
        <c:axId val="138697728"/>
      </c:lineChart>
      <c:catAx>
        <c:axId val="1386961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8697728"/>
        <c:crosses val="autoZero"/>
        <c:auto val="1"/>
        <c:lblAlgn val="ctr"/>
        <c:lblOffset val="100"/>
        <c:tickLblSkip val="6"/>
        <c:tickMarkSkip val="1"/>
      </c:catAx>
      <c:valAx>
        <c:axId val="138697728"/>
        <c:scaling>
          <c:orientation val="minMax"/>
          <c:max val="20"/>
          <c:min val="-7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8696192"/>
        <c:crosses val="autoZero"/>
        <c:crossBetween val="between"/>
        <c:majorUnit val="1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consumidores ...</a:t>
            </a:r>
          </a:p>
        </c:rich>
      </c:tx>
      <c:layout>
        <c:manualLayout>
          <c:xMode val="edge"/>
          <c:yMode val="edge"/>
          <c:x val="0.1337386018237082"/>
          <c:y val="2.7472527472530327E-2"/>
        </c:manualLayout>
      </c:layout>
      <c:spPr>
        <a:noFill/>
        <a:ln w="25400">
          <a:noFill/>
        </a:ln>
      </c:spPr>
    </c:title>
    <c:plotArea>
      <c:layout>
        <c:manualLayout>
          <c:layoutTarget val="inner"/>
          <c:xMode val="edge"/>
          <c:yMode val="edge"/>
          <c:x val="8.5106382978723707E-2"/>
          <c:y val="0.12637362637361188"/>
          <c:w val="0.9027355623100306"/>
          <c:h val="0.60989010989010994"/>
        </c:manualLayout>
      </c:layout>
      <c:lineChart>
        <c:grouping val="standard"/>
        <c:ser>
          <c:idx val="0"/>
          <c:order val="0"/>
          <c:tx>
            <c:v>jan.03 jul.03 jan.04 jul.04 jan.05 jul.05 jan.06 jul.06 jan.07 jul.07 jan.08 jul.08 jan.09 jul.09 jan.10 jul.10 jan.11 jul.11 jan.12</c:v>
          </c:tx>
          <c:spPr>
            <a:ln w="25400">
              <a:solidFill>
                <a:srgbClr val="99CC00"/>
              </a:solidFill>
              <a:prstDash val="solid"/>
            </a:ln>
          </c:spPr>
          <c:marker>
            <c:symbol val="none"/>
          </c:marker>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-36.239583333333329</c:v>
              </c:pt>
              <c:pt idx="1">
                <c:v>-37.539583333333326</c:v>
              </c:pt>
              <c:pt idx="2">
                <c:v>-39.53125</c:v>
              </c:pt>
              <c:pt idx="3">
                <c:v>-40.222916666666656</c:v>
              </c:pt>
              <c:pt idx="4">
                <c:v>-39.418750000000003</c:v>
              </c:pt>
              <c:pt idx="5">
                <c:v>-37.381249999999994</c:v>
              </c:pt>
              <c:pt idx="6">
                <c:v>-35.29375000000006</c:v>
              </c:pt>
              <c:pt idx="7">
                <c:v>-33.797916666666644</c:v>
              </c:pt>
              <c:pt idx="8">
                <c:v>-32.797916666666644</c:v>
              </c:pt>
              <c:pt idx="9">
                <c:v>-30.327083333333306</c:v>
              </c:pt>
              <c:pt idx="10">
                <c:v>-29.356249999999989</c:v>
              </c:pt>
              <c:pt idx="11">
                <c:v>-28.485416666666627</c:v>
              </c:pt>
              <c:pt idx="12">
                <c:v>-29.993749999999952</c:v>
              </c:pt>
              <c:pt idx="13">
                <c:v>-30.02291666666666</c:v>
              </c:pt>
              <c:pt idx="14">
                <c:v>-30.268749999999955</c:v>
              </c:pt>
              <c:pt idx="15">
                <c:v>-30.768749999999955</c:v>
              </c:pt>
              <c:pt idx="16">
                <c:v>-30.706250000000001</c:v>
              </c:pt>
              <c:pt idx="17">
                <c:v>-29.318750000000001</c:v>
              </c:pt>
              <c:pt idx="18">
                <c:v>-27.193750000000001</c:v>
              </c:pt>
              <c:pt idx="19">
                <c:v>-25.756250000000001</c:v>
              </c:pt>
              <c:pt idx="20">
                <c:v>-25.877083333333307</c:v>
              </c:pt>
              <c:pt idx="21">
                <c:v>-27.085416666666642</c:v>
              </c:pt>
              <c:pt idx="22">
                <c:v>-28.668749999999957</c:v>
              </c:pt>
              <c:pt idx="23">
                <c:v>-30.164583333333294</c:v>
              </c:pt>
              <c:pt idx="24">
                <c:v>-30.822916666666657</c:v>
              </c:pt>
              <c:pt idx="25">
                <c:v>-30.28125</c:v>
              </c:pt>
              <c:pt idx="26">
                <c:v>-28.243749999999952</c:v>
              </c:pt>
              <c:pt idx="27">
                <c:v>-25.668749999999957</c:v>
              </c:pt>
              <c:pt idx="28">
                <c:v>-24.389583333333285</c:v>
              </c:pt>
              <c:pt idx="29">
                <c:v>-27.602083333333301</c:v>
              </c:pt>
              <c:pt idx="30">
                <c:v>-32.056249999999999</c:v>
              </c:pt>
              <c:pt idx="31">
                <c:v>-35.702083333333327</c:v>
              </c:pt>
              <c:pt idx="32">
                <c:v>-35.910416666666563</c:v>
              </c:pt>
              <c:pt idx="33">
                <c:v>-35.272916666666646</c:v>
              </c:pt>
              <c:pt idx="34">
                <c:v>-34.977083333333269</c:v>
              </c:pt>
              <c:pt idx="35">
                <c:v>-34.947916666666572</c:v>
              </c:pt>
              <c:pt idx="36">
                <c:v>-35.16875000000006</c:v>
              </c:pt>
              <c:pt idx="37">
                <c:v>-34.039583333333326</c:v>
              </c:pt>
              <c:pt idx="38">
                <c:v>-31.785416666666645</c:v>
              </c:pt>
              <c:pt idx="39">
                <c:v>-30.131250000000033</c:v>
              </c:pt>
              <c:pt idx="40">
                <c:v>-29.806249999999974</c:v>
              </c:pt>
              <c:pt idx="41">
                <c:v>-30.181249999999974</c:v>
              </c:pt>
              <c:pt idx="42">
                <c:v>-29.764583333333285</c:v>
              </c:pt>
              <c:pt idx="43">
                <c:v>-28.02291666666666</c:v>
              </c:pt>
              <c:pt idx="44">
                <c:v>-25.86458333333329</c:v>
              </c:pt>
              <c:pt idx="45">
                <c:v>-24.643750000000001</c:v>
              </c:pt>
              <c:pt idx="46">
                <c:v>-24.952083333333285</c:v>
              </c:pt>
              <c:pt idx="47">
                <c:v>-25.010416666666668</c:v>
              </c:pt>
              <c:pt idx="48">
                <c:v>-25.331250000000022</c:v>
              </c:pt>
              <c:pt idx="49">
                <c:v>-25.393750000000001</c:v>
              </c:pt>
              <c:pt idx="50">
                <c:v>-27.193750000000001</c:v>
              </c:pt>
              <c:pt idx="51">
                <c:v>-27.40625</c:v>
              </c:pt>
              <c:pt idx="52">
                <c:v>-27.014583333333306</c:v>
              </c:pt>
              <c:pt idx="53">
                <c:v>-26.847916666666684</c:v>
              </c:pt>
              <c:pt idx="54">
                <c:v>-27.189583333333285</c:v>
              </c:pt>
              <c:pt idx="55">
                <c:v>-28.572916666666668</c:v>
              </c:pt>
              <c:pt idx="56">
                <c:v>-29.514583333333306</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-35.29861111111115</c:v>
              </c:pt>
              <c:pt idx="65">
                <c:v>-37.486805555555513</c:v>
              </c:pt>
              <c:pt idx="66">
                <c:v>-40.291666666666579</c:v>
              </c:pt>
              <c:pt idx="67">
                <c:v>-40.491666666666546</c:v>
              </c:pt>
              <c:pt idx="68">
                <c:v>-36.5</c:v>
              </c:pt>
              <c:pt idx="69">
                <c:v>-35.287500000000001</c:v>
              </c:pt>
              <c:pt idx="70">
                <c:v>-37.529166666666598</c:v>
              </c:pt>
              <c:pt idx="71">
                <c:v>-42.662500000000044</c:v>
              </c:pt>
              <c:pt idx="72">
                <c:v>-46.062500000000043</c:v>
              </c:pt>
              <c:pt idx="73">
                <c:v>-49.995833333333337</c:v>
              </c:pt>
              <c:pt idx="74">
                <c:v>-51.020833333333336</c:v>
              </c:pt>
              <c:pt idx="75">
                <c:v>-49.458333333333336</c:v>
              </c:pt>
              <c:pt idx="76">
                <c:v>-46.212500000000013</c:v>
              </c:pt>
              <c:pt idx="77">
                <c:v>-43.454166666666545</c:v>
              </c:pt>
              <c:pt idx="78">
                <c:v>-39.333333333333336</c:v>
              </c:pt>
              <c:pt idx="79">
                <c:v>-34.333333333333329</c:v>
              </c:pt>
              <c:pt idx="80">
                <c:v>-29.487499999999972</c:v>
              </c:pt>
              <c:pt idx="81">
                <c:v>-27</c:v>
              </c:pt>
              <c:pt idx="82">
                <c:v>-27.350000000000005</c:v>
              </c:pt>
              <c:pt idx="83">
                <c:v>-30.037500000000005</c:v>
              </c:pt>
              <c:pt idx="84">
                <c:v>-32.266666666666595</c:v>
              </c:pt>
              <c:pt idx="85">
                <c:v>-34.379166666666578</c:v>
              </c:pt>
              <c:pt idx="86">
                <c:v>-35.387499999999996</c:v>
              </c:pt>
              <c:pt idx="87">
                <c:v>-36.670833333333327</c:v>
              </c:pt>
              <c:pt idx="88">
                <c:v>-38.325000000000003</c:v>
              </c:pt>
              <c:pt idx="89">
                <c:v>-40.083333333333336</c:v>
              </c:pt>
              <c:pt idx="90">
                <c:v>-41.958333333333336</c:v>
              </c:pt>
              <c:pt idx="91">
                <c:v>-40.354166666666536</c:v>
              </c:pt>
              <c:pt idx="92">
                <c:v>-37.425000000000011</c:v>
              </c:pt>
              <c:pt idx="93">
                <c:v>-40.012500000000003</c:v>
              </c:pt>
              <c:pt idx="94">
                <c:v>-44.875</c:v>
              </c:pt>
              <c:pt idx="95">
                <c:v>-50.158333333333331</c:v>
              </c:pt>
              <c:pt idx="96">
                <c:v>-50.641666666666545</c:v>
              </c:pt>
              <c:pt idx="97">
                <c:v>-49.066666666666563</c:v>
              </c:pt>
              <c:pt idx="98">
                <c:v>-48.404166666666562</c:v>
              </c:pt>
              <c:pt idx="99">
                <c:v>-49.470833333333324</c:v>
              </c:pt>
              <c:pt idx="100">
                <c:v>-50.275000000000013</c:v>
              </c:pt>
              <c:pt idx="101">
                <c:v>-50.666666666666572</c:v>
              </c:pt>
              <c:pt idx="102">
                <c:v>-49.120833333333337</c:v>
              </c:pt>
              <c:pt idx="103">
                <c:v>-49.129166666666613</c:v>
              </c:pt>
              <c:pt idx="104">
                <c:v>-50.8125</c:v>
              </c:pt>
              <c:pt idx="105">
                <c:v>-52.954166666666545</c:v>
              </c:pt>
              <c:pt idx="106">
                <c:v>-55.954166666666545</c:v>
              </c:pt>
              <c:pt idx="107">
                <c:v>-56.795833333333363</c:v>
              </c:pt>
              <c:pt idx="108">
                <c:v>-57.1</c:v>
              </c:pt>
              <c:pt idx="109">
                <c:v>-55.8</c:v>
              </c:pt>
              <c:pt idx="110">
                <c:v>-54.5</c:v>
              </c:pt>
              <c:pt idx="111">
                <c:v>-53.3</c:v>
              </c:pt>
            </c:numLit>
          </c:val>
        </c:ser>
        <c:ser>
          <c:idx val="1"/>
          <c:order val="1"/>
          <c:tx>
            <c:v>jan.03 jul.03 jan.04 jul.04 jan.05 jul.05 jan.06 jul.06 jan.07 jul.07 jan.08 jul.08 jan.09 jul.09 jan.10 jul.10 jan.11 jul.11 jan.12</c:v>
          </c:tx>
          <c:spPr>
            <a:ln w="25400">
              <a:solidFill>
                <a:srgbClr val="008000"/>
              </a:solidFill>
              <a:prstDash val="solid"/>
            </a:ln>
          </c:spPr>
          <c:marker>
            <c:symbol val="none"/>
          </c:marker>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60.112499999999983</c:v>
              </c:pt>
              <c:pt idx="1">
                <c:v>63.629166666666613</c:v>
              </c:pt>
              <c:pt idx="2">
                <c:v>66.712499999999991</c:v>
              </c:pt>
              <c:pt idx="3">
                <c:v>68.012500000000003</c:v>
              </c:pt>
              <c:pt idx="4">
                <c:v>65.762500000000003</c:v>
              </c:pt>
              <c:pt idx="5">
                <c:v>62.945833333333326</c:v>
              </c:pt>
              <c:pt idx="6">
                <c:v>59.212500000000013</c:v>
              </c:pt>
              <c:pt idx="7">
                <c:v>56.329166666666573</c:v>
              </c:pt>
              <c:pt idx="8">
                <c:v>54.862500000000011</c:v>
              </c:pt>
              <c:pt idx="9">
                <c:v>55.112500000000011</c:v>
              </c:pt>
              <c:pt idx="10">
                <c:v>56.329166666666573</c:v>
              </c:pt>
              <c:pt idx="11">
                <c:v>56.729166666666607</c:v>
              </c:pt>
              <c:pt idx="12">
                <c:v>57.629166666666613</c:v>
              </c:pt>
              <c:pt idx="13">
                <c:v>58.079166666666573</c:v>
              </c:pt>
              <c:pt idx="14">
                <c:v>58.262500000000045</c:v>
              </c:pt>
              <c:pt idx="15">
                <c:v>57.612500000000011</c:v>
              </c:pt>
              <c:pt idx="16">
                <c:v>55.395833333333314</c:v>
              </c:pt>
              <c:pt idx="17">
                <c:v>50.179166666666575</c:v>
              </c:pt>
              <c:pt idx="18">
                <c:v>44.245833333333316</c:v>
              </c:pt>
              <c:pt idx="19">
                <c:v>40.245833333333316</c:v>
              </c:pt>
              <c:pt idx="20">
                <c:v>41.012499999999989</c:v>
              </c:pt>
              <c:pt idx="21">
                <c:v>43.879166666666563</c:v>
              </c:pt>
              <c:pt idx="22">
                <c:v>47.395833333333321</c:v>
              </c:pt>
              <c:pt idx="23">
                <c:v>49.412499999999987</c:v>
              </c:pt>
              <c:pt idx="24">
                <c:v>50.945833333333304</c:v>
              </c:pt>
              <c:pt idx="25">
                <c:v>50.295833333333313</c:v>
              </c:pt>
              <c:pt idx="26">
                <c:v>47.729166666666607</c:v>
              </c:pt>
              <c:pt idx="27">
                <c:v>44.245833333333316</c:v>
              </c:pt>
              <c:pt idx="28">
                <c:v>42.345833333333324</c:v>
              </c:pt>
              <c:pt idx="29">
                <c:v>44.895833333333321</c:v>
              </c:pt>
              <c:pt idx="30">
                <c:v>49.279166666666598</c:v>
              </c:pt>
              <c:pt idx="31">
                <c:v>52.095833333333331</c:v>
              </c:pt>
              <c:pt idx="32">
                <c:v>52.595833333333331</c:v>
              </c:pt>
              <c:pt idx="33">
                <c:v>51.895833333333321</c:v>
              </c:pt>
              <c:pt idx="34">
                <c:v>53.112500000000011</c:v>
              </c:pt>
              <c:pt idx="35">
                <c:v>54.429166666666575</c:v>
              </c:pt>
              <c:pt idx="36">
                <c:v>55.212500000000013</c:v>
              </c:pt>
              <c:pt idx="37">
                <c:v>54.495833333333316</c:v>
              </c:pt>
              <c:pt idx="38">
                <c:v>51.479166666666572</c:v>
              </c:pt>
              <c:pt idx="39">
                <c:v>48.979166666666572</c:v>
              </c:pt>
              <c:pt idx="40">
                <c:v>46.579166666666573</c:v>
              </c:pt>
              <c:pt idx="41">
                <c:v>46.162500000000037</c:v>
              </c:pt>
              <c:pt idx="42">
                <c:v>45.145833333333314</c:v>
              </c:pt>
              <c:pt idx="43">
                <c:v>43.279166666666598</c:v>
              </c:pt>
              <c:pt idx="44">
                <c:v>40.962500000000013</c:v>
              </c:pt>
              <c:pt idx="45">
                <c:v>40.245833333333316</c:v>
              </c:pt>
              <c:pt idx="46">
                <c:v>40.245833333333316</c:v>
              </c:pt>
              <c:pt idx="47">
                <c:v>40.262500000000045</c:v>
              </c:pt>
              <c:pt idx="48">
                <c:v>39.279166666666598</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43.629166666666613</c:v>
              </c:pt>
              <c:pt idx="57">
                <c:v>44.912500000000001</c:v>
              </c:pt>
              <c:pt idx="58">
                <c:v>45.595833333333331</c:v>
              </c:pt>
              <c:pt idx="59">
                <c:v>46.229166666666607</c:v>
              </c:pt>
              <c:pt idx="60">
                <c:v>47.545833333333306</c:v>
              </c:pt>
              <c:pt idx="61">
                <c:v>48.729166666666607</c:v>
              </c:pt>
              <c:pt idx="62">
                <c:v>47.562500000000021</c:v>
              </c:pt>
              <c:pt idx="63">
                <c:v>46.079166666666573</c:v>
              </c:pt>
              <c:pt idx="64">
                <c:v>46.352777777777746</c:v>
              </c:pt>
              <c:pt idx="65">
                <c:v>48.093055555555551</c:v>
              </c:pt>
              <c:pt idx="66">
                <c:v>50.816666666666514</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51.35</c:v>
              </c:pt>
              <c:pt idx="83">
                <c:v>54.266666666666595</c:v>
              </c:pt>
              <c:pt idx="84">
                <c:v>56.05</c:v>
              </c:pt>
              <c:pt idx="85">
                <c:v>56.666666666666579</c:v>
              </c:pt>
              <c:pt idx="86">
                <c:v>56.016666666666538</c:v>
              </c:pt>
              <c:pt idx="87">
                <c:v>55.383333333333326</c:v>
              </c:pt>
              <c:pt idx="88">
                <c:v>54.616666666666546</c:v>
              </c:pt>
              <c:pt idx="89">
                <c:v>54.866666666666546</c:v>
              </c:pt>
              <c:pt idx="90">
                <c:v>56.566666666666563</c:v>
              </c:pt>
              <c:pt idx="91">
                <c:v>55.5</c:v>
              </c:pt>
              <c:pt idx="92">
                <c:v>52.483333333333327</c:v>
              </c:pt>
              <c:pt idx="93">
                <c:v>53.733333333333363</c:v>
              </c:pt>
              <c:pt idx="94">
                <c:v>57.100000000000009</c:v>
              </c:pt>
              <c:pt idx="95">
                <c:v>62.266666666666595</c:v>
              </c:pt>
              <c:pt idx="96">
                <c:v>63.316666666666514</c:v>
              </c:pt>
              <c:pt idx="97">
                <c:v>62.1</c:v>
              </c:pt>
              <c:pt idx="98">
                <c:v>60.6</c:v>
              </c:pt>
              <c:pt idx="99">
                <c:v>60.933333333333337</c:v>
              </c:pt>
              <c:pt idx="100">
                <c:v>61.916666666666536</c:v>
              </c:pt>
              <c:pt idx="101">
                <c:v>63.533333333333331</c:v>
              </c:pt>
              <c:pt idx="102">
                <c:v>63.216666666666562</c:v>
              </c:pt>
              <c:pt idx="103">
                <c:v>63.733333333333363</c:v>
              </c:pt>
              <c:pt idx="104">
                <c:v>64.566666666666663</c:v>
              </c:pt>
              <c:pt idx="105">
                <c:v>67.133333333333198</c:v>
              </c:pt>
              <c:pt idx="106">
                <c:v>70.666666666666671</c:v>
              </c:pt>
              <c:pt idx="107">
                <c:v>72.849999999999994</c:v>
              </c:pt>
              <c:pt idx="108">
                <c:v>74.099999999999994</c:v>
              </c:pt>
              <c:pt idx="109">
                <c:v>74.5</c:v>
              </c:pt>
              <c:pt idx="110">
                <c:v>74.5</c:v>
              </c:pt>
              <c:pt idx="111">
                <c:v>72.8</c:v>
              </c:pt>
            </c:numLit>
          </c:val>
        </c:ser>
        <c:marker val="1"/>
        <c:axId val="138845184"/>
        <c:axId val="138846976"/>
      </c:lineChart>
      <c:catAx>
        <c:axId val="13884518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8846976"/>
        <c:crosses val="autoZero"/>
        <c:auto val="1"/>
        <c:lblAlgn val="ctr"/>
        <c:lblOffset val="100"/>
        <c:tickLblSkip val="6"/>
        <c:tickMarkSkip val="1"/>
      </c:catAx>
      <c:valAx>
        <c:axId val="138846976"/>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8845184"/>
        <c:crosses val="autoZero"/>
        <c:crossBetween val="between"/>
        <c:majorUnit val="4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desemprego registado... 
</a:t>
            </a:r>
          </a:p>
        </c:rich>
      </c:tx>
      <c:layout>
        <c:manualLayout>
          <c:xMode val="edge"/>
          <c:yMode val="edge"/>
          <c:x val="0.29376876562999105"/>
          <c:y val="4.5197740112994364E-2"/>
        </c:manualLayout>
      </c:layout>
      <c:spPr>
        <a:noFill/>
        <a:ln w="25400">
          <a:noFill/>
        </a:ln>
      </c:spPr>
    </c:title>
    <c:plotArea>
      <c:layout>
        <c:manualLayout>
          <c:layoutTarget val="inner"/>
          <c:xMode val="edge"/>
          <c:yMode val="edge"/>
          <c:x val="8.8495830152534566E-2"/>
          <c:y val="0.24858894216181376"/>
          <c:w val="0.8377605254439916"/>
          <c:h val="0.4689291408961252"/>
        </c:manualLayout>
      </c:layout>
      <c:lineChart>
        <c:grouping val="standard"/>
        <c:ser>
          <c:idx val="0"/>
          <c:order val="0"/>
          <c:tx>
            <c:v>desemprego registado no final do período (milhares)</c:v>
          </c:tx>
          <c:spPr>
            <a:ln w="25400">
              <a:solidFill>
                <a:srgbClr val="008000"/>
              </a:solidFill>
              <a:prstDash val="solid"/>
            </a:ln>
          </c:spPr>
          <c:marker>
            <c:symbol val="none"/>
          </c:marker>
          <c:dLbls>
            <c:dLbl>
              <c:idx val="71"/>
              <c:layout>
                <c:manualLayout>
                  <c:x val="-0.3510098405840863"/>
                  <c:y val="-0.1985770422764975"/>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 no final do período </a:t>
                    </a:r>
                    <a:r>
                      <a:rPr lang="pt-PT" sz="600" b="0" i="0" u="none" strike="noStrike" baseline="0">
                        <a:solidFill>
                          <a:srgbClr val="008000"/>
                        </a:solidFill>
                        <a:latin typeface="Arial"/>
                        <a:cs typeface="Arial"/>
                      </a:rPr>
                      <a:t>(milhares)</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402.60199999999969</c:v>
              </c:pt>
              <c:pt idx="1">
                <c:v>412.49699999999939</c:v>
              </c:pt>
              <c:pt idx="2">
                <c:v>421.05799999999999</c:v>
              </c:pt>
              <c:pt idx="3">
                <c:v>423.59500000000003</c:v>
              </c:pt>
              <c:pt idx="4">
                <c:v>418.53799999999961</c:v>
              </c:pt>
              <c:pt idx="5">
                <c:v>414.14499999999998</c:v>
              </c:pt>
              <c:pt idx="6">
                <c:v>419.375</c:v>
              </c:pt>
              <c:pt idx="7">
                <c:v>420.89099999999968</c:v>
              </c:pt>
              <c:pt idx="8">
                <c:v>440.66800000000001</c:v>
              </c:pt>
              <c:pt idx="9">
                <c:v>447.91699999999935</c:v>
              </c:pt>
              <c:pt idx="10">
                <c:v>453.72699999999935</c:v>
              </c:pt>
              <c:pt idx="11">
                <c:v>452.54199999999969</c:v>
              </c:pt>
              <c:pt idx="12">
                <c:v>464.45</c:v>
              </c:pt>
              <c:pt idx="13">
                <c:v>467.54</c:v>
              </c:pt>
              <c:pt idx="14">
                <c:v>471.089</c:v>
              </c:pt>
              <c:pt idx="15">
                <c:v>462.05599999999993</c:v>
              </c:pt>
              <c:pt idx="16">
                <c:v>452.14000000000033</c:v>
              </c:pt>
              <c:pt idx="17">
                <c:v>444.67899999999969</c:v>
              </c:pt>
              <c:pt idx="18">
                <c:v>446.09099999999961</c:v>
              </c:pt>
              <c:pt idx="19">
                <c:v>449.76</c:v>
              </c:pt>
              <c:pt idx="20">
                <c:v>466.529</c:v>
              </c:pt>
              <c:pt idx="21">
                <c:v>467.80900000000008</c:v>
              </c:pt>
              <c:pt idx="22">
                <c:v>471.19</c:v>
              </c:pt>
              <c:pt idx="23">
                <c:v>468.85199999999969</c:v>
              </c:pt>
              <c:pt idx="24">
                <c:v>483.447</c:v>
              </c:pt>
              <c:pt idx="25">
                <c:v>487.62299999999999</c:v>
              </c:pt>
              <c:pt idx="26">
                <c:v>484.48699999999945</c:v>
              </c:pt>
              <c:pt idx="27">
                <c:v>478.608</c:v>
              </c:pt>
              <c:pt idx="28">
                <c:v>470.274</c:v>
              </c:pt>
              <c:pt idx="29">
                <c:v>463.67599999999999</c:v>
              </c:pt>
              <c:pt idx="30">
                <c:v>460.41199999999935</c:v>
              </c:pt>
              <c:pt idx="31">
                <c:v>464.88799999999969</c:v>
              </c:pt>
              <c:pt idx="32">
                <c:v>482.548</c:v>
              </c:pt>
              <c:pt idx="33">
                <c:v>484.72999999999968</c:v>
              </c:pt>
              <c:pt idx="34">
                <c:v>486.31099999999969</c:v>
              </c:pt>
              <c:pt idx="35">
                <c:v>479.37299999999999</c:v>
              </c:pt>
              <c:pt idx="36">
                <c:v>491.18400000000008</c:v>
              </c:pt>
              <c:pt idx="37">
                <c:v>487.93599999999935</c:v>
              </c:pt>
              <c:pt idx="38">
                <c:v>480.16399999999999</c:v>
              </c:pt>
              <c:pt idx="39">
                <c:v>469.25299999999999</c:v>
              </c:pt>
              <c:pt idx="40">
                <c:v>457.00900000000001</c:v>
              </c:pt>
              <c:pt idx="41">
                <c:v>442.49899999999946</c:v>
              </c:pt>
              <c:pt idx="42">
                <c:v>436.90099999999961</c:v>
              </c:pt>
              <c:pt idx="43">
                <c:v>436.79199999999935</c:v>
              </c:pt>
              <c:pt idx="44">
                <c:v>448.73599999999954</c:v>
              </c:pt>
              <c:pt idx="45">
                <c:v>453.02799999999968</c:v>
              </c:pt>
              <c:pt idx="46">
                <c:v>457.72799999999961</c:v>
              </c:pt>
              <c:pt idx="47">
                <c:v>452.65100000000001</c:v>
              </c:pt>
              <c:pt idx="48">
                <c:v>457.63400000000001</c:v>
              </c:pt>
              <c:pt idx="49">
                <c:v>450.83699999999953</c:v>
              </c:pt>
              <c:pt idx="50">
                <c:v>441.35599999999999</c:v>
              </c:pt>
              <c:pt idx="51">
                <c:v>420.685</c:v>
              </c:pt>
              <c:pt idx="52">
                <c:v>397.48200000000003</c:v>
              </c:pt>
              <c:pt idx="53">
                <c:v>388.61900000000031</c:v>
              </c:pt>
              <c:pt idx="54">
                <c:v>389.57100000000003</c:v>
              </c:pt>
              <c:pt idx="55">
                <c:v>392.03799999999961</c:v>
              </c:pt>
              <c:pt idx="56">
                <c:v>397.92799999999954</c:v>
              </c:pt>
              <c:pt idx="57">
                <c:v>398.79299999999961</c:v>
              </c:pt>
              <c:pt idx="58">
                <c:v>397.19200000000001</c:v>
              </c:pt>
              <c:pt idx="59">
                <c:v>390.28</c:v>
              </c:pt>
              <c:pt idx="60">
                <c:v>399.67399999999969</c:v>
              </c:pt>
              <c:pt idx="61">
                <c:v>398.57900000000001</c:v>
              </c:pt>
              <c:pt idx="62">
                <c:v>391.02599999999961</c:v>
              </c:pt>
              <c:pt idx="63">
                <c:v>386.34100000000001</c:v>
              </c:pt>
              <c:pt idx="64">
                <c:v>383.35700000000008</c:v>
              </c:pt>
              <c:pt idx="65">
                <c:v>382.49799999999954</c:v>
              </c:pt>
              <c:pt idx="66">
                <c:v>381.77599999999961</c:v>
              </c:pt>
              <c:pt idx="67">
                <c:v>389.94400000000002</c:v>
              </c:pt>
              <c:pt idx="68">
                <c:v>395.24299999999999</c:v>
              </c:pt>
              <c:pt idx="69">
                <c:v>400.81400000000002</c:v>
              </c:pt>
              <c:pt idx="70">
                <c:v>408.59799999999967</c:v>
              </c:pt>
              <c:pt idx="71">
                <c:v>416.005</c:v>
              </c:pt>
              <c:pt idx="72">
                <c:v>447.96599999999961</c:v>
              </c:pt>
              <c:pt idx="73">
                <c:v>469.29899999999935</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560.31199999999933</c:v>
              </c:pt>
              <c:pt idx="85">
                <c:v>561.31499999999949</c:v>
              </c:pt>
              <c:pt idx="86">
                <c:v>571.75400000000002</c:v>
              </c:pt>
              <c:pt idx="87">
                <c:v>570.76800000000003</c:v>
              </c:pt>
              <c:pt idx="88">
                <c:v>560.75099999999998</c:v>
              </c:pt>
              <c:pt idx="89">
                <c:v>551.86799999999914</c:v>
              </c:pt>
              <c:pt idx="90">
                <c:v>548.06699999999921</c:v>
              </c:pt>
              <c:pt idx="91">
                <c:v>549.654</c:v>
              </c:pt>
              <c:pt idx="92">
                <c:v>555.81999999999948</c:v>
              </c:pt>
              <c:pt idx="93">
                <c:v>550.84599999999921</c:v>
              </c:pt>
              <c:pt idx="94">
                <c:v>546.92599999999948</c:v>
              </c:pt>
              <c:pt idx="95">
                <c:v>541.83999999999946</c:v>
              </c:pt>
              <c:pt idx="96">
                <c:v>557.24400000000003</c:v>
              </c:pt>
              <c:pt idx="97">
                <c:v>555.54699999999946</c:v>
              </c:pt>
              <c:pt idx="98">
                <c:v>551.86099999999919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661.04300000000001</c:v>
              </c:pt>
              <c:pt idx="111">
                <c:v>655.89800000000002</c:v>
              </c:pt>
            </c:numLit>
          </c:val>
        </c:ser>
        <c:marker val="1"/>
        <c:axId val="138878336"/>
        <c:axId val="138908800"/>
      </c:lineChart>
      <c:lineChart>
        <c:grouping val="standard"/>
        <c:ser>
          <c:idx val="1"/>
          <c:order val="1"/>
          <c:tx>
            <c:v>…ao longo do período (v.h.)</c:v>
          </c:tx>
          <c:spPr>
            <a:ln w="25400">
              <a:solidFill>
                <a:srgbClr val="808080"/>
              </a:solidFill>
              <a:prstDash val="solid"/>
            </a:ln>
          </c:spPr>
          <c:marker>
            <c:symbol val="none"/>
          </c:marker>
          <c:dLbls>
            <c:dLbl>
              <c:idx val="37"/>
              <c:layout>
                <c:manualLayout>
                  <c:x val="0.29986822443654731"/>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18.363751817939722</c:v>
              </c:pt>
              <c:pt idx="1">
                <c:v>25.219242230736462</c:v>
              </c:pt>
              <c:pt idx="2">
                <c:v>23.4470716207706</c:v>
              </c:pt>
              <c:pt idx="3">
                <c:v>12.864659375774774</c:v>
              </c:pt>
              <c:pt idx="4">
                <c:v>15.684421534936989</c:v>
              </c:pt>
              <c:pt idx="5">
                <c:v>10.681557846506296</c:v>
              </c:pt>
              <c:pt idx="6">
                <c:v>11.914483528188505</c:v>
              </c:pt>
              <c:pt idx="7">
                <c:v>5.8919506889050215</c:v>
              </c:pt>
              <c:pt idx="8">
                <c:v>8.1377097213017429</c:v>
              </c:pt>
              <c:pt idx="9">
                <c:v>-0.48061287175225154</c:v>
              </c:pt>
              <c:pt idx="10">
                <c:v>-2.0618117531789792</c:v>
              </c:pt>
              <c:pt idx="11">
                <c:v>3.9882779793469352</c:v>
              </c:pt>
              <c:pt idx="12">
                <c:v>-8.1008583690987059</c:v>
              </c:pt>
              <c:pt idx="13">
                <c:v>-3.5243988123569245</c:v>
              </c:pt>
              <c:pt idx="14">
                <c:v>8.6840579710144699</c:v>
              </c:pt>
              <c:pt idx="15">
                <c:v>-2.0038563862244008</c:v>
              </c:pt>
              <c:pt idx="16">
                <c:v>-3.7948362502166071</c:v>
              </c:pt>
              <c:pt idx="17">
                <c:v>3.7832399022567338</c:v>
              </c:pt>
              <c:pt idx="18">
                <c:v>2.2660835278465229E-3</c:v>
              </c:pt>
              <c:pt idx="19">
                <c:v>18.007761228100215</c:v>
              </c:pt>
              <c:pt idx="20">
                <c:v>15.490936068640751</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-2.9798323136188629</c:v>
              </c:pt>
              <c:pt idx="31">
                <c:v>2.5146891699107767</c:v>
              </c:pt>
              <c:pt idx="32">
                <c:v>-3.9645854571352732</c:v>
              </c:pt>
              <c:pt idx="33">
                <c:v>2.9865294266721243</c:v>
              </c:pt>
              <c:pt idx="34">
                <c:v>0.91566723776890235</c:v>
              </c:pt>
              <c:pt idx="35">
                <c:v>7.426421999695032</c:v>
              </c:pt>
              <c:pt idx="36">
                <c:v>7.7578872740162836</c:v>
              </c:pt>
              <c:pt idx="37">
                <c:v>-0.95140781108082884</c:v>
              </c:pt>
              <c:pt idx="38">
                <c:v>10.15163742938455</c:v>
              </c:pt>
              <c:pt idx="39">
                <c:v>-12.392016004364836</c:v>
              </c:pt>
              <c:pt idx="40">
                <c:v>2.5932080417534698</c:v>
              </c:pt>
              <c:pt idx="41">
                <c:v>-7.6613675541092899E-2</c:v>
              </c:pt>
              <c:pt idx="42">
                <c:v>1.9595936003737213</c:v>
              </c:pt>
              <c:pt idx="43">
                <c:v>2.0331627237776262</c:v>
              </c:pt>
              <c:pt idx="44">
                <c:v>-5.1374145703068068</c:v>
              </c:pt>
              <c:pt idx="45">
                <c:v>8.8493062522478247</c:v>
              </c:pt>
              <c:pt idx="46">
                <c:v>2.6994397389221052</c:v>
              </c:pt>
              <c:pt idx="47">
                <c:v>-1.1994889751111861</c:v>
              </c:pt>
              <c:pt idx="48">
                <c:v>-5.9345033472046289</c:v>
              </c:pt>
              <c:pt idx="49">
                <c:v>-1.8133467825130138</c:v>
              </c:pt>
              <c:pt idx="50">
                <c:v>-10.340107199321324</c:v>
              </c:pt>
              <c:pt idx="51">
                <c:v>-1.4868827360718275</c:v>
              </c:pt>
              <c:pt idx="52">
                <c:v>-2.6759438804608178</c:v>
              </c:pt>
              <c:pt idx="53">
                <c:v>-5.7049070346942727</c:v>
              </c:pt>
              <c:pt idx="54">
                <c:v>2.8794612177578172</c:v>
              </c:pt>
              <c:pt idx="55">
                <c:v>-6.0750364086086144</c:v>
              </c:pt>
              <c:pt idx="56">
                <c:v>-13.236353603016681</c:v>
              </c:pt>
              <c:pt idx="57">
                <c:v>-3.3649833055091731</c:v>
              </c:pt>
              <c:pt idx="58">
                <c:v>-12.73649020976452</c:v>
              </c:pt>
              <c:pt idx="59">
                <c:v>-15.136131797610219</c:v>
              </c:pt>
              <c:pt idx="60">
                <c:v>-3.3870149853992837</c:v>
              </c:pt>
              <c:pt idx="61">
                <c:v>2.7153864113938804</c:v>
              </c:pt>
              <c:pt idx="62">
                <c:v>-7.5479001354751274</c:v>
              </c:pt>
              <c:pt idx="63">
                <c:v>21.472974396796964</c:v>
              </c:pt>
              <c:pt idx="64">
                <c:v>-0.22502461206693747</c:v>
              </c:pt>
              <c:pt idx="65">
                <c:v>10.466268580866478</c:v>
              </c:pt>
              <c:pt idx="66">
                <c:v>12.996815924829107</c:v>
              </c:pt>
              <c:pt idx="67">
                <c:v>6.1923162117594757</c:v>
              </c:pt>
              <c:pt idx="68">
                <c:v>16.418147768630085</c:v>
              </c:pt>
              <c:pt idx="69">
                <c:v>18.774856484730691</c:v>
              </c:pt>
              <c:pt idx="70">
                <c:v>24.835817125536774</c:v>
              </c:pt>
              <c:pt idx="71">
                <c:v>37.141647855530408</c:v>
              </c:pt>
              <c:pt idx="72">
                <c:v>27.296749438934292</c:v>
              </c:pt>
              <c:pt idx="73">
                <c:v>37.696906326006413</c:v>
              </c:pt>
              <c:pt idx="74">
                <c:v>52.915590910148161</c:v>
              </c:pt>
              <c:pt idx="75">
                <c:v>26.229508196721291</c:v>
              </c:pt>
              <c:pt idx="76">
                <c:v>21.848423624489023</c:v>
              </c:pt>
              <c:pt idx="77">
                <c:v>21.523209274508883</c:v>
              </c:pt>
              <c:pt idx="78">
                <c:v>18.546543706155884</c:v>
              </c:pt>
              <c:pt idx="79">
                <c:v>17.572484761397078</c:v>
              </c:pt>
              <c:pt idx="80">
                <c:v>10.154032931178406</c:v>
              </c:pt>
              <c:pt idx="81">
                <c:v>-0.78937001909032967</c:v>
              </c:pt>
              <c:pt idx="82">
                <c:v>3.1986106193198056</c:v>
              </c:pt>
              <c:pt idx="83">
                <c:v>-1.5184247885932978</c:v>
              </c:pt>
              <c:pt idx="84">
                <c:v>-1.0478573662809021</c:v>
              </c:pt>
              <c:pt idx="85">
                <c:v>-9.2394803308186297</c:v>
              </c:pt>
              <c:pt idx="86">
                <c:v>-2.0717034513180077</c:v>
              </c:pt>
              <c:pt idx="87">
                <c:v>-7.4967360681646484</c:v>
              </c:pt>
              <c:pt idx="88">
                <c:v>-7.2590907338140607</c:v>
              </c:pt>
              <c:pt idx="89">
                <c:v>-12.763339705854515</c:v>
              </c:pt>
              <c:pt idx="90">
                <c:v>-13.848071808510619</c:v>
              </c:pt>
              <c:pt idx="91">
                <c:v>-0.52435490547813068</c:v>
              </c:pt>
              <c:pt idx="92">
                <c:v>-5.4142672140633117</c:v>
              </c:pt>
              <c:pt idx="93">
                <c:v>-13.290878270032511</c:v>
              </c:pt>
              <c:pt idx="94">
                <c:v>-6.4587281877001672</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22.427700870055272</c:v>
              </c:pt>
              <c:pt idx="106">
                <c:v>20.015370910551766</c:v>
              </c:pt>
              <c:pt idx="107">
                <c:v>35.198095920129894</c:v>
              </c:pt>
              <c:pt idx="108">
                <c:v>19.883355197648164</c:v>
              </c:pt>
              <c:pt idx="109">
                <c:v>19.590167189547671</c:v>
              </c:pt>
              <c:pt idx="110">
                <c:v>19.859676119293631</c:v>
              </c:pt>
              <c:pt idx="111">
                <c:v>15.188028797007203</c:v>
              </c:pt>
            </c:numLit>
          </c:val>
        </c:ser>
        <c:marker val="1"/>
        <c:axId val="138910336"/>
        <c:axId val="138912128"/>
      </c:lineChart>
      <c:catAx>
        <c:axId val="1388783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8908800"/>
        <c:crosses val="autoZero"/>
        <c:auto val="1"/>
        <c:lblAlgn val="ctr"/>
        <c:lblOffset val="100"/>
        <c:tickLblSkip val="1"/>
        <c:tickMarkSkip val="1"/>
      </c:catAx>
      <c:valAx>
        <c:axId val="138908800"/>
        <c:scaling>
          <c:orientation val="minMax"/>
          <c:max val="6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8878336"/>
        <c:crosses val="autoZero"/>
        <c:crossBetween val="between"/>
        <c:majorUnit val="100"/>
        <c:minorUnit val="100"/>
      </c:valAx>
      <c:catAx>
        <c:axId val="138910336"/>
        <c:scaling>
          <c:orientation val="minMax"/>
        </c:scaling>
        <c:delete val="1"/>
        <c:axPos val="b"/>
        <c:tickLblPos val="none"/>
        <c:crossAx val="138912128"/>
        <c:crosses val="autoZero"/>
        <c:auto val="1"/>
        <c:lblAlgn val="ctr"/>
        <c:lblOffset val="100"/>
      </c:catAx>
      <c:valAx>
        <c:axId val="138912128"/>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rgbClr val="008000"/>
                </a:solidFill>
                <a:latin typeface="Arial"/>
                <a:ea typeface="Arial"/>
                <a:cs typeface="Arial"/>
              </a:defRPr>
            </a:pPr>
            <a:endParaRPr lang="pt-PT"/>
          </a:p>
        </c:txPr>
        <c:crossAx val="138910336"/>
        <c:crosses val="max"/>
        <c:crossBetween val="between"/>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desemprego registado, no final do período </a:t>
            </a:r>
          </a:p>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 estrangeiros ... </a:t>
            </a:r>
          </a:p>
          <a:p>
            <a:pPr>
              <a:defRPr sz="800" b="0" i="0" u="none" strike="noStrike" baseline="0">
                <a:solidFill>
                  <a:srgbClr val="000000"/>
                </a:solidFill>
                <a:latin typeface="Arial"/>
                <a:ea typeface="Arial"/>
                <a:cs typeface="Arial"/>
              </a:defRPr>
            </a:pPr>
            <a:endParaRPr lang="pt-PT" sz="800" b="1" i="0" u="none" strike="noStrike" baseline="0">
              <a:solidFill>
                <a:srgbClr val="008000"/>
              </a:solidFill>
              <a:latin typeface="Arial"/>
              <a:cs typeface="Arial"/>
            </a:endParaRPr>
          </a:p>
        </c:rich>
      </c:tx>
      <c:layout>
        <c:manualLayout>
          <c:xMode val="edge"/>
          <c:yMode val="edge"/>
          <c:x val="0.2102105321941249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0991"/>
        </c:manualLayout>
      </c:layout>
      <c:lineChart>
        <c:grouping val="standard"/>
        <c:ser>
          <c:idx val="0"/>
          <c:order val="0"/>
          <c:tx>
            <c:v>Estatísticas Mensais - Quadro IX
V.A.</c:v>
          </c:tx>
          <c:spPr>
            <a:ln w="25400">
              <a:solidFill>
                <a:srgbClr val="008000"/>
              </a:solidFill>
              <a:prstDash val="solid"/>
            </a:ln>
          </c:spPr>
          <c:marker>
            <c:symbol val="none"/>
          </c:marker>
          <c:cat>
            <c:strLit>
              <c:ptCount val="112"/>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strLit>
          </c:cat>
          <c:val>
            <c:numLit>
              <c:formatCode>General</c:formatCode>
              <c:ptCount val="112"/>
              <c:pt idx="0">
                <c:v>16.388999999999989</c:v>
              </c:pt>
              <c:pt idx="1">
                <c:v>17.131000000000022</c:v>
              </c:pt>
              <c:pt idx="2">
                <c:v>17.760999999999989</c:v>
              </c:pt>
              <c:pt idx="3">
                <c:v>17.834000000000021</c:v>
              </c:pt>
              <c:pt idx="4">
                <c:v>17.29</c:v>
              </c:pt>
              <c:pt idx="5">
                <c:v>16.898</c:v>
              </c:pt>
              <c:pt idx="6">
                <c:v>16.498999999999974</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17.831000000000021</c:v>
              </c:pt>
              <c:pt idx="17">
                <c:v>17.315999999999999</c:v>
              </c:pt>
              <c:pt idx="18">
                <c:v>17.151000000000021</c:v>
              </c:pt>
              <c:pt idx="19">
                <c:v>17.212</c:v>
              </c:pt>
              <c:pt idx="20">
                <c:v>17.61800000000002</c:v>
              </c:pt>
              <c:pt idx="21">
                <c:v>18.399999999999999</c:v>
              </c:pt>
              <c:pt idx="22">
                <c:v>19.631000000000022</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17.408999999999974</c:v>
              </c:pt>
              <c:pt idx="56">
                <c:v>17.971</c:v>
              </c:pt>
              <c:pt idx="57">
                <c:v>18.82</c:v>
              </c:pt>
              <c:pt idx="58">
                <c:v>19.652999999999999</c:v>
              </c:pt>
              <c:pt idx="59">
                <c:v>19.510999999999999</c:v>
              </c:pt>
              <c:pt idx="60">
                <c:v>20.337000000000021</c:v>
              </c:pt>
              <c:pt idx="61">
                <c:v>20.754000000000001</c:v>
              </c:pt>
              <c:pt idx="62">
                <c:v>20.387</c:v>
              </c:pt>
              <c:pt idx="63">
                <c:v>19.956</c:v>
              </c:pt>
              <c:pt idx="64">
                <c:v>19.513999999999999</c:v>
              </c:pt>
              <c:pt idx="65">
                <c:v>19.492999999999974</c:v>
              </c:pt>
              <c:pt idx="66">
                <c:v>19.030999999999999</c:v>
              </c:pt>
              <c:pt idx="67">
                <c:v>19.100000000000001</c:v>
              </c:pt>
              <c:pt idx="68">
                <c:v>19.617000000000033</c:v>
              </c:pt>
              <c:pt idx="69">
                <c:v>20.901999999999987</c:v>
              </c:pt>
              <c:pt idx="70">
                <c:v>23.125</c:v>
              </c:pt>
              <c:pt idx="71">
                <c:v>24.202999999999989</c:v>
              </c:pt>
              <c:pt idx="72">
                <c:v>27.81000000000002</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40.128000000000043</c:v>
              </c:pt>
              <c:pt idx="86">
                <c:v>41.216000000000001</c:v>
              </c:pt>
              <c:pt idx="87">
                <c:v>40.607000000000006</c:v>
              </c:pt>
              <c:pt idx="88">
                <c:v>38.798000000000044</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42.25</c:v>
              </c:pt>
            </c:numLit>
          </c:val>
        </c:ser>
        <c:marker val="1"/>
        <c:axId val="138919296"/>
        <c:axId val="138966144"/>
      </c:lineChart>
      <c:catAx>
        <c:axId val="13891929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8966144"/>
        <c:crosses val="autoZero"/>
        <c:auto val="1"/>
        <c:lblAlgn val="ctr"/>
        <c:lblOffset val="100"/>
        <c:tickLblSkip val="1"/>
        <c:tickMarkSkip val="1"/>
      </c:catAx>
      <c:valAx>
        <c:axId val="138966144"/>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8919296"/>
        <c:crosses val="autoZero"/>
        <c:crossBetween val="between"/>
        <c:majorUnit val="5"/>
        <c:min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(1)</c:v>
                </c:pt>
                <c:pt idx="4">
                  <c:v>Eslováquia</c:v>
                </c:pt>
                <c:pt idx="5">
                  <c:v>Eslovénia (1)</c:v>
                </c:pt>
                <c:pt idx="6">
                  <c:v>Espanha</c:v>
                </c:pt>
                <c:pt idx="7">
                  <c:v>Estónia (1)</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c:v>
                </c:pt>
                <c:pt idx="20">
                  <c:v>Letónia (1)</c:v>
                </c:pt>
                <c:pt idx="21">
                  <c:v>Lituânia (1)</c:v>
                </c:pt>
                <c:pt idx="22">
                  <c:v>Polónia</c:v>
                </c:pt>
                <c:pt idx="23">
                  <c:v>Reino Unido (2)</c:v>
                </c:pt>
                <c:pt idx="24">
                  <c:v>República Checa</c:v>
                </c:pt>
                <c:pt idx="25">
                  <c:v>Roménia (1)</c:v>
                </c:pt>
                <c:pt idx="26">
                  <c:v>Suécia</c:v>
                </c:pt>
                <c:pt idx="27">
                  <c:v>Estados Unidos</c:v>
                </c:pt>
                <c:pt idx="28">
                  <c:v>Japão (3)</c:v>
                </c:pt>
              </c:strCache>
            </c:strRef>
          </c:cat>
          <c:val>
            <c:numRef>
              <c:f>('21destaque'!$L$9:$L$25,'21destaque'!$L$27:$L$36,'21destaque'!$L$38:$L$39)</c:f>
              <c:numCache>
                <c:formatCode>#,##0.00</c:formatCode>
                <c:ptCount val="29"/>
                <c:pt idx="0">
                  <c:v>0.87</c:v>
                </c:pt>
                <c:pt idx="1">
                  <c:v>1.34</c:v>
                </c:pt>
                <c:pt idx="2">
                  <c:v>1</c:v>
                </c:pt>
                <c:pt idx="3">
                  <c:v>0.85</c:v>
                </c:pt>
                <c:pt idx="4">
                  <c:v>1.03</c:v>
                </c:pt>
                <c:pt idx="5">
                  <c:v>1.06</c:v>
                </c:pt>
                <c:pt idx="6">
                  <c:v>1.04</c:v>
                </c:pt>
                <c:pt idx="7">
                  <c:v>0.85</c:v>
                </c:pt>
                <c:pt idx="8">
                  <c:v>0.84</c:v>
                </c:pt>
                <c:pt idx="9">
                  <c:v>1.05</c:v>
                </c:pt>
                <c:pt idx="10">
                  <c:v>1.36</c:v>
                </c:pt>
                <c:pt idx="11">
                  <c:v>1</c:v>
                </c:pt>
                <c:pt idx="12">
                  <c:v>0.61</c:v>
                </c:pt>
                <c:pt idx="13">
                  <c:v>1.22</c:v>
                </c:pt>
                <c:pt idx="14">
                  <c:v>1.63</c:v>
                </c:pt>
                <c:pt idx="15">
                  <c:v>1.37</c:v>
                </c:pt>
                <c:pt idx="16">
                  <c:v>0.97</c:v>
                </c:pt>
                <c:pt idx="17">
                  <c:v>0.79</c:v>
                </c:pt>
                <c:pt idx="18">
                  <c:v>0.94</c:v>
                </c:pt>
                <c:pt idx="19">
                  <c:v>1.04</c:v>
                </c:pt>
                <c:pt idx="20">
                  <c:v>0.73</c:v>
                </c:pt>
                <c:pt idx="21">
                  <c:v>0.77</c:v>
                </c:pt>
                <c:pt idx="22">
                  <c:v>1.1599999999999999</c:v>
                </c:pt>
                <c:pt idx="23">
                  <c:v>0.87</c:v>
                </c:pt>
                <c:pt idx="24">
                  <c:v>1.34</c:v>
                </c:pt>
                <c:pt idx="25">
                  <c:v>0.85</c:v>
                </c:pt>
                <c:pt idx="26">
                  <c:v>0.9</c:v>
                </c:pt>
                <c:pt idx="27">
                  <c:v>0.98</c:v>
                </c:pt>
                <c:pt idx="28">
                  <c:v>0.91</c:v>
                </c:pt>
              </c:numCache>
            </c:numRef>
          </c:val>
        </c:ser>
        <c:axId val="139115520"/>
        <c:axId val="138740480"/>
      </c:radarChart>
      <c:catAx>
        <c:axId val="13911552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38740480"/>
        <c:crosses val="autoZero"/>
        <c:lblAlgn val="ctr"/>
        <c:lblOffset val="100"/>
      </c:catAx>
      <c:valAx>
        <c:axId val="138740480"/>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3911552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29823872"/>
        <c:axId val="129825408"/>
      </c:barChart>
      <c:catAx>
        <c:axId val="129823872"/>
        <c:scaling>
          <c:orientation val="maxMin"/>
        </c:scaling>
        <c:axPos val="l"/>
        <c:majorTickMark val="none"/>
        <c:tickLblPos val="none"/>
        <c:spPr>
          <a:ln w="3175">
            <a:solidFill>
              <a:srgbClr val="333333"/>
            </a:solidFill>
            <a:prstDash val="solid"/>
          </a:ln>
        </c:spPr>
        <c:crossAx val="129825408"/>
        <c:crosses val="autoZero"/>
        <c:auto val="1"/>
        <c:lblAlgn val="ctr"/>
        <c:lblOffset val="100"/>
        <c:tickMarkSkip val="1"/>
      </c:catAx>
      <c:valAx>
        <c:axId val="12982540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2982387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3174784"/>
        <c:axId val="133176320"/>
      </c:barChart>
      <c:catAx>
        <c:axId val="133174784"/>
        <c:scaling>
          <c:orientation val="maxMin"/>
        </c:scaling>
        <c:axPos val="l"/>
        <c:majorTickMark val="none"/>
        <c:tickLblPos val="none"/>
        <c:spPr>
          <a:ln w="3175">
            <a:solidFill>
              <a:srgbClr val="333333"/>
            </a:solidFill>
            <a:prstDash val="solid"/>
          </a:ln>
        </c:spPr>
        <c:crossAx val="133176320"/>
        <c:crosses val="autoZero"/>
        <c:auto val="1"/>
        <c:lblAlgn val="ctr"/>
        <c:lblOffset val="100"/>
        <c:tickMarkSkip val="1"/>
      </c:catAx>
      <c:valAx>
        <c:axId val="13317632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3317478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3212032"/>
        <c:axId val="133213568"/>
      </c:barChart>
      <c:catAx>
        <c:axId val="133212032"/>
        <c:scaling>
          <c:orientation val="maxMin"/>
        </c:scaling>
        <c:axPos val="l"/>
        <c:majorTickMark val="none"/>
        <c:tickLblPos val="none"/>
        <c:spPr>
          <a:ln w="3175">
            <a:solidFill>
              <a:srgbClr val="333333"/>
            </a:solidFill>
            <a:prstDash val="solid"/>
          </a:ln>
        </c:spPr>
        <c:crossAx val="133213568"/>
        <c:crosses val="autoZero"/>
        <c:auto val="1"/>
        <c:lblAlgn val="ctr"/>
        <c:lblOffset val="100"/>
        <c:tickMarkSkip val="1"/>
      </c:catAx>
      <c:valAx>
        <c:axId val="13321356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3321203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8.7002041411490233E-2"/>
          <c:w val="0.9788134839532836"/>
          <c:h val="0.88784631087780697"/>
        </c:manualLayout>
      </c:layout>
      <c:barChart>
        <c:barDir val="bar"/>
        <c:grouping val="clustered"/>
        <c:ser>
          <c:idx val="0"/>
          <c:order val="0"/>
          <c:spPr>
            <a:solidFill>
              <a:srgbClr val="CC0000"/>
            </a:solidFill>
            <a:ln w="12700">
              <a:solidFill>
                <a:srgbClr val="FFFFFF"/>
              </a:solidFill>
              <a:prstDash val="solid"/>
            </a:ln>
          </c:spPr>
          <c:val>
            <c:numRef>
              <c:f>#REF!</c:f>
              <c:numCache>
                <c:formatCode>General</c:formatCode>
                <c:ptCount val="1"/>
                <c:pt idx="0">
                  <c:v>1</c:v>
                </c:pt>
              </c:numCache>
            </c:numRef>
          </c:val>
        </c:ser>
        <c:gapWidth val="80"/>
        <c:axId val="133228800"/>
        <c:axId val="132251648"/>
      </c:barChart>
      <c:catAx>
        <c:axId val="133228800"/>
        <c:scaling>
          <c:orientation val="maxMin"/>
        </c:scaling>
        <c:delete val="1"/>
        <c:axPos val="l"/>
        <c:tickLblPos val="none"/>
        <c:crossAx val="132251648"/>
        <c:crossesAt val="0"/>
        <c:auto val="1"/>
        <c:lblAlgn val="ctr"/>
        <c:lblOffset val="100"/>
      </c:catAx>
      <c:valAx>
        <c:axId val="132251648"/>
        <c:scaling>
          <c:orientation val="minMax"/>
          <c:max val="7"/>
          <c:min val="-7"/>
        </c:scaling>
        <c:axPos val="t"/>
        <c:numFmt formatCode="General" sourceLinked="1"/>
        <c:majorTickMark val="none"/>
        <c:tickLblPos val="none"/>
        <c:spPr>
          <a:ln w="9525">
            <a:noFill/>
          </a:ln>
        </c:spPr>
        <c:crossAx val="133228800"/>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8.7002041411490233E-2"/>
          <c:w val="0.9788134839532836"/>
          <c:h val="0.88784631087780697"/>
        </c:manualLayout>
      </c:layout>
      <c:barChart>
        <c:barDir val="bar"/>
        <c:grouping val="clustered"/>
        <c:ser>
          <c:idx val="0"/>
          <c:order val="0"/>
          <c:spPr>
            <a:solidFill>
              <a:srgbClr val="CC0000"/>
            </a:solidFill>
            <a:ln w="12700">
              <a:solidFill>
                <a:srgbClr val="FFFFFF"/>
              </a:solidFill>
              <a:prstDash val="solid"/>
            </a:ln>
          </c:spPr>
          <c:val>
            <c:numLit>
              <c:formatCode>General</c:formatCode>
              <c:ptCount val="10"/>
              <c:pt idx="0">
                <c:v>5.4101240333326324</c:v>
              </c:pt>
              <c:pt idx="1">
                <c:v>3.7773839235118789</c:v>
              </c:pt>
              <c:pt idx="2">
                <c:v>3.4451694271778277</c:v>
              </c:pt>
              <c:pt idx="3">
                <c:v>2.3423146460542998</c:v>
              </c:pt>
              <c:pt idx="4">
                <c:v>2.2688274547187914</c:v>
              </c:pt>
              <c:pt idx="5">
                <c:v>-0.75856057014390688</c:v>
              </c:pt>
              <c:pt idx="6">
                <c:v>-0.85106382978723416</c:v>
              </c:pt>
              <c:pt idx="7">
                <c:v>-1.038062283737029</c:v>
              </c:pt>
              <c:pt idx="8">
                <c:v>-1.9280461140926202</c:v>
              </c:pt>
              <c:pt idx="9">
                <c:v>-3.8724131518591625</c:v>
              </c:pt>
            </c:numLit>
          </c:val>
        </c:ser>
        <c:gapWidth val="80"/>
        <c:axId val="132266624"/>
        <c:axId val="132276608"/>
      </c:barChart>
      <c:catAx>
        <c:axId val="132266624"/>
        <c:scaling>
          <c:orientation val="maxMin"/>
        </c:scaling>
        <c:delete val="1"/>
        <c:axPos val="l"/>
        <c:tickLblPos val="none"/>
        <c:crossAx val="132276608"/>
        <c:crossesAt val="0"/>
        <c:auto val="1"/>
        <c:lblAlgn val="ctr"/>
        <c:lblOffset val="100"/>
      </c:catAx>
      <c:valAx>
        <c:axId val="132276608"/>
        <c:scaling>
          <c:orientation val="minMax"/>
          <c:max val="7"/>
          <c:min val="-7"/>
        </c:scaling>
        <c:axPos val="t"/>
        <c:numFmt formatCode="General" sourceLinked="1"/>
        <c:majorTickMark val="none"/>
        <c:tickLblPos val="none"/>
        <c:spPr>
          <a:ln w="9525">
            <a:noFill/>
          </a:ln>
        </c:spPr>
        <c:crossAx val="13226662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valor médio da prestação de RSI,  por beneficiário</a:t>
            </a:r>
          </a:p>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março 2012</a:t>
            </a:r>
          </a:p>
          <a:p>
            <a:pPr>
              <a:defRPr sz="700" b="0" i="0" u="none" strike="noStrike" baseline="0">
                <a:solidFill>
                  <a:srgbClr val="333333"/>
                </a:solidFill>
                <a:latin typeface="Arial"/>
                <a:ea typeface="Arial"/>
                <a:cs typeface="Arial"/>
              </a:defRPr>
            </a:pPr>
            <a:r>
              <a:rPr lang="pt-PT" sz="700" b="0" i="0" u="none" strike="noStrike" baseline="0">
                <a:solidFill>
                  <a:srgbClr val="333333"/>
                </a:solidFill>
                <a:latin typeface="Arial"/>
                <a:cs typeface="Arial"/>
              </a:rPr>
              <a:t>(euros)</a:t>
            </a:r>
          </a:p>
        </c:rich>
      </c:tx>
      <c:layout>
        <c:manualLayout>
          <c:xMode val="edge"/>
          <c:yMode val="edge"/>
          <c:x val="0.31352165549039307"/>
          <c:y val="2.4154589371979993E-2"/>
        </c:manualLayout>
      </c:layout>
      <c:spPr>
        <a:noFill/>
        <a:ln w="25400">
          <a:noFill/>
        </a:ln>
      </c:spPr>
    </c:title>
    <c:plotArea>
      <c:layout>
        <c:manualLayout>
          <c:layoutTarget val="inner"/>
          <c:xMode val="edge"/>
          <c:yMode val="edge"/>
          <c:x val="7.4294258954674987E-3"/>
          <c:y val="0.13043539796290346"/>
          <c:w val="0.98662775891803178"/>
          <c:h val="0.53275537935641371"/>
        </c:manualLayout>
      </c:layout>
      <c:lineChart>
        <c:grouping val="standard"/>
        <c:ser>
          <c:idx val="2"/>
          <c:order val="2"/>
          <c:spPr>
            <a:ln w="28575">
              <a:noFill/>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91.89</c:v>
              </c:pt>
              <c:pt idx="1">
                <c:v>94.960000000000022</c:v>
              </c:pt>
              <c:pt idx="2">
                <c:v>84.56</c:v>
              </c:pt>
              <c:pt idx="3">
                <c:v>101.26</c:v>
              </c:pt>
              <c:pt idx="4">
                <c:v>80.52</c:v>
              </c:pt>
              <c:pt idx="5">
                <c:v>94.669999999999987</c:v>
              </c:pt>
              <c:pt idx="6">
                <c:v>87.84</c:v>
              </c:pt>
              <c:pt idx="7">
                <c:v>89.9</c:v>
              </c:pt>
              <c:pt idx="8">
                <c:v>78.09</c:v>
              </c:pt>
              <c:pt idx="9">
                <c:v>88.81</c:v>
              </c:pt>
              <c:pt idx="10">
                <c:v>93.97</c:v>
              </c:pt>
              <c:pt idx="11">
                <c:v>94.61999999999999</c:v>
              </c:pt>
              <c:pt idx="12">
                <c:v>91.35</c:v>
              </c:pt>
              <c:pt idx="13">
                <c:v>88.78</c:v>
              </c:pt>
              <c:pt idx="14">
                <c:v>93.61999999999999</c:v>
              </c:pt>
              <c:pt idx="15">
                <c:v>84.85</c:v>
              </c:pt>
              <c:pt idx="16">
                <c:v>91.27</c:v>
              </c:pt>
              <c:pt idx="17">
                <c:v>82.9</c:v>
              </c:pt>
              <c:pt idx="18">
                <c:v>74.169999999999987</c:v>
              </c:pt>
              <c:pt idx="19">
                <c:v>82.43</c:v>
              </c:pt>
            </c:numLit>
          </c:val>
        </c:ser>
        <c:ser>
          <c:idx val="3"/>
          <c:order val="3"/>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90.02</c:v>
              </c:pt>
              <c:pt idx="1">
                <c:v>90.02</c:v>
              </c:pt>
              <c:pt idx="2">
                <c:v>90.02</c:v>
              </c:pt>
              <c:pt idx="3">
                <c:v>90.02</c:v>
              </c:pt>
              <c:pt idx="4">
                <c:v>90.02</c:v>
              </c:pt>
              <c:pt idx="5">
                <c:v>90.02</c:v>
              </c:pt>
              <c:pt idx="6">
                <c:v>90.02</c:v>
              </c:pt>
              <c:pt idx="7">
                <c:v>90.02</c:v>
              </c:pt>
              <c:pt idx="8">
                <c:v>90.02</c:v>
              </c:pt>
              <c:pt idx="9">
                <c:v>90.02</c:v>
              </c:pt>
              <c:pt idx="10">
                <c:v>90.02</c:v>
              </c:pt>
              <c:pt idx="11">
                <c:v>90.02</c:v>
              </c:pt>
              <c:pt idx="12">
                <c:v>90.02</c:v>
              </c:pt>
              <c:pt idx="13">
                <c:v>90.02</c:v>
              </c:pt>
              <c:pt idx="14">
                <c:v>90.02</c:v>
              </c:pt>
              <c:pt idx="15">
                <c:v>90.02</c:v>
              </c:pt>
              <c:pt idx="16">
                <c:v>90.02</c:v>
              </c:pt>
              <c:pt idx="17">
                <c:v>90.02</c:v>
              </c:pt>
              <c:pt idx="18">
                <c:v>90.02</c:v>
              </c:pt>
              <c:pt idx="19">
                <c:v>90.02</c:v>
              </c:pt>
            </c:numLit>
          </c:val>
        </c:ser>
        <c:ser>
          <c:idx val="0"/>
          <c:order val="0"/>
          <c:tx>
            <c:v>Valor médio da prestação de RSI, por beneficiário  2012(euros)</c:v>
          </c:tx>
          <c:spPr>
            <a:ln w="28575">
              <a:noFill/>
            </a:ln>
          </c:spPr>
          <c:marker>
            <c:symbol val="none"/>
          </c:marker>
          <c:dLbls>
            <c:dLbl>
              <c:idx val="0"/>
              <c:layout>
                <c:manualLayout>
                  <c:x val="-3.5562154094626999E-2"/>
                  <c:y val="-1.2759863479323619E-2"/>
                </c:manualLayout>
              </c:layout>
              <c:dLblPos val="r"/>
              <c:showVal val="1"/>
            </c:dLbl>
            <c:dLbl>
              <c:idx val="1"/>
              <c:layout>
                <c:manualLayout>
                  <c:x val="-3.7345180518172046E-2"/>
                  <c:y val="-7.2720694912490041E-3"/>
                </c:manualLayout>
              </c:layout>
              <c:dLblPos val="r"/>
              <c:showVal val="1"/>
            </c:dLbl>
            <c:dLbl>
              <c:idx val="2"/>
              <c:layout>
                <c:manualLayout>
                  <c:x val="-4.0614248119136172E-2"/>
                  <c:y val="-1.1368757514942427E-2"/>
                </c:manualLayout>
              </c:layout>
              <c:dLblPos val="r"/>
              <c:showVal val="1"/>
            </c:dLbl>
            <c:dLbl>
              <c:idx val="3"/>
              <c:layout>
                <c:manualLayout>
                  <c:x val="-4.0911389363585203E-2"/>
                  <c:y val="-9.204391059214518E-3"/>
                </c:manualLayout>
              </c:layout>
              <c:dLblPos val="r"/>
              <c:showVal val="1"/>
            </c:dLbl>
            <c:dLbl>
              <c:idx val="4"/>
              <c:layout>
                <c:manualLayout>
                  <c:x val="-3.9722645428940842E-2"/>
                  <c:y val="-8.0836194058725407E-3"/>
                </c:manualLayout>
              </c:layout>
              <c:dLblPos val="r"/>
              <c:showVal val="1"/>
            </c:dLbl>
            <c:dLbl>
              <c:idx val="5"/>
              <c:layout>
                <c:manualLayout>
                  <c:x val="-4.0019786673389797E-2"/>
                  <c:y val="-9.6292280683967311E-3"/>
                </c:manualLayout>
              </c:layout>
              <c:dLblPos val="r"/>
              <c:showVal val="1"/>
            </c:dLbl>
            <c:dLbl>
              <c:idx val="6"/>
              <c:layout>
                <c:manualLayout>
                  <c:x val="-4.0317083916174154E-2"/>
                  <c:y val="-1.0711699074094298E-2"/>
                </c:manualLayout>
              </c:layout>
              <c:dLblPos val="r"/>
              <c:showVal val="1"/>
            </c:dLbl>
            <c:dLbl>
              <c:idx val="7"/>
              <c:layout>
                <c:manualLayout>
                  <c:x val="-3.9128339981525345E-2"/>
                  <c:y val="-1.0557031056413977E-2"/>
                </c:manualLayout>
              </c:layout>
              <c:dLblPos val="r"/>
              <c:showVal val="1"/>
            </c:dLbl>
            <c:dLbl>
              <c:idx val="8"/>
              <c:layout>
                <c:manualLayout>
                  <c:x val="-4.0911366405067776E-2"/>
                  <c:y val="-1.2991674674859661E-2"/>
                </c:manualLayout>
              </c:layout>
              <c:dLblPos val="r"/>
              <c:showVal val="1"/>
            </c:dLbl>
            <c:dLbl>
              <c:idx val="9"/>
              <c:layout>
                <c:manualLayout>
                  <c:x val="-4.1208507649516862E-2"/>
                  <c:y val="-1.4499227606331926E-2"/>
                </c:manualLayout>
              </c:layout>
              <c:dLblPos val="r"/>
              <c:showVal val="1"/>
            </c:dLbl>
            <c:dLbl>
              <c:idx val="10"/>
              <c:layout>
                <c:manualLayout>
                  <c:x val="-4.0019919713203234E-2"/>
                  <c:y val="-9.204391059214518E-3"/>
                </c:manualLayout>
              </c:layout>
              <c:dLblPos val="r"/>
              <c:showVal val="1"/>
            </c:dLbl>
            <c:dLbl>
              <c:idx val="11"/>
              <c:layout>
                <c:manualLayout>
                  <c:x val="-4.0317060957654124E-2"/>
                  <c:y val="-1.3184808659721861E-2"/>
                </c:manualLayout>
              </c:layout>
              <c:dLblPos val="r"/>
              <c:showVal val="1"/>
            </c:dLbl>
            <c:dLbl>
              <c:idx val="12"/>
              <c:layout>
                <c:manualLayout>
                  <c:x val="-4.0614202202101393E-2"/>
                  <c:y val="-1.0247734819580821E-2"/>
                </c:manualLayout>
              </c:layout>
              <c:dLblPos val="r"/>
              <c:showVal val="1"/>
            </c:dLbl>
            <c:dLbl>
              <c:idx val="13"/>
              <c:layout>
                <c:manualLayout>
                  <c:x val="-3.9425458267456935E-2"/>
                  <c:y val="-5.8031366221283024E-3"/>
                </c:manualLayout>
              </c:layout>
              <c:dLblPos val="r"/>
              <c:showVal val="1"/>
            </c:dLbl>
            <c:dLbl>
              <c:idx val="14"/>
              <c:layout>
                <c:manualLayout>
                  <c:x val="-3.972275551023683E-2"/>
                  <c:y val="-8.3156469438413483E-3"/>
                </c:manualLayout>
              </c:layout>
              <c:dLblPos val="r"/>
              <c:showVal val="1"/>
            </c:dLbl>
            <c:dLbl>
              <c:idx val="15"/>
              <c:layout>
                <c:manualLayout>
                  <c:x val="-4.2991667112872813E-2"/>
                  <c:y val="-3.9483684681477296E-3"/>
                </c:manualLayout>
              </c:layout>
              <c:dLblPos val="r"/>
              <c:showVal val="1"/>
            </c:dLbl>
            <c:dLbl>
              <c:idx val="16"/>
              <c:layout>
                <c:manualLayout>
                  <c:x val="-3.8831152820041612E-2"/>
                  <c:y val="-6.2669753556319494E-3"/>
                </c:manualLayout>
              </c:layout>
              <c:dLblPos val="r"/>
              <c:showVal val="1"/>
            </c:dLbl>
            <c:dLbl>
              <c:idx val="17"/>
              <c:layout>
                <c:manualLayout>
                  <c:x val="-4.0614179243583973E-2"/>
                  <c:y val="-1.2760028798862262E-2"/>
                </c:manualLayout>
              </c:layout>
              <c:dLblPos val="r"/>
              <c:showVal val="1"/>
            </c:dLbl>
            <c:dLbl>
              <c:idx val="18"/>
              <c:layout>
                <c:manualLayout>
                  <c:x val="-4.0911476486363868E-2"/>
                  <c:y val="-7.0400705274413083E-3"/>
                </c:manualLayout>
              </c:layout>
              <c:dLblPos val="r"/>
              <c:showVal val="1"/>
            </c:dLbl>
            <c:dLbl>
              <c:idx val="19"/>
              <c:layout>
                <c:manualLayout>
                  <c:x val="-2.2030026941734279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0" i="0" u="none" strike="noStrike" baseline="0">
                    <a:solidFill>
                      <a:srgbClr val="333333"/>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93.669999999999987</c:v>
              </c:pt>
              <c:pt idx="1">
                <c:v>96.02</c:v>
              </c:pt>
              <c:pt idx="2">
                <c:v>87.27</c:v>
              </c:pt>
              <c:pt idx="3">
                <c:v>103.35</c:v>
              </c:pt>
              <c:pt idx="4">
                <c:v>85.66</c:v>
              </c:pt>
              <c:pt idx="5">
                <c:v>95.38</c:v>
              </c:pt>
              <c:pt idx="6">
                <c:v>88.63</c:v>
              </c:pt>
              <c:pt idx="7">
                <c:v>91.79</c:v>
              </c:pt>
              <c:pt idx="8">
                <c:v>82.669999999999987</c:v>
              </c:pt>
              <c:pt idx="9">
                <c:v>90.47</c:v>
              </c:pt>
              <c:pt idx="10">
                <c:v>95.58</c:v>
              </c:pt>
              <c:pt idx="11">
                <c:v>95.76</c:v>
              </c:pt>
              <c:pt idx="12">
                <c:v>92.38</c:v>
              </c:pt>
              <c:pt idx="13">
                <c:v>91.22</c:v>
              </c:pt>
              <c:pt idx="14">
                <c:v>96.77</c:v>
              </c:pt>
              <c:pt idx="15">
                <c:v>89.09</c:v>
              </c:pt>
              <c:pt idx="16">
                <c:v>92.08</c:v>
              </c:pt>
              <c:pt idx="17">
                <c:v>84.39</c:v>
              </c:pt>
              <c:pt idx="18">
                <c:v>76.38</c:v>
              </c:pt>
              <c:pt idx="19">
                <c:v>83.9</c:v>
              </c:pt>
            </c:numLit>
          </c:val>
        </c:ser>
        <c:ser>
          <c:idx val="1"/>
          <c:order val="1"/>
          <c:tx>
            <c:v> TOTAL  </c:v>
          </c:tx>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90.58</c:v>
              </c:pt>
              <c:pt idx="1">
                <c:v>90.58</c:v>
              </c:pt>
              <c:pt idx="2">
                <c:v>90.58</c:v>
              </c:pt>
              <c:pt idx="3">
                <c:v>90.58</c:v>
              </c:pt>
              <c:pt idx="4">
                <c:v>90.58</c:v>
              </c:pt>
              <c:pt idx="5">
                <c:v>90.58</c:v>
              </c:pt>
              <c:pt idx="6">
                <c:v>90.58</c:v>
              </c:pt>
              <c:pt idx="7">
                <c:v>90.58</c:v>
              </c:pt>
              <c:pt idx="8">
                <c:v>90.58</c:v>
              </c:pt>
              <c:pt idx="9">
                <c:v>90.58</c:v>
              </c:pt>
              <c:pt idx="10">
                <c:v>90.58</c:v>
              </c:pt>
              <c:pt idx="11">
                <c:v>90.58</c:v>
              </c:pt>
              <c:pt idx="12">
                <c:v>90.58</c:v>
              </c:pt>
              <c:pt idx="13">
                <c:v>90.58</c:v>
              </c:pt>
              <c:pt idx="14">
                <c:v>90.58</c:v>
              </c:pt>
              <c:pt idx="15">
                <c:v>90.58</c:v>
              </c:pt>
              <c:pt idx="16">
                <c:v>90.58</c:v>
              </c:pt>
              <c:pt idx="17">
                <c:v>90.58</c:v>
              </c:pt>
              <c:pt idx="18">
                <c:v>90.58</c:v>
              </c:pt>
              <c:pt idx="19">
                <c:v>90.58</c:v>
              </c:pt>
            </c:numLit>
          </c:val>
        </c:ser>
        <c:marker val="1"/>
        <c:axId val="133478272"/>
        <c:axId val="133479808"/>
      </c:lineChart>
      <c:catAx>
        <c:axId val="133478272"/>
        <c:scaling>
          <c:orientation val="minMax"/>
        </c:scaling>
        <c:axPos val="b"/>
        <c:numFmt formatCode="General" sourceLinked="1"/>
        <c:tickLblPos val="nextTo"/>
        <c:spPr>
          <a:ln w="9525">
            <a:noFill/>
          </a:ln>
        </c:spPr>
        <c:txPr>
          <a:bodyPr rot="-5400000" vert="horz"/>
          <a:lstStyle/>
          <a:p>
            <a:pPr>
              <a:defRPr sz="700" b="0" i="0" u="none" strike="noStrike" baseline="0">
                <a:solidFill>
                  <a:srgbClr val="333333"/>
                </a:solidFill>
                <a:latin typeface="Arial"/>
                <a:ea typeface="Arial"/>
                <a:cs typeface="Arial"/>
              </a:defRPr>
            </a:pPr>
            <a:endParaRPr lang="pt-PT"/>
          </a:p>
        </c:txPr>
        <c:crossAx val="133479808"/>
        <c:crosses val="autoZero"/>
        <c:auto val="1"/>
        <c:lblAlgn val="ctr"/>
        <c:lblOffset val="100"/>
        <c:tickLblSkip val="1"/>
        <c:tickMarkSkip val="1"/>
      </c:catAx>
      <c:valAx>
        <c:axId val="133479808"/>
        <c:scaling>
          <c:orientation val="minMax"/>
          <c:max val="110"/>
          <c:min val="65"/>
        </c:scaling>
        <c:axPos val="l"/>
        <c:majorGridlines>
          <c:spPr>
            <a:ln w="3175">
              <a:solidFill>
                <a:srgbClr val="FFF2E5"/>
              </a:solidFill>
              <a:prstDash val="sysDash"/>
            </a:ln>
          </c:spPr>
        </c:majorGridlines>
        <c:numFmt formatCode="General" sourceLinked="1"/>
        <c:tickLblPos val="none"/>
        <c:spPr>
          <a:ln w="9525">
            <a:noFill/>
          </a:ln>
        </c:spPr>
        <c:crossAx val="133478272"/>
        <c:crosses val="autoZero"/>
        <c:crossBetween val="between"/>
        <c:majorUnit val="20"/>
        <c:minorUnit val="2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verticalDpi="120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a:t>
            </a:r>
          </a:p>
        </c:rich>
      </c:tx>
      <c:layout>
        <c:manualLayout>
          <c:xMode val="edge"/>
          <c:yMode val="edge"/>
          <c:x val="0.32475246262233431"/>
          <c:y val="1.9569389763780788E-2"/>
        </c:manualLayout>
      </c:layout>
      <c:spPr>
        <a:noFill/>
        <a:ln w="25400">
          <a:noFill/>
        </a:ln>
      </c:spPr>
    </c:title>
    <c:plotArea>
      <c:layout>
        <c:manualLayout>
          <c:layoutTarget val="inner"/>
          <c:xMode val="edge"/>
          <c:yMode val="edge"/>
          <c:x val="0.29773513128672674"/>
          <c:y val="9.0019569471624261E-2"/>
          <c:w val="0.68840362566015278"/>
          <c:h val="0.86105675146771032"/>
        </c:manualLayout>
      </c:layout>
      <c:barChart>
        <c:barDir val="bar"/>
        <c:grouping val="clustered"/>
        <c:ser>
          <c:idx val="0"/>
          <c:order val="0"/>
          <c:tx>
            <c:v>g etario</c:v>
          </c:tx>
          <c:spPr>
            <a:solidFill>
              <a:srgbClr val="C0C0C0"/>
            </a:solidFill>
            <a:ln w="12700">
              <a:solidFill>
                <a:srgbClr val="808080"/>
              </a:solidFill>
              <a:prstDash val="solid"/>
            </a:ln>
          </c:spPr>
          <c:dLbls>
            <c:dLbl>
              <c:idx val="0"/>
              <c:layout>
                <c:manualLayout>
                  <c:x val="-1.5249025045959347E-2"/>
                  <c:y val="-2.463910761155143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3"/>
              <c:pt idx="0">
                <c:v> &lt;18 anos  </c:v>
              </c:pt>
              <c:pt idx="1">
                <c:v> 18 anos  </c:v>
              </c:pt>
              <c:pt idx="2">
                <c:v> 19 anos  </c:v>
              </c:pt>
              <c:pt idx="3">
                <c:v> 20 a 24 anos  </c:v>
              </c:pt>
              <c:pt idx="4">
                <c:v> 25 a 29 anos  </c:v>
              </c:pt>
              <c:pt idx="5">
                <c:v> 30 a 34 anos  </c:v>
              </c:pt>
              <c:pt idx="6">
                <c:v> 35 a 39 anos  </c:v>
              </c:pt>
              <c:pt idx="7">
                <c:v> 40 a 44 anos  </c:v>
              </c:pt>
              <c:pt idx="8">
                <c:v> 45 a 49 anos  </c:v>
              </c:pt>
              <c:pt idx="9">
                <c:v> 50 a 54 anos  </c:v>
              </c:pt>
              <c:pt idx="10">
                <c:v> 55 a 59 anos  </c:v>
              </c:pt>
              <c:pt idx="11">
                <c:v> 60 a 64 anos  </c:v>
              </c:pt>
              <c:pt idx="12">
                <c:v> &gt;=65 anos  </c:v>
              </c:pt>
            </c:strLit>
          </c:cat>
          <c:val>
            <c:numLit>
              <c:formatCode>General</c:formatCode>
              <c:ptCount val="13"/>
              <c:pt idx="0">
                <c:v>123939</c:v>
              </c:pt>
              <c:pt idx="1">
                <c:v>6629</c:v>
              </c:pt>
              <c:pt idx="2">
                <c:v>6252</c:v>
              </c:pt>
              <c:pt idx="3">
                <c:v>22733</c:v>
              </c:pt>
              <c:pt idx="4">
                <c:v>18574</c:v>
              </c:pt>
              <c:pt idx="5">
                <c:v>20603</c:v>
              </c:pt>
              <c:pt idx="6">
                <c:v>25486</c:v>
              </c:pt>
              <c:pt idx="7">
                <c:v>26471</c:v>
              </c:pt>
              <c:pt idx="8">
                <c:v>25195</c:v>
              </c:pt>
              <c:pt idx="9">
                <c:v>21587</c:v>
              </c:pt>
              <c:pt idx="10">
                <c:v>16872</c:v>
              </c:pt>
              <c:pt idx="11">
                <c:v>11505</c:v>
              </c:pt>
              <c:pt idx="12">
                <c:v>3426</c:v>
              </c:pt>
            </c:numLit>
          </c:val>
        </c:ser>
        <c:gapWidth val="30"/>
        <c:axId val="132189184"/>
        <c:axId val="132199168"/>
      </c:barChart>
      <c:catAx>
        <c:axId val="13218918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2199168"/>
        <c:crossesAt val="0"/>
        <c:auto val="1"/>
        <c:lblAlgn val="ctr"/>
        <c:lblOffset val="100"/>
        <c:tickLblSkip val="1"/>
        <c:tickMarkSkip val="1"/>
      </c:catAx>
      <c:valAx>
        <c:axId val="132199168"/>
        <c:scaling>
          <c:orientation val="minMax"/>
          <c:max val="170000"/>
          <c:min val="0"/>
        </c:scaling>
        <c:delete val="1"/>
        <c:axPos val="b"/>
        <c:majorGridlines>
          <c:spPr>
            <a:ln w="3175">
              <a:solidFill>
                <a:srgbClr val="FFF2E5"/>
              </a:solidFill>
              <a:prstDash val="sysDash"/>
            </a:ln>
          </c:spPr>
        </c:majorGridlines>
        <c:numFmt formatCode="General" sourceLinked="1"/>
        <c:tickLblPos val="none"/>
        <c:crossAx val="132189184"/>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7852"/>
          <c:y val="6.2174875199423614E-2"/>
        </c:manualLayout>
      </c:layout>
      <c:spPr>
        <a:noFill/>
        <a:ln w="25400">
          <a:noFill/>
        </a:ln>
      </c:spPr>
    </c:title>
    <c:plotArea>
      <c:layout>
        <c:manualLayout>
          <c:layoutTarget val="inner"/>
          <c:xMode val="edge"/>
          <c:yMode val="edge"/>
          <c:x val="0.22574257425742594"/>
          <c:y val="0.34196891191712414"/>
          <c:w val="0.75643564356436765"/>
          <c:h val="0.62176165803113004"/>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pt idx="0">
                <c:v>171999</c:v>
              </c:pt>
              <c:pt idx="1">
                <c:v>157273</c:v>
              </c:pt>
            </c:numLit>
          </c:val>
        </c:ser>
        <c:gapWidth val="40"/>
        <c:axId val="133796608"/>
        <c:axId val="133798144"/>
      </c:barChart>
      <c:catAx>
        <c:axId val="13379660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3798144"/>
        <c:crossesAt val="0"/>
        <c:auto val="1"/>
        <c:lblAlgn val="ctr"/>
        <c:lblOffset val="100"/>
        <c:tickLblSkip val="1"/>
        <c:tickMarkSkip val="1"/>
      </c:catAx>
      <c:valAx>
        <c:axId val="133798144"/>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133796608"/>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5" Type="http://schemas.openxmlformats.org/officeDocument/2006/relationships/chart" Target="../charts/chart16.xml"/><Relationship Id="rId4"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142875</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57150</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48</xdr:row>
      <xdr:rowOff>0</xdr:rowOff>
    </xdr:from>
    <xdr:to>
      <xdr:col>10</xdr:col>
      <xdr:colOff>0</xdr:colOff>
      <xdr:row>61</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400</xdr:row>
      <xdr:rowOff>114300</xdr:rowOff>
    </xdr:to>
    <xdr:sp macro="" textlink="">
      <xdr:nvSpPr>
        <xdr:cNvPr id="4" name="Line 3"/>
        <xdr:cNvSpPr>
          <a:spLocks noChangeShapeType="1"/>
        </xdr:cNvSpPr>
      </xdr:nvSpPr>
      <xdr:spPr bwMode="auto">
        <a:xfrm>
          <a:off x="3914775" y="866775"/>
          <a:ext cx="0" cy="602742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48</xdr:row>
      <xdr:rowOff>76200</xdr:rowOff>
    </xdr:to>
    <xdr:sp macro="" textlink="">
      <xdr:nvSpPr>
        <xdr:cNvPr id="5" name="Line 4"/>
        <xdr:cNvSpPr>
          <a:spLocks noChangeShapeType="1"/>
        </xdr:cNvSpPr>
      </xdr:nvSpPr>
      <xdr:spPr bwMode="auto">
        <a:xfrm>
          <a:off x="3819525" y="1038225"/>
          <a:ext cx="0" cy="4095750"/>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48</xdr:row>
      <xdr:rowOff>0</xdr:rowOff>
    </xdr:from>
    <xdr:to>
      <xdr:col>29</xdr:col>
      <xdr:colOff>266700</xdr:colOff>
      <xdr:row>61</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72</xdr:row>
      <xdr:rowOff>9525</xdr:rowOff>
    </xdr:from>
    <xdr:to>
      <xdr:col>10</xdr:col>
      <xdr:colOff>0</xdr:colOff>
      <xdr:row>84</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72</xdr:row>
      <xdr:rowOff>19050</xdr:rowOff>
    </xdr:from>
    <xdr:to>
      <xdr:col>29</xdr:col>
      <xdr:colOff>276225</xdr:colOff>
      <xdr:row>84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85</xdr:row>
      <xdr:rowOff>85725</xdr:rowOff>
    </xdr:to>
    <xdr:sp macro="" textlink="">
      <xdr:nvSpPr>
        <xdr:cNvPr id="10" name="Line 9"/>
        <xdr:cNvSpPr>
          <a:spLocks noChangeShapeType="1"/>
        </xdr:cNvSpPr>
      </xdr:nvSpPr>
      <xdr:spPr bwMode="auto">
        <a:xfrm>
          <a:off x="3438525" y="1876425"/>
          <a:ext cx="0" cy="8286750"/>
        </a:xfrm>
        <a:prstGeom prst="line">
          <a:avLst/>
        </a:prstGeom>
        <a:noFill/>
        <a:ln w="9525">
          <a:noFill/>
          <a:round/>
          <a:headEnd/>
          <a:tailEnd/>
        </a:ln>
      </xdr:spPr>
    </xdr:sp>
    <xdr:clientData/>
  </xdr:twoCellAnchor>
</xdr:wsDr>
</file>

<file path=xl/drawings/drawing11.xml><?xml version="1.0" encoding="utf-8"?>
<c:userShapes xmlns:c="http://schemas.openxmlformats.org/drawingml/2006/chart">
  <cdr:relSizeAnchor xmlns:cdr="http://schemas.openxmlformats.org/drawingml/2006/chartDrawing">
    <cdr:from>
      <cdr:x>0.60316</cdr:x>
      <cdr:y>0.38918</cdr:y>
    </cdr:from>
    <cdr:to>
      <cdr:x>0.64148</cdr:x>
      <cdr:y>0.42699</cdr:y>
    </cdr:to>
    <cdr:sp macro="" textlink="">
      <cdr:nvSpPr>
        <cdr:cNvPr id="1888257" name="Line 1"/>
        <cdr:cNvSpPr>
          <a:spLocks xmlns:a="http://schemas.openxmlformats.org/drawingml/2006/main" noChangeShapeType="1"/>
        </cdr:cNvSpPr>
      </cdr:nvSpPr>
      <cdr:spPr bwMode="auto">
        <a:xfrm xmlns:a="http://schemas.openxmlformats.org/drawingml/2006/main" flipV="1">
          <a:off x="1936095" y="674657"/>
          <a:ext cx="123005" cy="6554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0.17878</cdr:x>
      <cdr:y>0.20735</cdr:y>
    </cdr:from>
    <cdr:to>
      <cdr:x>0.22637</cdr:x>
      <cdr:y>0.289</cdr:y>
    </cdr:to>
    <cdr:sp macro="" textlink="">
      <cdr:nvSpPr>
        <cdr:cNvPr id="1888258" name="Line 2"/>
        <cdr:cNvSpPr>
          <a:spLocks xmlns:a="http://schemas.openxmlformats.org/drawingml/2006/main" noChangeShapeType="1"/>
        </cdr:cNvSpPr>
      </cdr:nvSpPr>
      <cdr:spPr bwMode="auto">
        <a:xfrm xmlns:a="http://schemas.openxmlformats.org/drawingml/2006/main" flipH="1">
          <a:off x="573870" y="359459"/>
          <a:ext cx="152761" cy="141545"/>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2.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dr:relSizeAnchor xmlns:cdr="http://schemas.openxmlformats.org/drawingml/2006/chartDrawing">
    <cdr:from>
      <cdr:x>0.55954</cdr:x>
      <cdr:y>0.3317</cdr:y>
    </cdr:from>
    <cdr:to>
      <cdr:x>0.60078</cdr:x>
      <cdr:y>0.38352</cdr:y>
    </cdr:to>
    <cdr:sp macro="" textlink="">
      <cdr:nvSpPr>
        <cdr:cNvPr id="1889283" name="Line 3"/>
        <cdr:cNvSpPr>
          <a:spLocks xmlns:a="http://schemas.openxmlformats.org/drawingml/2006/main" noChangeShapeType="1"/>
        </cdr:cNvSpPr>
      </cdr:nvSpPr>
      <cdr:spPr bwMode="auto">
        <a:xfrm xmlns:a="http://schemas.openxmlformats.org/drawingml/2006/main" flipV="1">
          <a:off x="1769442" y="587660"/>
          <a:ext cx="130414" cy="91807"/>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1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4.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p>
      </cdr:txBody>
    </cdr:sp>
  </cdr:relSizeAnchor>
</c:userShapes>
</file>

<file path=xl/drawings/drawing15.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userShapes>
</file>

<file path=xl/drawings/drawing1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142875</xdr:rowOff>
    </xdr:to>
    <xdr:sp macro="" textlink="">
      <xdr:nvSpPr>
        <xdr:cNvPr id="5" name="Text Box 1028"/>
        <xdr:cNvSpPr txBox="1">
          <a:spLocks noChangeArrowheads="1"/>
        </xdr:cNvSpPr>
      </xdr:nvSpPr>
      <xdr:spPr bwMode="auto">
        <a:xfrm>
          <a:off x="409574" y="6610351"/>
          <a:ext cx="2876551" cy="3086099"/>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a:t>
          </a:r>
          <a:r>
            <a:rPr lang="pt-PT" sz="800" b="1" i="0" u="none" strike="noStrike" baseline="0">
              <a:solidFill>
                <a:srgbClr val="333333"/>
              </a:solidFill>
              <a:latin typeface="Arial"/>
              <a:cs typeface="Arial"/>
            </a:rPr>
            <a:t> taxa de desemprego </a:t>
          </a:r>
          <a:r>
            <a:rPr lang="pt-PT" sz="800" b="0" i="0" u="none" strike="noStrike" baseline="0">
              <a:solidFill>
                <a:srgbClr val="333333"/>
              </a:solidFill>
              <a:latin typeface="Arial"/>
              <a:cs typeface="Arial"/>
            </a:rPr>
            <a:t>na  </a:t>
          </a:r>
          <a:r>
            <a:rPr lang="pt-PT" sz="800" b="1" i="0" u="none" strike="noStrike" baseline="0">
              <a:solidFill>
                <a:srgbClr val="333333"/>
              </a:solidFill>
              <a:latin typeface="Arial"/>
              <a:cs typeface="Arial"/>
            </a:rPr>
            <a:t>União Europeia </a:t>
          </a:r>
          <a:r>
            <a:rPr lang="pt-PT" sz="800" b="0" i="0" u="none" strike="noStrike" baseline="0">
              <a:solidFill>
                <a:srgbClr val="333333"/>
              </a:solidFill>
              <a:latin typeface="Arial"/>
              <a:cs typeface="Arial"/>
            </a:rPr>
            <a:t>e na </a:t>
          </a:r>
          <a:r>
            <a:rPr lang="pt-PT" sz="800" b="1" i="0" u="none" strike="noStrike" baseline="0">
              <a:solidFill>
                <a:srgbClr val="333333"/>
              </a:solidFill>
              <a:latin typeface="Arial"/>
              <a:cs typeface="Arial"/>
            </a:rPr>
            <a:t>Zona Euro</a:t>
          </a:r>
          <a:r>
            <a:rPr lang="pt-PT" sz="800" b="0" i="0" u="none" strike="noStrike" baseline="0">
              <a:solidFill>
                <a:srgbClr val="333333"/>
              </a:solidFill>
              <a:latin typeface="Arial"/>
              <a:cs typeface="Arial"/>
            </a:rPr>
            <a:t> aumentou 0,1 p.p., face ao mês anterior e homólogo (10,2% e 10,9%, respetivamente), segundo os dados publicados pelo EUROSTAT relativos ao mês de  março de  2012.</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aumentou para 15,3%.</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(4,0%)</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(5,0%) e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(5,2%),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(24,1%)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(21,7%)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em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(51,1%),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(7,9%).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36,1%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o Luxemburgo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conjunto de normas reguladoras das relações de trabalho de natureza convencional, arbitral ou regulamentar. Pode ser: </a:t>
          </a:r>
        </a:p>
        <a:p>
          <a:pPr algn="just" rtl="0">
            <a:defRPr sz="1000"/>
          </a:pPr>
          <a:r>
            <a:rPr lang="pt-PT" sz="800" b="1" i="0" u="none" strike="noStrike" baseline="0">
              <a:solidFill>
                <a:srgbClr val="000000"/>
              </a:solidFill>
              <a:latin typeface="Arial"/>
              <a:cs typeface="Arial"/>
            </a:rPr>
            <a:t>- Contrato coletivo (CCT):</a:t>
          </a:r>
          <a:r>
            <a:rPr lang="pt-PT" sz="800" b="0" i="0" u="none" strike="noStrike" baseline="0">
              <a:solidFill>
                <a:srgbClr val="000000"/>
              </a:solidFill>
              <a:latin typeface="Arial"/>
              <a:cs typeface="Arial"/>
            </a:rPr>
            <a:t> conjunto de normas reguladoras das relações de trabalho resultante de acordo entre uma ou mais associações de empregadores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coletivo (ACT)</a:t>
          </a:r>
          <a:r>
            <a:rPr lang="pt-PT" sz="800" b="0" i="0" u="none" strike="noStrike" baseline="0">
              <a:solidFill>
                <a:srgbClr val="000000"/>
              </a:solidFill>
              <a:latin typeface="Arial"/>
              <a:cs typeface="Arial"/>
            </a:rPr>
            <a:t>: conjunto  de  normas  reguladoras  das relações de trabalho resultante de acordo entre uma pluralidade de empregadores para diferentes empresas e uma ou mais associações sindicais. </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de empresa (AE):</a:t>
          </a:r>
          <a:r>
            <a:rPr lang="pt-PT" sz="800" b="0" i="0" u="none" strike="noStrike" baseline="0">
              <a:solidFill>
                <a:srgbClr val="000000"/>
              </a:solidFill>
              <a:latin typeface="Arial"/>
              <a:cs typeface="Arial"/>
            </a:rPr>
            <a:t> conjunto de normas reguladoras das relações de trabalho resultante de acordo entre um empregador para uma empresa ou estabelecimento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Regulamento de condições mínimas (RCM):</a:t>
          </a:r>
          <a:r>
            <a:rPr lang="pt-PT" sz="800" b="0" i="0" u="none" strike="noStrike" baseline="0">
              <a:solidFill>
                <a:srgbClr val="000000"/>
              </a:solidFill>
              <a:latin typeface="Arial"/>
              <a:cs typeface="Arial"/>
            </a:rPr>
            <a:t>  conjunto  de   normas  reguladoras    das  relações   de   trabalho  adotadas  por regulamento  do Ministro responsável pela área laboral e do Ministro da tutela ou o responsável pelo sector de atividade.</a:t>
          </a: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Regulamento de extensão (RE):</a:t>
          </a:r>
          <a:r>
            <a:rPr lang="pt-PT" sz="800" b="0" i="0" u="none" strike="noStrike" baseline="0">
              <a:solidFill>
                <a:srgbClr val="000000"/>
              </a:solidFill>
              <a:latin typeface="Arial"/>
              <a:cs typeface="Arial"/>
            </a:rPr>
            <a:t> regulamento emitido pelo Ministro responsável pela área laboral que estende o âmbito de aplicação de uma convenção coletiva ou decisão arbitral.</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r>
            <a:rPr lang="pt-PT" sz="800" b="1" i="0" u="none" strike="noStrike" baseline="0">
              <a:solidFill>
                <a:srgbClr val="000000"/>
              </a:solidFill>
              <a:latin typeface="Arial"/>
              <a:cs typeface="Arial"/>
            </a:rPr>
            <a:t>- desempregados </a:t>
          </a:r>
          <a:r>
            <a:rPr lang="pt-PT" sz="800" b="0" i="0" u="none" strike="noStrike" baseline="0">
              <a:solidFill>
                <a:srgbClr val="000000"/>
              </a:solidFill>
              <a:latin typeface="Arial"/>
              <a:cs typeface="Arial"/>
            </a:rPr>
            <a:t>(desemprego registado): não têm um emprego e estão imediatamente disponíveis para trabalhar, dos quais: primeiro emprego (nunca trabalharam) e novo emprego (já trabalharam);</a:t>
          </a:r>
        </a:p>
        <a:p>
          <a:pPr algn="just" rtl="0">
            <a:defRPr sz="1000"/>
          </a:pPr>
          <a:r>
            <a:rPr lang="pt-PT" sz="800" b="1" i="0" u="none" strike="noStrike" baseline="0">
              <a:solidFill>
                <a:srgbClr val="000000"/>
              </a:solidFill>
              <a:latin typeface="Arial"/>
              <a:cs typeface="Arial"/>
            </a:rPr>
            <a:t>- indisponíveis temporariamente: </a:t>
          </a:r>
          <a:r>
            <a:rPr lang="pt-PT" sz="800" b="0" i="0" u="none" strike="noStrike" baseline="0">
              <a:solidFill>
                <a:srgbClr val="000000"/>
              </a:solidFill>
              <a:latin typeface="Arial"/>
              <a:cs typeface="Arial"/>
            </a:rPr>
            <a:t>desempregados ou empregados que não reúnem condições imediatas para o trabalho por motivos de saúde.</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invalidez:</a:t>
          </a:r>
          <a:r>
            <a:rPr lang="pt-PT" sz="800" b="0" i="0" u="none" strike="noStrike" baseline="0">
              <a:solidFill>
                <a:srgbClr val="000000"/>
              </a:solidFill>
              <a:latin typeface="Arial"/>
              <a:cs typeface="Arial"/>
            </a:rPr>
            <a:t>  prestação pecuniária de pagamento mensal, destinada a proteger os beneficiários de Regime Geral da Segurança Social nas situações de incapacidade permanente para o trabalho.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emprego:</a:t>
          </a:r>
          <a:r>
            <a:rPr lang="pt-PT" sz="800" b="0" i="0" u="none" strike="noStrike" baseline="0">
              <a:solidFill>
                <a:srgbClr val="000000"/>
              </a:solidFill>
              <a:latin typeface="Arial"/>
              <a:cs typeface="Arial"/>
            </a:rPr>
            <a:t> número de pessoas com emprego expresso em percentagem do total da população no mesmo grupo etário.</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T</a:t>
          </a:r>
          <a:r>
            <a:rPr lang="pt-PT" sz="800" b="1" i="0" u="none" strike="noStrike" baseline="0">
              <a:solidFill>
                <a:srgbClr val="000000"/>
              </a:solidFill>
              <a:latin typeface="Arial"/>
              <a:cs typeface="Arial"/>
            </a:rPr>
            <a:t>axa de desemprego:</a:t>
          </a:r>
          <a:r>
            <a:rPr lang="pt-PT" sz="800" b="0" i="0" u="none" strike="noStrike" baseline="0">
              <a:solidFill>
                <a:srgbClr val="000000"/>
              </a:solidFill>
              <a:latin typeface="Arial"/>
              <a:cs typeface="Arial"/>
            </a:rPr>
            <a:t> relação entre a população desempregada e a população ativa.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ativa: </a:t>
          </a:r>
          <a:r>
            <a:rPr lang="pt-PT" sz="800" b="0" i="0" u="none" strike="noStrike" baseline="0">
              <a:solidFill>
                <a:srgbClr val="000000"/>
              </a:solidFill>
              <a:latin typeface="Arial"/>
              <a:cs typeface="Arial"/>
            </a:rPr>
            <a:t>Pensão de invalidez:  prestação pecuniária de pagamento mensal, destinada a proteger os beneficiários de Regime Geral da Segurança Social nas situações de incapacidade permanente para o trabalho.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 </a:t>
          </a:r>
          <a:r>
            <a:rPr lang="pt-PT" sz="800" b="0" i="0" u="none" strike="noStrike" baseline="0">
              <a:solidFill>
                <a:srgbClr val="000000"/>
              </a:solidFill>
              <a:latin typeface="Arial"/>
              <a:cs typeface="Arial"/>
            </a:rPr>
            <a:t>prestação pecuniária mensal, cujo montante é determinado em função da pensão de aposentação.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 </a:t>
          </a:r>
          <a:r>
            <a:rPr lang="pt-PT" sz="800" b="0" i="0" u="none" strike="noStrike" baseline="0">
              <a:solidFill>
                <a:srgbClr val="000000"/>
              </a:solidFill>
              <a:latin typeface="Arial"/>
              <a:cs typeface="Arial"/>
            </a:rPr>
            <a:t>prestação pecuniária mensal do regime geral de segurança social, destinada a proteger os beneficiários quando atingem a idade mínima legalmente presumida como adequada para a cessação do exercício da atividade profissional.</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 </a:t>
          </a:r>
          <a:r>
            <a:rPr lang="pt-PT" sz="800" b="0" i="0" u="none" strike="noStrike" baseline="0">
              <a:solidFill>
                <a:srgbClr val="000000"/>
              </a:solidFill>
              <a:latin typeface="Arial"/>
              <a:cs typeface="Arial"/>
            </a:rPr>
            <a:t>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Rendimento social de inserção (RSI):</a:t>
          </a:r>
          <a:r>
            <a:rPr lang="pt-PT" sz="800" b="0" i="0" u="none" strike="noStrike" baseline="0">
              <a:solidFill>
                <a:srgbClr val="000000"/>
              </a:solidFill>
              <a:latin typeface="Arial"/>
              <a:cs typeface="Arial"/>
            </a:rPr>
            <a:t> montante indexado ao valor legalmente fixado para a pensão social do subsistema de solidariedade e calculado por referência à composição dos agregados familiares.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atividade: </a:t>
          </a:r>
          <a:r>
            <a:rPr lang="pt-PT" sz="800" b="0" i="0" u="none" strike="noStrike" baseline="0">
              <a:solidFill>
                <a:srgbClr val="000000"/>
              </a:solidFill>
              <a:latin typeface="Arial"/>
              <a:cs typeface="Arial"/>
            </a:rPr>
            <a:t>relação entre a população ativa e a população total com 15 e mais anos de idade.</a:t>
          </a: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67</xdr:row>
      <xdr:rowOff>0</xdr:rowOff>
    </xdr:from>
    <xdr:to>
      <xdr:col>28</xdr:col>
      <xdr:colOff>228600</xdr:colOff>
      <xdr:row>67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67</xdr:row>
      <xdr:rowOff>0</xdr:rowOff>
    </xdr:from>
    <xdr:to>
      <xdr:col>28</xdr:col>
      <xdr:colOff>228600</xdr:colOff>
      <xdr:row>67</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76</xdr:row>
      <xdr:rowOff>76199</xdr:rowOff>
    </xdr:from>
    <xdr:to>
      <xdr:col>29</xdr:col>
      <xdr:colOff>66675</xdr:colOff>
      <xdr:row>87</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9525</xdr:colOff>
      <xdr:row>76</xdr:row>
      <xdr:rowOff>76199</xdr:rowOff>
    </xdr:from>
    <xdr:to>
      <xdr:col>29</xdr:col>
      <xdr:colOff>66675</xdr:colOff>
      <xdr:row>87</xdr:row>
      <xdr:rowOff>38100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161925</xdr:colOff>
      <xdr:row>30</xdr:row>
      <xdr:rowOff>19051</xdr:rowOff>
    </xdr:from>
    <xdr:to>
      <xdr:col>30</xdr:col>
      <xdr:colOff>0</xdr:colOff>
      <xdr:row>40</xdr:row>
      <xdr:rowOff>133350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66675</xdr:colOff>
      <xdr:row>49</xdr:row>
      <xdr:rowOff>123825</xdr:rowOff>
    </xdr:from>
    <xdr:to>
      <xdr:col>30</xdr:col>
      <xdr:colOff>9525</xdr:colOff>
      <xdr:row>66</xdr:row>
      <xdr:rowOff>133350</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66675</xdr:colOff>
      <xdr:row>44</xdr:row>
      <xdr:rowOff>0</xdr:rowOff>
    </xdr:from>
    <xdr:to>
      <xdr:col>30</xdr:col>
      <xdr:colOff>9525</xdr:colOff>
      <xdr:row>49</xdr:row>
      <xdr:rowOff>85725</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38100</xdr:colOff>
      <xdr:row>5</xdr:row>
      <xdr:rowOff>0</xdr:rowOff>
    </xdr:from>
    <xdr:to>
      <xdr:col>30</xdr:col>
      <xdr:colOff>0</xdr:colOff>
      <xdr:row>16</xdr:row>
      <xdr:rowOff>85725</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38100</xdr:colOff>
      <xdr:row>16</xdr:row>
      <xdr:rowOff>123825</xdr:rowOff>
    </xdr:from>
    <xdr:to>
      <xdr:col>30</xdr:col>
      <xdr:colOff>0</xdr:colOff>
      <xdr:row>28</xdr:row>
      <xdr:rowOff>19050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0.09313</cdr:x>
      <cdr:y>0.04784</cdr:y>
    </cdr:from>
    <cdr:to>
      <cdr:x>0.09313</cdr:x>
      <cdr:y>0.04784</cdr:y>
    </cdr:to>
    <cdr:sp macro="" textlink="">
      <cdr:nvSpPr>
        <cdr:cNvPr id="2078721"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2078722"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0.84125</cdr:x>
      <cdr:y>0.23834</cdr:y>
    </cdr:from>
    <cdr:to>
      <cdr:x>0.86053</cdr:x>
      <cdr:y>0.33679</cdr:y>
    </cdr:to>
    <cdr:sp macro="" textlink="">
      <cdr:nvSpPr>
        <cdr:cNvPr id="11250691" name="Line 3"/>
        <cdr:cNvSpPr>
          <a:spLocks xmlns:a="http://schemas.openxmlformats.org/drawingml/2006/main" noChangeShapeType="1"/>
        </cdr:cNvSpPr>
      </cdr:nvSpPr>
      <cdr:spPr bwMode="auto">
        <a:xfrm xmlns:a="http://schemas.openxmlformats.org/drawingml/2006/main" flipH="1">
          <a:off x="5400675" y="438150"/>
          <a:ext cx="123824" cy="180974"/>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2078724"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0.09313</cdr:x>
      <cdr:y>0.04784</cdr:y>
    </cdr:from>
    <cdr:to>
      <cdr:x>0.09313</cdr:x>
      <cdr:y>0.04784</cdr:y>
    </cdr:to>
    <cdr:sp macro="" textlink="">
      <cdr:nvSpPr>
        <cdr:cNvPr id="2"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3"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0.84296</cdr:x>
      <cdr:y>0.22958</cdr:y>
    </cdr:from>
    <cdr:to>
      <cdr:x>0.86102</cdr:x>
      <cdr:y>0.33679</cdr:y>
    </cdr:to>
    <cdr:sp macro="" textlink="">
      <cdr:nvSpPr>
        <cdr:cNvPr id="4" name="Line 3"/>
        <cdr:cNvSpPr>
          <a:spLocks xmlns:a="http://schemas.openxmlformats.org/drawingml/2006/main" noChangeShapeType="1"/>
        </cdr:cNvSpPr>
      </cdr:nvSpPr>
      <cdr:spPr bwMode="auto">
        <a:xfrm xmlns:a="http://schemas.openxmlformats.org/drawingml/2006/main" flipH="1">
          <a:off x="5419726" y="422035"/>
          <a:ext cx="116100" cy="197089"/>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5"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0.07976</cdr:y>
    </cdr:from>
    <cdr:to>
      <cdr:x>0.97806</cdr:x>
      <cdr:y>0.21921</cdr:y>
    </cdr:to>
    <cdr:sp macro="" textlink="">
      <cdr:nvSpPr>
        <cdr:cNvPr id="6" name="Text Box 5"/>
        <cdr:cNvSpPr txBox="1">
          <a:spLocks xmlns:a="http://schemas.openxmlformats.org/drawingml/2006/main" noChangeArrowheads="1"/>
        </cdr:cNvSpPr>
      </cdr:nvSpPr>
      <cdr:spPr bwMode="auto">
        <a:xfrm xmlns:a="http://schemas.openxmlformats.org/drawingml/2006/main">
          <a:off x="5374599" y="146631"/>
          <a:ext cx="904429" cy="256354"/>
        </a:xfrm>
        <a:prstGeom xmlns:a="http://schemas.openxmlformats.org/drawingml/2006/main" prst="rect">
          <a:avLst/>
        </a:prstGeom>
        <a:noFill xmlns:a="http://schemas.openxmlformats.org/drawingml/2006/main"/>
        <a:ln xmlns:a="http://schemas.openxmlformats.org/drawingml/2006/main" w="9525" algn="ctr">
          <a:noFill/>
          <a:miter lim="800000"/>
          <a:headEnd/>
          <a:tailEnd/>
        </a:ln>
      </cdr:spPr>
      <cdr:txBody>
        <a:bodyPr xmlns:a="http://schemas.openxmlformats.org/drawingml/2006/main" vertOverflow="clip" wrap="square" lIns="18288" tIns="18288" rIns="18288"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a:t>
          </a:r>
        </a:p>
        <a:p xmlns:a="http://schemas.openxmlformats.org/drawingml/2006/main">
          <a:pPr algn="ctr" rtl="0">
            <a:defRPr sz="1000"/>
          </a:pPr>
          <a:r>
            <a:rPr lang="pt-PT" sz="700" b="1" i="0" u="none" strike="noStrike" baseline="0">
              <a:solidFill>
                <a:srgbClr val="333333"/>
              </a:solidFill>
              <a:latin typeface="Arial"/>
              <a:cs typeface="Arial"/>
            </a:rPr>
            <a:t>91,67 euros</a:t>
          </a:r>
        </a:p>
        <a:p xmlns:a="http://schemas.openxmlformats.org/drawingml/2006/main">
          <a:pPr algn="ctr" rtl="0">
            <a:defRPr sz="1000"/>
          </a:pPr>
          <a:endParaRPr lang="pt-PT" sz="700" b="1" i="0" u="none" strike="noStrike" baseline="0">
            <a:solidFill>
              <a:srgbClr val="333333"/>
            </a:solidFill>
            <a:latin typeface="Arial"/>
            <a:cs typeface="Aria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0.83646</cdr:x>
      <cdr:y>0.20061</cdr:y>
    </cdr:from>
    <cdr:to>
      <cdr:x>0.83646</cdr:x>
      <cdr:y>0.20061</cdr:y>
    </cdr:to>
    <cdr:sp macro="" textlink="">
      <cdr:nvSpPr>
        <cdr:cNvPr id="2097153"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2097154"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0.83646</cdr:x>
      <cdr:y>0.20061</cdr:y>
    </cdr:from>
    <cdr:to>
      <cdr:x>0.83646</cdr:x>
      <cdr:y>0.20061</cdr:y>
    </cdr:to>
    <cdr:sp macro="" textlink="">
      <cdr:nvSpPr>
        <cdr:cNvPr id="2"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3"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7.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8.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9.xml><?xml version="1.0" encoding="utf-8"?>
<c:userShapes xmlns:c="http://schemas.openxmlformats.org/drawingml/2006/chart">
  <cdr:relSizeAnchor xmlns:cdr="http://schemas.openxmlformats.org/drawingml/2006/chartDrawing">
    <cdr:from>
      <cdr:x>0.83096</cdr:x>
      <cdr:y>0.26265</cdr:y>
    </cdr:from>
    <cdr:to>
      <cdr:x>0.83096</cdr:x>
      <cdr:y>0.26265</cdr:y>
    </cdr:to>
    <cdr:sp macro="" textlink="">
      <cdr:nvSpPr>
        <cdr:cNvPr id="2107393"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2107394"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0.83096</cdr:x>
      <cdr:y>0.26265</cdr:y>
    </cdr:from>
    <cdr:to>
      <cdr:x>0.83096</cdr:x>
      <cdr:y>0.26265</cdr:y>
    </cdr:to>
    <cdr:sp macro="" textlink="">
      <cdr:nvSpPr>
        <cdr:cNvPr id="2"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3"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be_p6_7_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3_dados\ine\ie\2011\1t11\Mtss_permanentes\mtss_permanentes_Portugal_1T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3_dados\ine\ie\2011\2t11\Mtss_permanentes\mtss_permanentes_Portugal_2T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3_dados\ine\ie\2011\3t11\Mtss_permanentes\mtss_permanentes_Portugal_3T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3_dados\ine\ie\2011\4t11\Mtss_permanentes\mtss_permanentes_Portugal_4T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3_dados\ine\ie\2012\1t2012\mtss_permanentes_Portugal_1T1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6populacao1"/>
      <sheetName val="6populacao2"/>
      <sheetName val="6populacao3"/>
      <sheetName val="7empregoINE1"/>
      <sheetName val="7empregoINE2"/>
      <sheetName val="7empregoINE3"/>
      <sheetName val="8desemprego_INE1"/>
      <sheetName val="8desemprego_INE2"/>
      <sheetName val="8desemprego_INE3"/>
      <sheetName val="6populacao_anual1"/>
      <sheetName val="6populacao_anual2"/>
      <sheetName val="6populacao_anual3"/>
      <sheetName val="7empregoINE_anual1"/>
      <sheetName val="7empregoINE_anual2"/>
      <sheetName val="7empregoINE_anual3"/>
      <sheetName val="8desemprego_INEanual1"/>
      <sheetName val="8desemprego_INEanual2"/>
      <sheetName val="8desemprego_INEanual3"/>
    </sheetNames>
    <sheetDataSet>
      <sheetData sheetId="0">
        <row r="4">
          <cell r="AB4" t="str">
            <v>1.º trimestre</v>
          </cell>
          <cell r="AC4" t="str">
            <v>2.º trimestre</v>
          </cell>
          <cell r="AD4" t="str">
            <v>3.º trimestre</v>
          </cell>
          <cell r="AE4" t="str">
            <v>4.º trimestre</v>
          </cell>
          <cell r="AF4" t="str">
            <v>1.º trimestre</v>
          </cell>
        </row>
      </sheetData>
      <sheetData sheetId="1"/>
      <sheetData sheetId="2"/>
      <sheetData sheetId="3">
        <row r="7">
          <cell r="W7" t="str">
            <v>1.º trimestre</v>
          </cell>
        </row>
      </sheetData>
      <sheetData sheetId="4">
        <row r="50">
          <cell r="G50">
            <v>3814.3</v>
          </cell>
        </row>
      </sheetData>
      <sheetData sheetId="5">
        <row r="52">
          <cell r="Y52">
            <v>18.871849865951742</v>
          </cell>
        </row>
      </sheetData>
      <sheetData sheetId="6">
        <row r="7">
          <cell r="W7" t="str">
            <v>1.º trimestre</v>
          </cell>
        </row>
      </sheetData>
      <sheetData sheetId="7">
        <row r="45">
          <cell r="W45" t="str">
            <v>1.º trimestre</v>
          </cell>
        </row>
      </sheetData>
      <sheetData sheetId="8">
        <row r="45">
          <cell r="F45" t="str">
            <v>1.º trimestre</v>
          </cell>
        </row>
      </sheetData>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1a"/>
      <sheetName val="12"/>
      <sheetName val="13"/>
      <sheetName val="14"/>
      <sheetName val="15"/>
      <sheetName val="16"/>
      <sheetName val="17"/>
      <sheetName val="18"/>
      <sheetName val="19"/>
      <sheetName val="20"/>
      <sheetName val="21"/>
      <sheetName val="3a"/>
      <sheetName val="14a"/>
    </sheetNames>
    <sheetDataSet>
      <sheetData sheetId="0"/>
      <sheetData sheetId="1"/>
      <sheetData sheetId="2"/>
      <sheetData sheetId="3"/>
      <sheetData sheetId="4"/>
      <sheetData sheetId="5"/>
      <sheetData sheetId="6"/>
      <sheetData sheetId="7"/>
      <sheetData sheetId="8"/>
      <sheetData sheetId="9"/>
      <sheetData sheetId="10"/>
      <sheetData sheetId="11">
        <row r="4">
          <cell r="C4">
            <v>688.9</v>
          </cell>
        </row>
      </sheetData>
      <sheetData sheetId="12"/>
      <sheetData sheetId="13"/>
      <sheetData sheetId="14"/>
      <sheetData sheetId="15"/>
      <sheetData sheetId="16"/>
      <sheetData sheetId="17"/>
      <sheetData sheetId="18"/>
      <sheetData sheetId="19">
        <row r="4">
          <cell r="B4">
            <v>1094.0999999999999</v>
          </cell>
          <cell r="C4">
            <v>554.9</v>
          </cell>
          <cell r="D4">
            <v>539.29999999999995</v>
          </cell>
        </row>
        <row r="5">
          <cell r="B5">
            <v>455.3</v>
          </cell>
          <cell r="C5">
            <v>229</v>
          </cell>
          <cell r="D5">
            <v>226.4</v>
          </cell>
        </row>
        <row r="6">
          <cell r="B6">
            <v>235.4</v>
          </cell>
          <cell r="C6">
            <v>116.8</v>
          </cell>
          <cell r="D6">
            <v>118.6</v>
          </cell>
        </row>
        <row r="7">
          <cell r="B7">
            <v>113.5</v>
          </cell>
          <cell r="C7">
            <v>62.8</v>
          </cell>
          <cell r="D7">
            <v>50.7</v>
          </cell>
        </row>
        <row r="8">
          <cell r="B8">
            <v>84.2</v>
          </cell>
          <cell r="C8">
            <v>46.8</v>
          </cell>
          <cell r="D8">
            <v>37.4</v>
          </cell>
        </row>
        <row r="9">
          <cell r="B9">
            <v>66.400000000000006</v>
          </cell>
          <cell r="C9">
            <v>32.5</v>
          </cell>
          <cell r="D9">
            <v>33.9</v>
          </cell>
        </row>
        <row r="10">
          <cell r="B10">
            <v>50.1</v>
          </cell>
          <cell r="C10">
            <v>22.9</v>
          </cell>
          <cell r="D10">
            <v>27.2</v>
          </cell>
        </row>
        <row r="11">
          <cell r="B11">
            <v>42.7</v>
          </cell>
          <cell r="C11">
            <v>18.5</v>
          </cell>
          <cell r="D11">
            <v>24.2</v>
          </cell>
        </row>
        <row r="12">
          <cell r="B12">
            <v>27.6</v>
          </cell>
          <cell r="C12">
            <v>15.5</v>
          </cell>
          <cell r="D12">
            <v>12.1</v>
          </cell>
        </row>
        <row r="13">
          <cell r="B13">
            <v>13.6</v>
          </cell>
          <cell r="C13">
            <v>7</v>
          </cell>
          <cell r="D13">
            <v>6.6</v>
          </cell>
        </row>
        <row r="14">
          <cell r="B14">
            <v>4.0999999999999996</v>
          </cell>
          <cell r="C14">
            <v>2.5</v>
          </cell>
          <cell r="D14">
            <v>1.6</v>
          </cell>
        </row>
        <row r="15">
          <cell r="B15">
            <v>0.7</v>
          </cell>
          <cell r="C15">
            <v>0.4</v>
          </cell>
          <cell r="D15">
            <v>0.3</v>
          </cell>
        </row>
        <row r="16">
          <cell r="B16">
            <v>0.6</v>
          </cell>
          <cell r="C16">
            <v>0.2</v>
          </cell>
          <cell r="D16">
            <v>0.3</v>
          </cell>
        </row>
      </sheetData>
      <sheetData sheetId="20"/>
      <sheetData sheetId="21"/>
      <sheetData sheetId="22" refreshError="1"/>
      <sheetData sheetId="2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1a"/>
      <sheetName val="12"/>
      <sheetName val="13"/>
      <sheetName val="14"/>
      <sheetName val="15"/>
      <sheetName val="16"/>
      <sheetName val="17"/>
      <sheetName val="18"/>
      <sheetName val="19"/>
      <sheetName val="20"/>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4">
          <cell r="B4">
            <v>1076</v>
          </cell>
          <cell r="C4">
            <v>548.29999999999995</v>
          </cell>
          <cell r="D4">
            <v>527.70000000000005</v>
          </cell>
        </row>
        <row r="5">
          <cell r="B5">
            <v>455.3</v>
          </cell>
          <cell r="C5">
            <v>231.7</v>
          </cell>
          <cell r="D5">
            <v>223.5</v>
          </cell>
        </row>
        <row r="6">
          <cell r="B6">
            <v>244.2</v>
          </cell>
          <cell r="C6">
            <v>121.6</v>
          </cell>
          <cell r="D6">
            <v>122.6</v>
          </cell>
        </row>
        <row r="7">
          <cell r="B7">
            <v>108.2</v>
          </cell>
          <cell r="C7">
            <v>64.400000000000006</v>
          </cell>
          <cell r="D7">
            <v>43.8</v>
          </cell>
        </row>
        <row r="8">
          <cell r="B8">
            <v>76.900000000000006</v>
          </cell>
          <cell r="C8">
            <v>40.5</v>
          </cell>
          <cell r="D8">
            <v>36.299999999999997</v>
          </cell>
        </row>
        <row r="9">
          <cell r="B9">
            <v>59.9</v>
          </cell>
          <cell r="C9">
            <v>28</v>
          </cell>
          <cell r="D9">
            <v>31.9</v>
          </cell>
        </row>
        <row r="10">
          <cell r="B10">
            <v>46.4</v>
          </cell>
          <cell r="C10">
            <v>21.2</v>
          </cell>
          <cell r="D10">
            <v>25.2</v>
          </cell>
        </row>
        <row r="11">
          <cell r="B11">
            <v>40.9</v>
          </cell>
          <cell r="C11">
            <v>17.399999999999999</v>
          </cell>
          <cell r="D11">
            <v>23.5</v>
          </cell>
        </row>
        <row r="12">
          <cell r="B12">
            <v>25.2</v>
          </cell>
          <cell r="C12">
            <v>12.3</v>
          </cell>
          <cell r="D12">
            <v>13</v>
          </cell>
        </row>
        <row r="13">
          <cell r="B13">
            <v>13.1</v>
          </cell>
          <cell r="C13">
            <v>7.9</v>
          </cell>
          <cell r="D13">
            <v>5.2</v>
          </cell>
        </row>
        <row r="14">
          <cell r="B14">
            <v>5.3</v>
          </cell>
          <cell r="C14">
            <v>3.1</v>
          </cell>
          <cell r="D14">
            <v>2.2000000000000002</v>
          </cell>
        </row>
        <row r="15">
          <cell r="B15">
            <v>0.4</v>
          </cell>
          <cell r="C15">
            <v>0</v>
          </cell>
          <cell r="D15">
            <v>0.4</v>
          </cell>
        </row>
        <row r="16">
          <cell r="B16">
            <v>0.2</v>
          </cell>
          <cell r="C16">
            <v>0.2</v>
          </cell>
          <cell r="D16">
            <v>0.1</v>
          </cell>
        </row>
      </sheetData>
      <sheetData sheetId="20"/>
      <sheetData sheetId="2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B4">
            <v>1016.2</v>
          </cell>
          <cell r="C4">
            <v>497.6</v>
          </cell>
          <cell r="D4">
            <v>518.6</v>
          </cell>
        </row>
        <row r="5">
          <cell r="B5">
            <v>437.6</v>
          </cell>
          <cell r="C5">
            <v>218.5</v>
          </cell>
          <cell r="D5">
            <v>219.1</v>
          </cell>
        </row>
        <row r="6">
          <cell r="B6">
            <v>231.8</v>
          </cell>
          <cell r="C6">
            <v>115.2</v>
          </cell>
          <cell r="D6">
            <v>116.7</v>
          </cell>
        </row>
        <row r="7">
          <cell r="B7">
            <v>93.9</v>
          </cell>
          <cell r="C7">
            <v>49</v>
          </cell>
          <cell r="D7">
            <v>45</v>
          </cell>
        </row>
        <row r="8">
          <cell r="B8">
            <v>75.3</v>
          </cell>
          <cell r="C8">
            <v>38.1</v>
          </cell>
          <cell r="D8">
            <v>37.200000000000003</v>
          </cell>
        </row>
        <row r="9">
          <cell r="B9">
            <v>53.7</v>
          </cell>
          <cell r="C9">
            <v>24.2</v>
          </cell>
          <cell r="D9">
            <v>29.5</v>
          </cell>
        </row>
        <row r="10">
          <cell r="B10">
            <v>46.5</v>
          </cell>
          <cell r="C10">
            <v>20.9</v>
          </cell>
          <cell r="D10">
            <v>25.6</v>
          </cell>
        </row>
        <row r="11">
          <cell r="B11">
            <v>34.200000000000003</v>
          </cell>
          <cell r="C11">
            <v>12.2</v>
          </cell>
          <cell r="D11">
            <v>22</v>
          </cell>
        </row>
        <row r="12">
          <cell r="B12">
            <v>22.6</v>
          </cell>
          <cell r="C12">
            <v>11</v>
          </cell>
          <cell r="D12">
            <v>11.6</v>
          </cell>
        </row>
        <row r="13">
          <cell r="B13">
            <v>13.2</v>
          </cell>
          <cell r="C13">
            <v>6.3</v>
          </cell>
          <cell r="D13">
            <v>6.9</v>
          </cell>
        </row>
        <row r="14">
          <cell r="B14">
            <v>6.5</v>
          </cell>
          <cell r="C14">
            <v>2.1</v>
          </cell>
          <cell r="D14">
            <v>4.4000000000000004</v>
          </cell>
        </row>
        <row r="15">
          <cell r="B15">
            <v>0.3</v>
          </cell>
          <cell r="C15" t="str">
            <v>0.0</v>
          </cell>
          <cell r="D15">
            <v>0.3</v>
          </cell>
        </row>
        <row r="16">
          <cell r="B16">
            <v>0.6</v>
          </cell>
          <cell r="C16">
            <v>0.2</v>
          </cell>
          <cell r="D16">
            <v>0.4</v>
          </cell>
        </row>
      </sheetData>
      <sheetData sheetId="19"/>
      <sheetData sheetId="2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B4">
            <v>1038.5</v>
          </cell>
          <cell r="C4">
            <v>514.29999999999995</v>
          </cell>
          <cell r="D4">
            <v>524.20000000000005</v>
          </cell>
        </row>
        <row r="5">
          <cell r="B5">
            <v>455</v>
          </cell>
          <cell r="C5">
            <v>229.3</v>
          </cell>
          <cell r="D5">
            <v>225.7</v>
          </cell>
        </row>
        <row r="6">
          <cell r="B6">
            <v>227.5</v>
          </cell>
          <cell r="C6">
            <v>110.2</v>
          </cell>
          <cell r="D6">
            <v>117.3</v>
          </cell>
        </row>
        <row r="7">
          <cell r="B7">
            <v>100.2</v>
          </cell>
          <cell r="C7">
            <v>53.6</v>
          </cell>
          <cell r="D7">
            <v>46.6</v>
          </cell>
        </row>
        <row r="8">
          <cell r="B8">
            <v>75.3</v>
          </cell>
          <cell r="C8">
            <v>36.5</v>
          </cell>
          <cell r="D8">
            <v>38.799999999999997</v>
          </cell>
        </row>
        <row r="9">
          <cell r="B9">
            <v>61.8</v>
          </cell>
          <cell r="C9">
            <v>27.1</v>
          </cell>
          <cell r="D9">
            <v>34.6</v>
          </cell>
        </row>
        <row r="10">
          <cell r="B10">
            <v>43.2</v>
          </cell>
          <cell r="C10">
            <v>23.6</v>
          </cell>
          <cell r="D10">
            <v>19.600000000000001</v>
          </cell>
        </row>
        <row r="11">
          <cell r="B11">
            <v>34.4</v>
          </cell>
          <cell r="C11">
            <v>13.4</v>
          </cell>
          <cell r="D11">
            <v>21</v>
          </cell>
        </row>
        <row r="12">
          <cell r="B12">
            <v>23.4</v>
          </cell>
          <cell r="C12">
            <v>12.6</v>
          </cell>
          <cell r="D12">
            <v>10.9</v>
          </cell>
        </row>
        <row r="13">
          <cell r="B13">
            <v>12.7</v>
          </cell>
          <cell r="C13">
            <v>6.4</v>
          </cell>
          <cell r="D13">
            <v>6.4</v>
          </cell>
        </row>
        <row r="14">
          <cell r="B14">
            <v>4.3</v>
          </cell>
          <cell r="C14">
            <v>1.7</v>
          </cell>
          <cell r="D14">
            <v>2.6</v>
          </cell>
        </row>
        <row r="15">
          <cell r="B15">
            <v>0.4</v>
          </cell>
          <cell r="C15">
            <v>0</v>
          </cell>
          <cell r="D15">
            <v>0.4</v>
          </cell>
        </row>
        <row r="16">
          <cell r="B16">
            <v>0.2</v>
          </cell>
          <cell r="C16">
            <v>0</v>
          </cell>
          <cell r="D16">
            <v>0.2</v>
          </cell>
        </row>
      </sheetData>
      <sheetData sheetId="19"/>
      <sheetData sheetId="20"/>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B4">
            <v>1006.9</v>
          </cell>
          <cell r="C4">
            <v>504.2</v>
          </cell>
          <cell r="D4">
            <v>502.8</v>
          </cell>
        </row>
        <row r="5">
          <cell r="B5">
            <v>454.4</v>
          </cell>
          <cell r="C5">
            <v>228.9</v>
          </cell>
          <cell r="D5">
            <v>225.6</v>
          </cell>
        </row>
        <row r="6">
          <cell r="B6">
            <v>234.3</v>
          </cell>
          <cell r="C6">
            <v>115.6</v>
          </cell>
          <cell r="D6">
            <v>118.7</v>
          </cell>
        </row>
        <row r="7">
          <cell r="B7">
            <v>99.7</v>
          </cell>
          <cell r="C7">
            <v>56</v>
          </cell>
          <cell r="D7">
            <v>43.7</v>
          </cell>
        </row>
        <row r="8">
          <cell r="B8">
            <v>61.5</v>
          </cell>
          <cell r="C8">
            <v>27.8</v>
          </cell>
          <cell r="D8">
            <v>33.700000000000003</v>
          </cell>
        </row>
        <row r="9">
          <cell r="B9">
            <v>51</v>
          </cell>
          <cell r="C9">
            <v>22.7</v>
          </cell>
          <cell r="D9">
            <v>28.3</v>
          </cell>
        </row>
        <row r="10">
          <cell r="B10">
            <v>41</v>
          </cell>
          <cell r="C10">
            <v>22.9</v>
          </cell>
          <cell r="D10">
            <v>18.100000000000001</v>
          </cell>
        </row>
        <row r="11">
          <cell r="B11">
            <v>31.4</v>
          </cell>
          <cell r="C11">
            <v>15.3</v>
          </cell>
          <cell r="D11">
            <v>16</v>
          </cell>
        </row>
        <row r="12">
          <cell r="B12">
            <v>20.3</v>
          </cell>
          <cell r="C12">
            <v>9.9</v>
          </cell>
          <cell r="D12">
            <v>10.4</v>
          </cell>
        </row>
        <row r="13">
          <cell r="B13">
            <v>9.1999999999999993</v>
          </cell>
          <cell r="C13">
            <v>3.5</v>
          </cell>
          <cell r="D13">
            <v>5.7</v>
          </cell>
        </row>
        <row r="14">
          <cell r="B14">
            <v>4.3</v>
          </cell>
          <cell r="C14">
            <v>1.8</v>
          </cell>
          <cell r="D14">
            <v>2.5</v>
          </cell>
        </row>
        <row r="15">
          <cell r="B15" t="str">
            <v>0.0</v>
          </cell>
          <cell r="C15" t="str">
            <v>0.0</v>
          </cell>
          <cell r="D15" t="str">
            <v>0.0</v>
          </cell>
        </row>
        <row r="16">
          <cell r="B16" t="str">
            <v>0.0</v>
          </cell>
          <cell r="C16" t="str">
            <v>0.0</v>
          </cell>
          <cell r="D16" t="str">
            <v>0.0</v>
          </cell>
        </row>
      </sheetData>
      <sheetData sheetId="19"/>
      <sheetData sheetId="20"/>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Folha1"/>
    </sheetNames>
    <sheetDataSet>
      <sheetData sheetId="0">
        <row r="2">
          <cell r="B2" t="str">
            <v>Maio de 2012</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1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1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tabSelected="1" showRuler="0" workbookViewId="0"/>
  </sheetViews>
  <sheetFormatPr defaultRowHeight="12.75"/>
  <cols>
    <col min="1" max="1" width="1.42578125" customWidth="1"/>
    <col min="2" max="2" width="2.5703125" customWidth="1"/>
    <col min="3" max="3" width="30.7109375" customWidth="1"/>
    <col min="4" max="4" width="2.7109375" customWidth="1"/>
    <col min="5" max="5" width="1.28515625" customWidth="1"/>
    <col min="6" max="6" width="14" customWidth="1"/>
    <col min="7" max="7" width="5.5703125" customWidth="1"/>
    <col min="8" max="8" width="3.28515625" customWidth="1"/>
    <col min="9" max="9" width="35.85546875" customWidth="1"/>
    <col min="10" max="10" width="3.28515625" customWidth="1"/>
    <col min="11" max="11" width="2.7109375" customWidth="1"/>
    <col min="12" max="12" width="8.140625" customWidth="1"/>
  </cols>
  <sheetData>
    <row r="1" spans="1:16" ht="4.5" customHeight="1">
      <c r="A1" s="145"/>
      <c r="B1" s="148"/>
      <c r="C1" s="148"/>
      <c r="D1" s="148"/>
      <c r="E1" s="146"/>
      <c r="F1" s="144"/>
      <c r="G1" s="144"/>
      <c r="H1" s="41"/>
      <c r="I1" s="8"/>
      <c r="J1" s="8"/>
      <c r="K1" s="8"/>
    </row>
    <row r="2" spans="1:16" ht="17.25" customHeight="1">
      <c r="A2" s="145"/>
      <c r="B2" s="4"/>
      <c r="C2" s="144"/>
      <c r="D2" s="144"/>
      <c r="E2" s="146"/>
      <c r="F2" s="144"/>
      <c r="G2" s="144"/>
      <c r="H2" s="41"/>
      <c r="I2" s="8"/>
      <c r="J2" s="8"/>
      <c r="K2" s="8"/>
    </row>
    <row r="3" spans="1:16">
      <c r="A3" s="145"/>
      <c r="B3" s="4"/>
      <c r="C3" s="144"/>
      <c r="D3" s="144"/>
      <c r="E3" s="146"/>
      <c r="F3" s="144"/>
      <c r="G3" s="144"/>
      <c r="H3" s="41"/>
      <c r="J3" s="8"/>
      <c r="K3" s="8"/>
    </row>
    <row r="4" spans="1:16" ht="33.75" customHeight="1">
      <c r="A4" s="145"/>
      <c r="B4" s="4"/>
      <c r="C4" s="41"/>
      <c r="D4" s="41"/>
      <c r="E4" s="148"/>
      <c r="F4" s="41"/>
      <c r="G4" s="41"/>
      <c r="H4" s="41"/>
      <c r="I4" s="166" t="s">
        <v>40</v>
      </c>
      <c r="K4" s="8"/>
    </row>
    <row r="5" spans="1:16" s="12" customFormat="1" ht="12.75" customHeight="1">
      <c r="A5" s="149"/>
      <c r="B5" s="1410" t="s">
        <v>76</v>
      </c>
      <c r="C5" s="1410"/>
      <c r="D5" s="1410"/>
      <c r="E5" s="148"/>
      <c r="F5" s="41"/>
      <c r="G5" s="41"/>
      <c r="H5" s="41"/>
      <c r="I5" s="8"/>
      <c r="J5" s="33"/>
      <c r="K5" s="8"/>
    </row>
    <row r="6" spans="1:16" ht="12.75" customHeight="1">
      <c r="A6" s="145"/>
      <c r="B6" s="145"/>
      <c r="C6" s="148"/>
      <c r="D6" s="148"/>
      <c r="E6" s="148"/>
      <c r="F6" s="41"/>
      <c r="G6" s="41"/>
      <c r="H6" s="41"/>
      <c r="I6" s="8"/>
      <c r="J6" s="33"/>
      <c r="K6" s="8"/>
      <c r="N6" s="238"/>
    </row>
    <row r="7" spans="1:16" ht="12.75" customHeight="1">
      <c r="A7" s="145"/>
      <c r="B7" s="145"/>
      <c r="C7" s="148"/>
      <c r="D7" s="148"/>
      <c r="E7" s="148"/>
      <c r="F7" s="41"/>
      <c r="G7" s="41"/>
      <c r="H7" s="41"/>
      <c r="I7" s="8"/>
      <c r="J7" s="33"/>
      <c r="K7" s="8"/>
      <c r="M7" s="51"/>
      <c r="N7" s="112"/>
    </row>
    <row r="8" spans="1:16" ht="12.75" customHeight="1">
      <c r="A8" s="145"/>
      <c r="B8" s="145"/>
      <c r="C8" s="148"/>
      <c r="D8" s="148"/>
      <c r="E8" s="148"/>
      <c r="F8" s="41"/>
      <c r="G8" s="41"/>
      <c r="H8" s="41"/>
      <c r="I8" s="8"/>
      <c r="J8" s="33"/>
      <c r="K8" s="5"/>
      <c r="M8" s="239"/>
    </row>
    <row r="9" spans="1:16" ht="12.75" customHeight="1">
      <c r="A9" s="145"/>
      <c r="B9" s="145"/>
      <c r="C9" s="148"/>
      <c r="D9" s="148"/>
      <c r="E9" s="148"/>
      <c r="F9" s="41"/>
      <c r="G9" s="41"/>
      <c r="H9" s="41"/>
      <c r="I9" s="8"/>
      <c r="J9" s="33"/>
      <c r="K9" s="5"/>
      <c r="M9" s="239"/>
    </row>
    <row r="10" spans="1:16" ht="12.75" customHeight="1">
      <c r="A10" s="145"/>
      <c r="B10" s="145"/>
      <c r="C10" s="148"/>
      <c r="D10" s="148"/>
      <c r="E10" s="148"/>
      <c r="F10" s="41"/>
      <c r="G10" s="41"/>
      <c r="H10" s="41"/>
      <c r="I10" s="8"/>
      <c r="J10" s="33"/>
      <c r="K10" s="5"/>
    </row>
    <row r="11" spans="1:16">
      <c r="A11" s="145"/>
      <c r="B11" s="145"/>
      <c r="C11" s="148"/>
      <c r="D11" s="148"/>
      <c r="E11" s="148"/>
      <c r="F11" s="41"/>
      <c r="G11" s="41"/>
      <c r="H11" s="41"/>
      <c r="I11" s="8"/>
      <c r="J11" s="33"/>
      <c r="K11" s="5"/>
    </row>
    <row r="12" spans="1:16">
      <c r="A12" s="145"/>
      <c r="B12" s="167" t="s">
        <v>31</v>
      </c>
      <c r="C12" s="157"/>
      <c r="D12" s="157"/>
      <c r="E12" s="148"/>
      <c r="F12" s="41"/>
      <c r="G12" s="41"/>
      <c r="H12" s="41"/>
      <c r="I12" s="8"/>
      <c r="J12" s="33"/>
      <c r="K12" s="5"/>
    </row>
    <row r="13" spans="1:16" ht="13.5" thickBot="1">
      <c r="A13" s="145"/>
      <c r="B13" s="145"/>
      <c r="C13" s="148"/>
      <c r="D13" s="148"/>
      <c r="E13" s="148"/>
      <c r="F13" s="41"/>
      <c r="G13" s="41"/>
      <c r="H13" s="41"/>
      <c r="I13" s="8"/>
      <c r="J13" s="33"/>
      <c r="K13" s="5"/>
      <c r="P13" s="235"/>
    </row>
    <row r="14" spans="1:16" ht="13.5" thickBot="1">
      <c r="A14" s="145"/>
      <c r="B14" s="94"/>
      <c r="C14" s="176" t="s">
        <v>24</v>
      </c>
      <c r="D14" s="173">
        <v>3</v>
      </c>
      <c r="E14" s="148"/>
      <c r="F14" s="41"/>
      <c r="G14" s="41"/>
      <c r="H14" s="41"/>
      <c r="I14" s="8"/>
      <c r="J14" s="33"/>
      <c r="K14" s="5"/>
      <c r="P14" s="235"/>
    </row>
    <row r="15" spans="1:16" ht="13.5" thickBot="1">
      <c r="A15" s="145"/>
      <c r="B15" s="145"/>
      <c r="C15" s="175"/>
      <c r="D15" s="171"/>
      <c r="E15" s="148"/>
      <c r="F15" s="41"/>
      <c r="G15" s="41"/>
      <c r="H15" s="41"/>
      <c r="I15" s="8"/>
      <c r="J15" s="33"/>
      <c r="K15" s="5"/>
      <c r="P15" s="235"/>
    </row>
    <row r="16" spans="1:16" ht="13.5" thickBot="1">
      <c r="A16" s="145"/>
      <c r="B16" s="94"/>
      <c r="C16" s="176" t="s">
        <v>37</v>
      </c>
      <c r="D16" s="174">
        <v>4</v>
      </c>
      <c r="E16" s="148"/>
      <c r="F16" s="41"/>
      <c r="G16" s="41"/>
      <c r="H16" s="41"/>
      <c r="I16" s="8"/>
      <c r="J16" s="33"/>
      <c r="K16" s="5"/>
      <c r="P16" s="235"/>
    </row>
    <row r="17" spans="1:16">
      <c r="A17" s="145"/>
      <c r="B17" s="147"/>
      <c r="C17" s="153"/>
      <c r="D17" s="168"/>
      <c r="E17" s="148"/>
      <c r="F17" s="41"/>
      <c r="G17" s="41"/>
      <c r="H17" s="41"/>
      <c r="I17" s="8"/>
      <c r="J17" s="33"/>
      <c r="K17" s="5"/>
      <c r="P17" s="235"/>
    </row>
    <row r="18" spans="1:16" ht="13.5" customHeight="1">
      <c r="A18" s="145"/>
      <c r="B18" s="42"/>
      <c r="C18" s="177" t="s">
        <v>36</v>
      </c>
      <c r="D18" s="174">
        <v>6</v>
      </c>
      <c r="E18" s="148"/>
      <c r="F18" s="41"/>
      <c r="G18" s="41"/>
      <c r="H18" s="41"/>
      <c r="I18" s="8"/>
      <c r="J18" s="33"/>
      <c r="K18" s="5"/>
    </row>
    <row r="19" spans="1:16">
      <c r="A19" s="145"/>
      <c r="B19" s="158"/>
      <c r="C19" s="170" t="s">
        <v>3</v>
      </c>
      <c r="D19" s="171">
        <v>6</v>
      </c>
      <c r="E19" s="148"/>
      <c r="F19" s="41"/>
      <c r="G19" s="41"/>
      <c r="H19" s="41"/>
      <c r="I19" s="8"/>
      <c r="J19" s="33"/>
      <c r="K19" s="5"/>
    </row>
    <row r="20" spans="1:16">
      <c r="A20" s="145"/>
      <c r="B20" s="158"/>
      <c r="C20" s="170" t="s">
        <v>15</v>
      </c>
      <c r="D20" s="171">
        <v>7</v>
      </c>
      <c r="E20" s="148"/>
      <c r="F20" s="41"/>
      <c r="G20" s="41"/>
      <c r="H20" s="41"/>
      <c r="I20" s="8"/>
      <c r="J20" s="33"/>
      <c r="K20" s="5"/>
    </row>
    <row r="21" spans="1:16">
      <c r="A21" s="145"/>
      <c r="B21" s="158"/>
      <c r="C21" s="170" t="s">
        <v>9</v>
      </c>
      <c r="D21" s="171">
        <v>8</v>
      </c>
      <c r="E21" s="148"/>
      <c r="F21" s="41"/>
      <c r="G21" s="41"/>
      <c r="H21" s="41"/>
      <c r="I21" s="8"/>
      <c r="J21" s="33"/>
      <c r="K21" s="5"/>
    </row>
    <row r="22" spans="1:16">
      <c r="A22" s="145"/>
      <c r="B22" s="159"/>
      <c r="C22" s="170" t="s">
        <v>61</v>
      </c>
      <c r="D22" s="171">
        <v>9</v>
      </c>
      <c r="E22" s="148"/>
      <c r="G22" s="41"/>
      <c r="H22" s="41"/>
      <c r="I22" s="8"/>
      <c r="J22" s="33"/>
      <c r="K22" s="5"/>
    </row>
    <row r="23" spans="1:16" ht="22.5" customHeight="1">
      <c r="A23" s="145"/>
      <c r="B23" s="160"/>
      <c r="C23" s="233" t="s">
        <v>32</v>
      </c>
      <c r="D23" s="171">
        <v>10</v>
      </c>
      <c r="E23" s="148"/>
      <c r="F23" s="41"/>
      <c r="G23" s="41"/>
      <c r="H23" s="41"/>
      <c r="I23" s="8"/>
      <c r="J23" s="33"/>
      <c r="K23" s="5"/>
    </row>
    <row r="24" spans="1:16">
      <c r="A24" s="145"/>
      <c r="B24" s="160"/>
      <c r="C24" s="170" t="s">
        <v>29</v>
      </c>
      <c r="D24" s="171">
        <v>11</v>
      </c>
      <c r="E24" s="148"/>
      <c r="F24" s="41"/>
      <c r="G24" s="41"/>
      <c r="H24" s="41"/>
      <c r="I24" s="8"/>
      <c r="J24" s="33"/>
      <c r="K24" s="5"/>
    </row>
    <row r="25" spans="1:16" ht="12.75" customHeight="1">
      <c r="A25" s="145"/>
      <c r="B25" s="148"/>
      <c r="C25" s="170"/>
      <c r="D25" s="171"/>
      <c r="E25" s="148"/>
      <c r="F25" s="41"/>
      <c r="G25" s="1406" t="s">
        <v>627</v>
      </c>
      <c r="H25" s="1407"/>
      <c r="I25" s="1407"/>
      <c r="J25" s="4"/>
      <c r="K25" s="4"/>
    </row>
    <row r="26" spans="1:16" ht="13.5" customHeight="1">
      <c r="A26" s="145"/>
      <c r="B26" s="43"/>
      <c r="C26" s="178" t="s">
        <v>14</v>
      </c>
      <c r="D26" s="174">
        <v>12</v>
      </c>
      <c r="E26" s="148"/>
      <c r="F26" s="41"/>
      <c r="G26" s="1407"/>
      <c r="H26" s="1407"/>
      <c r="I26" s="1407"/>
      <c r="J26" s="4"/>
      <c r="K26" s="4"/>
    </row>
    <row r="27" spans="1:16" ht="12.75" customHeight="1">
      <c r="A27" s="145"/>
      <c r="B27" s="151"/>
      <c r="C27" s="170" t="s">
        <v>51</v>
      </c>
      <c r="D27" s="171">
        <v>12</v>
      </c>
      <c r="E27" s="148"/>
      <c r="F27" s="41"/>
      <c r="G27" s="1407"/>
      <c r="H27" s="1407"/>
      <c r="I27" s="1407"/>
      <c r="J27" s="4"/>
      <c r="K27" s="4"/>
    </row>
    <row r="28" spans="1:16" ht="22.5" customHeight="1">
      <c r="A28" s="145"/>
      <c r="B28" s="151"/>
      <c r="C28" s="193" t="s">
        <v>18</v>
      </c>
      <c r="D28" s="171">
        <v>12</v>
      </c>
      <c r="E28" s="148"/>
      <c r="F28" s="41"/>
      <c r="G28" s="1407"/>
      <c r="H28" s="1407"/>
      <c r="I28" s="1407"/>
      <c r="J28" s="4"/>
      <c r="K28" s="4"/>
    </row>
    <row r="29" spans="1:16" ht="12.75" customHeight="1">
      <c r="A29" s="145"/>
      <c r="B29" s="160"/>
      <c r="C29" s="161"/>
      <c r="D29" s="168"/>
      <c r="E29" s="148"/>
      <c r="F29" s="41"/>
      <c r="G29" s="1407"/>
      <c r="H29" s="1407"/>
      <c r="I29" s="1407"/>
      <c r="J29" s="4"/>
      <c r="K29" s="4"/>
    </row>
    <row r="30" spans="1:16" ht="13.5" customHeight="1">
      <c r="A30" s="145"/>
      <c r="B30" s="44"/>
      <c r="C30" s="179" t="s">
        <v>13</v>
      </c>
      <c r="D30" s="174">
        <v>13</v>
      </c>
      <c r="E30" s="148"/>
      <c r="F30" s="41"/>
      <c r="G30" s="1407"/>
      <c r="H30" s="1407"/>
      <c r="I30" s="1407"/>
      <c r="J30" s="4"/>
      <c r="K30" s="4"/>
    </row>
    <row r="31" spans="1:16" ht="12.75" customHeight="1">
      <c r="A31" s="145"/>
      <c r="B31" s="151"/>
      <c r="C31" s="194" t="s">
        <v>21</v>
      </c>
      <c r="D31" s="171">
        <v>13</v>
      </c>
      <c r="E31" s="148"/>
      <c r="F31" s="41"/>
      <c r="G31" s="1407"/>
      <c r="H31" s="1407"/>
      <c r="I31" s="1407"/>
      <c r="J31" s="4"/>
      <c r="K31" s="4"/>
    </row>
    <row r="32" spans="1:16" ht="12.75" customHeight="1">
      <c r="A32" s="145"/>
      <c r="B32" s="151"/>
      <c r="C32" s="192" t="s">
        <v>10</v>
      </c>
      <c r="D32" s="171">
        <v>14</v>
      </c>
      <c r="E32" s="148"/>
      <c r="F32" s="41"/>
      <c r="G32" s="165"/>
      <c r="H32" s="165"/>
      <c r="I32" s="165"/>
      <c r="J32" s="4"/>
      <c r="K32" s="4"/>
    </row>
    <row r="33" spans="1:11" ht="12.75" customHeight="1">
      <c r="A33" s="145"/>
      <c r="B33" s="151"/>
      <c r="C33" s="192" t="s">
        <v>30</v>
      </c>
      <c r="D33" s="171">
        <v>14</v>
      </c>
      <c r="E33" s="148"/>
      <c r="F33" s="41"/>
      <c r="G33" s="165"/>
      <c r="H33" s="165"/>
      <c r="I33" s="165"/>
      <c r="J33" s="4"/>
      <c r="K33" s="4"/>
    </row>
    <row r="34" spans="1:11" ht="12.75" customHeight="1">
      <c r="A34" s="145"/>
      <c r="B34" s="151"/>
      <c r="C34" s="192" t="s">
        <v>8</v>
      </c>
      <c r="D34" s="171">
        <v>15</v>
      </c>
      <c r="E34" s="148"/>
      <c r="F34" s="41"/>
      <c r="G34" s="165"/>
      <c r="H34" s="165"/>
      <c r="I34" s="165"/>
      <c r="J34" s="4"/>
      <c r="K34" s="4"/>
    </row>
    <row r="35" spans="1:11" ht="22.5" customHeight="1">
      <c r="A35" s="145"/>
      <c r="B35" s="151"/>
      <c r="C35" s="194" t="s">
        <v>62</v>
      </c>
      <c r="D35" s="171">
        <v>16</v>
      </c>
      <c r="E35" s="148"/>
      <c r="F35" s="41"/>
      <c r="G35" s="165"/>
      <c r="H35" s="165"/>
      <c r="I35" s="165"/>
      <c r="J35" s="4"/>
      <c r="K35" s="4"/>
    </row>
    <row r="36" spans="1:11" ht="12.75" customHeight="1">
      <c r="A36" s="145"/>
      <c r="B36" s="162"/>
      <c r="C36" s="192" t="s">
        <v>16</v>
      </c>
      <c r="D36" s="171">
        <v>16</v>
      </c>
      <c r="E36" s="148"/>
      <c r="F36" s="41"/>
      <c r="G36" s="41"/>
      <c r="H36" s="41"/>
      <c r="I36" s="8"/>
      <c r="J36" s="33"/>
      <c r="K36" s="5"/>
    </row>
    <row r="37" spans="1:11" ht="12.75" customHeight="1">
      <c r="A37" s="145"/>
      <c r="B37" s="151"/>
      <c r="C37" s="170" t="s">
        <v>35</v>
      </c>
      <c r="D37" s="171">
        <v>17</v>
      </c>
      <c r="E37" s="148"/>
      <c r="F37" s="41"/>
      <c r="G37" s="41"/>
      <c r="H37" s="41"/>
      <c r="I37" s="10"/>
      <c r="J37" s="10"/>
      <c r="K37" s="5"/>
    </row>
    <row r="38" spans="1:11">
      <c r="A38" s="145"/>
      <c r="B38" s="145"/>
      <c r="C38" s="148"/>
      <c r="D38" s="168"/>
      <c r="E38" s="148"/>
      <c r="F38" s="41"/>
      <c r="G38" s="41"/>
      <c r="H38" s="41"/>
      <c r="I38" s="10"/>
      <c r="J38" s="10"/>
      <c r="K38" s="5"/>
    </row>
    <row r="39" spans="1:11" ht="13.5" customHeight="1">
      <c r="A39" s="145"/>
      <c r="B39" s="60"/>
      <c r="C39" s="179" t="s">
        <v>33</v>
      </c>
      <c r="D39" s="174">
        <v>18</v>
      </c>
      <c r="E39" s="148"/>
      <c r="F39" s="41"/>
      <c r="G39" s="41"/>
      <c r="H39" s="41"/>
      <c r="I39" s="10"/>
      <c r="J39" s="10"/>
      <c r="K39" s="5"/>
    </row>
    <row r="40" spans="1:11">
      <c r="A40" s="145"/>
      <c r="B40" s="145"/>
      <c r="C40" s="170" t="s">
        <v>34</v>
      </c>
      <c r="D40" s="171">
        <v>18</v>
      </c>
      <c r="E40" s="148"/>
      <c r="F40" s="41"/>
      <c r="G40" s="41"/>
      <c r="H40" s="41"/>
      <c r="I40" s="35"/>
      <c r="J40" s="35"/>
      <c r="K40" s="5"/>
    </row>
    <row r="41" spans="1:11">
      <c r="A41" s="145"/>
      <c r="B41" s="162"/>
      <c r="C41" s="170" t="s">
        <v>0</v>
      </c>
      <c r="D41" s="171">
        <v>19</v>
      </c>
      <c r="E41" s="148"/>
      <c r="F41" s="41"/>
      <c r="G41" s="41"/>
      <c r="H41" s="41"/>
      <c r="I41" s="45"/>
      <c r="J41" s="16"/>
      <c r="K41" s="5"/>
    </row>
    <row r="42" spans="1:11">
      <c r="A42" s="145"/>
      <c r="B42" s="162"/>
      <c r="C42" s="170" t="s">
        <v>19</v>
      </c>
      <c r="D42" s="171">
        <v>19</v>
      </c>
      <c r="E42" s="148"/>
      <c r="F42" s="41"/>
      <c r="G42" s="41"/>
      <c r="H42" s="41"/>
      <c r="I42" s="45"/>
      <c r="J42" s="16"/>
      <c r="K42" s="5"/>
    </row>
    <row r="43" spans="1:11">
      <c r="A43" s="145"/>
      <c r="B43" s="162"/>
      <c r="C43" s="170" t="s">
        <v>2</v>
      </c>
      <c r="D43" s="172">
        <v>19</v>
      </c>
      <c r="E43" s="153"/>
      <c r="F43" s="18"/>
      <c r="G43" s="15"/>
      <c r="H43" s="18"/>
      <c r="I43" s="18"/>
      <c r="J43" s="18"/>
      <c r="K43" s="5"/>
    </row>
    <row r="44" spans="1:11">
      <c r="A44" s="145"/>
      <c r="B44" s="162"/>
      <c r="C44" s="170" t="s">
        <v>25</v>
      </c>
      <c r="D44" s="172">
        <v>19</v>
      </c>
      <c r="E44" s="153"/>
      <c r="F44" s="18"/>
      <c r="G44" s="15"/>
      <c r="H44" s="18"/>
      <c r="I44" s="18"/>
      <c r="J44" s="18"/>
      <c r="K44" s="5"/>
    </row>
    <row r="45" spans="1:11" ht="12.75" customHeight="1" thickBot="1">
      <c r="A45" s="145"/>
      <c r="B45" s="163"/>
      <c r="C45" s="163"/>
      <c r="D45" s="169"/>
      <c r="E45" s="154"/>
      <c r="F45" s="45"/>
      <c r="G45" s="15"/>
      <c r="H45" s="45"/>
      <c r="I45" s="45"/>
      <c r="J45" s="16"/>
      <c r="K45" s="5"/>
    </row>
    <row r="46" spans="1:11" ht="13.5" customHeight="1" thickBot="1">
      <c r="A46" s="145"/>
      <c r="B46" s="237"/>
      <c r="C46" s="179" t="s">
        <v>43</v>
      </c>
      <c r="D46" s="173">
        <v>20</v>
      </c>
      <c r="E46" s="154"/>
      <c r="F46" s="45"/>
      <c r="G46" s="15"/>
      <c r="H46" s="45"/>
      <c r="I46" s="45"/>
      <c r="J46" s="16"/>
      <c r="K46" s="5"/>
    </row>
    <row r="47" spans="1:11">
      <c r="A47" s="145"/>
      <c r="B47" s="145"/>
      <c r="C47" s="170" t="s">
        <v>54</v>
      </c>
      <c r="D47" s="172">
        <v>20</v>
      </c>
      <c r="E47" s="154"/>
      <c r="F47" s="45"/>
      <c r="G47" s="15"/>
      <c r="H47" s="45"/>
      <c r="I47" s="45"/>
      <c r="J47" s="16"/>
      <c r="K47" s="5"/>
    </row>
    <row r="48" spans="1:11" ht="12.75" customHeight="1">
      <c r="A48" s="145"/>
      <c r="B48" s="163"/>
      <c r="C48" s="233" t="s">
        <v>60</v>
      </c>
      <c r="D48" s="236">
        <v>21</v>
      </c>
      <c r="E48" s="154"/>
      <c r="F48" s="45"/>
      <c r="G48" s="15"/>
      <c r="H48" s="45"/>
      <c r="I48" s="45"/>
      <c r="J48" s="16"/>
      <c r="K48" s="5"/>
    </row>
    <row r="49" spans="1:11" ht="11.25" customHeight="1" thickBot="1">
      <c r="A49" s="145"/>
      <c r="B49" s="145"/>
      <c r="C49" s="233"/>
      <c r="D49" s="233"/>
      <c r="E49" s="154"/>
      <c r="F49" s="45"/>
      <c r="G49" s="15"/>
      <c r="H49" s="45"/>
      <c r="I49" s="45"/>
      <c r="J49" s="16"/>
      <c r="K49" s="5"/>
    </row>
    <row r="50" spans="1:11" ht="13.5" thickBot="1">
      <c r="A50" s="145"/>
      <c r="B50" s="94"/>
      <c r="C50" s="176" t="s">
        <v>6</v>
      </c>
      <c r="D50" s="173">
        <v>22</v>
      </c>
      <c r="E50" s="153"/>
      <c r="F50" s="18"/>
      <c r="G50" s="15"/>
      <c r="H50" s="18"/>
      <c r="I50" s="18"/>
      <c r="J50" s="18"/>
      <c r="K50" s="5"/>
    </row>
    <row r="51" spans="1:11">
      <c r="A51" s="145"/>
      <c r="B51" s="156"/>
      <c r="C51" s="164"/>
      <c r="D51" s="164"/>
      <c r="E51" s="154"/>
      <c r="F51" s="45"/>
      <c r="G51" s="15"/>
      <c r="H51" s="45"/>
      <c r="I51" s="45"/>
      <c r="J51" s="16"/>
      <c r="K51" s="5"/>
    </row>
    <row r="52" spans="1:11" ht="11.25" customHeight="1">
      <c r="A52" s="145"/>
      <c r="B52" s="147"/>
      <c r="C52" s="151"/>
      <c r="D52" s="151"/>
      <c r="E52" s="154"/>
      <c r="F52" s="45"/>
      <c r="G52" s="15"/>
      <c r="H52" s="45"/>
      <c r="I52" s="45"/>
      <c r="J52" s="16"/>
      <c r="K52" s="5"/>
    </row>
    <row r="53" spans="1:11" ht="15.75" customHeight="1">
      <c r="A53" s="145"/>
      <c r="B53" s="145"/>
      <c r="C53" s="151"/>
      <c r="D53" s="151"/>
      <c r="E53" s="154"/>
      <c r="F53" s="45"/>
      <c r="G53" s="15"/>
      <c r="H53" s="45"/>
      <c r="I53" s="45"/>
      <c r="J53" s="16"/>
      <c r="K53" s="5"/>
    </row>
    <row r="54" spans="1:11" ht="26.25" customHeight="1">
      <c r="A54" s="145"/>
      <c r="B54" s="145"/>
      <c r="C54" s="180" t="s">
        <v>63</v>
      </c>
      <c r="D54" s="150"/>
      <c r="E54" s="154"/>
      <c r="F54" s="45"/>
      <c r="G54" s="15"/>
      <c r="H54" s="45"/>
      <c r="I54" s="45"/>
      <c r="J54" s="16"/>
      <c r="K54" s="5"/>
    </row>
    <row r="55" spans="1:11" ht="15.75" customHeight="1">
      <c r="A55" s="145"/>
      <c r="B55" s="145"/>
      <c r="C55" s="145"/>
      <c r="D55" s="145"/>
      <c r="E55" s="152"/>
      <c r="F55" s="45"/>
      <c r="G55" s="15"/>
      <c r="H55" s="45"/>
      <c r="I55" s="45"/>
      <c r="J55" s="16"/>
      <c r="K55" s="5"/>
    </row>
    <row r="56" spans="1:11" ht="24.75" customHeight="1">
      <c r="A56" s="145"/>
      <c r="B56" s="234" t="s">
        <v>11</v>
      </c>
      <c r="C56" s="1409" t="s">
        <v>711</v>
      </c>
      <c r="D56" s="1409"/>
      <c r="E56" s="1409"/>
      <c r="F56" s="45"/>
      <c r="G56" s="15"/>
      <c r="H56" s="45"/>
      <c r="I56" s="45"/>
      <c r="J56" s="16"/>
      <c r="K56" s="5"/>
    </row>
    <row r="57" spans="1:11" ht="24.75" customHeight="1">
      <c r="A57" s="145"/>
      <c r="B57" s="234" t="s">
        <v>11</v>
      </c>
      <c r="C57" s="1409" t="s">
        <v>715</v>
      </c>
      <c r="D57" s="1409"/>
      <c r="E57" s="155"/>
      <c r="F57" s="45"/>
      <c r="G57" s="15"/>
      <c r="H57" s="45"/>
      <c r="I57" s="45"/>
      <c r="J57" s="16"/>
      <c r="K57" s="5"/>
    </row>
    <row r="58" spans="1:11" ht="14.25" customHeight="1">
      <c r="A58" s="145"/>
      <c r="B58" s="145"/>
      <c r="C58" s="147"/>
      <c r="D58" s="147"/>
      <c r="E58" s="147"/>
      <c r="F58" s="45"/>
      <c r="G58" s="15"/>
      <c r="H58" s="45"/>
      <c r="I58" s="45"/>
      <c r="J58" s="16"/>
      <c r="K58" s="5"/>
    </row>
    <row r="59" spans="1:11" ht="21" customHeight="1"/>
    <row r="60" spans="1:11" ht="21" customHeight="1"/>
    <row r="70" spans="10:11" ht="8.25" customHeight="1"/>
    <row r="72" spans="10:11" ht="9" customHeight="1">
      <c r="K72" s="9"/>
    </row>
    <row r="73" spans="10:11" ht="8.25" customHeight="1">
      <c r="J73" s="1408"/>
      <c r="K73" s="1408"/>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B106"/>
  <sheetViews>
    <sheetView zoomScaleNormal="100" workbookViewId="0"/>
  </sheetViews>
  <sheetFormatPr defaultRowHeight="12.75"/>
  <cols>
    <col min="1" max="1" width="1" style="308" customWidth="1"/>
    <col min="2" max="2" width="2.5703125" style="308" customWidth="1"/>
    <col min="3" max="3" width="3" style="308" customWidth="1"/>
    <col min="4" max="4" width="18" style="308" customWidth="1"/>
    <col min="5" max="5" width="0.5703125" style="308" customWidth="1"/>
    <col min="6" max="6" width="4.28515625" style="308" customWidth="1"/>
    <col min="7" max="7" width="0.42578125" style="308" customWidth="1"/>
    <col min="8" max="8" width="4.42578125" style="308" customWidth="1"/>
    <col min="9" max="9" width="4.140625" style="308" customWidth="1"/>
    <col min="10" max="10" width="0.42578125" style="308" customWidth="1"/>
    <col min="11" max="11" width="4.42578125" style="308" customWidth="1"/>
    <col min="12" max="12" width="0.5703125" style="308" customWidth="1"/>
    <col min="13" max="13" width="6.7109375" style="308" customWidth="1"/>
    <col min="14" max="14" width="0.5703125" style="308" customWidth="1"/>
    <col min="15" max="15" width="8.140625" style="308" customWidth="1"/>
    <col min="16" max="16" width="0.28515625" style="308" customWidth="1"/>
    <col min="17" max="17" width="6.85546875" style="308" customWidth="1"/>
    <col min="18" max="18" width="2.42578125" style="308" customWidth="1"/>
    <col min="19" max="19" width="0.5703125" style="308" customWidth="1"/>
    <col min="20" max="20" width="6.28515625" style="308" customWidth="1"/>
    <col min="21" max="21" width="0.5703125" style="308" customWidth="1"/>
    <col min="22" max="22" width="8.140625" style="308" customWidth="1"/>
    <col min="23" max="23" width="0.42578125" style="308" customWidth="1"/>
    <col min="24" max="24" width="6.42578125" style="308" customWidth="1"/>
    <col min="25" max="25" width="0.42578125" style="308" customWidth="1"/>
    <col min="26" max="26" width="8.140625" style="308" customWidth="1"/>
    <col min="27" max="27" width="2.5703125" style="308" customWidth="1"/>
    <col min="28" max="28" width="1" style="308" customWidth="1"/>
    <col min="29" max="16384" width="9.140625" style="308"/>
  </cols>
  <sheetData>
    <row r="1" spans="1:28" ht="13.5" customHeight="1" thickBot="1">
      <c r="A1" s="4"/>
      <c r="B1" s="48"/>
      <c r="C1" s="1456"/>
      <c r="D1" s="1456"/>
      <c r="E1" s="29"/>
      <c r="F1" s="29"/>
      <c r="G1" s="29"/>
      <c r="H1" s="29"/>
      <c r="I1" s="29"/>
      <c r="J1" s="29"/>
      <c r="K1" s="29"/>
      <c r="L1" s="29"/>
      <c r="M1" s="29"/>
      <c r="N1" s="29"/>
      <c r="O1" s="29"/>
      <c r="P1" s="29"/>
      <c r="Q1" s="29"/>
      <c r="R1" s="29"/>
      <c r="S1" s="29"/>
      <c r="T1" s="29"/>
      <c r="U1" s="29"/>
      <c r="V1" s="29"/>
      <c r="W1" s="29"/>
      <c r="Z1" s="1375" t="s">
        <v>537</v>
      </c>
      <c r="AA1" s="1259"/>
      <c r="AB1" s="4"/>
    </row>
    <row r="2" spans="1:28" ht="6" customHeight="1">
      <c r="A2" s="4"/>
      <c r="B2" s="1378"/>
      <c r="C2" s="1379"/>
      <c r="D2" s="1379"/>
      <c r="E2" s="247"/>
      <c r="F2" s="247"/>
      <c r="G2" s="247"/>
      <c r="H2" s="247"/>
      <c r="I2" s="247"/>
      <c r="J2" s="247"/>
      <c r="K2" s="247"/>
      <c r="L2" s="247"/>
      <c r="M2" s="247"/>
      <c r="N2" s="247"/>
      <c r="O2" s="19"/>
      <c r="P2" s="19"/>
      <c r="Q2" s="19"/>
      <c r="R2" s="19"/>
      <c r="S2" s="19"/>
      <c r="T2" s="19"/>
      <c r="U2" s="19"/>
      <c r="V2" s="19"/>
      <c r="W2" s="19"/>
      <c r="X2" s="19"/>
      <c r="Y2" s="19"/>
      <c r="Z2" s="1549" t="s">
        <v>97</v>
      </c>
      <c r="AA2" s="1261"/>
      <c r="AB2" s="4"/>
    </row>
    <row r="3" spans="1:28" ht="6.75" customHeight="1" thickBot="1">
      <c r="A3" s="4"/>
      <c r="B3" s="30"/>
      <c r="C3" s="8"/>
      <c r="D3" s="8"/>
      <c r="E3" s="8"/>
      <c r="F3" s="8"/>
      <c r="G3" s="8"/>
      <c r="H3" s="8"/>
      <c r="I3" s="8"/>
      <c r="J3" s="8"/>
      <c r="K3" s="8"/>
      <c r="L3" s="8"/>
      <c r="M3" s="8"/>
      <c r="N3" s="8"/>
      <c r="O3" s="8"/>
      <c r="P3" s="8"/>
      <c r="Q3" s="8"/>
      <c r="R3" s="8"/>
      <c r="S3" s="8"/>
      <c r="T3" s="8"/>
      <c r="U3" s="8"/>
      <c r="V3" s="8"/>
      <c r="W3" s="8"/>
      <c r="X3" s="8"/>
      <c r="Y3" s="8"/>
      <c r="Z3" s="1550"/>
      <c r="AA3" s="1245"/>
      <c r="AB3" s="4"/>
    </row>
    <row r="4" spans="1:28" s="12" customFormat="1" ht="13.5" customHeight="1" thickBot="1">
      <c r="A4" s="11"/>
      <c r="B4" s="31"/>
      <c r="C4" s="1262" t="s">
        <v>538</v>
      </c>
      <c r="D4" s="1263"/>
      <c r="E4" s="1263"/>
      <c r="F4" s="1263"/>
      <c r="G4" s="1263"/>
      <c r="H4" s="1263"/>
      <c r="I4" s="1263"/>
      <c r="J4" s="1263"/>
      <c r="K4" s="1263"/>
      <c r="L4" s="1263"/>
      <c r="M4" s="1263"/>
      <c r="N4" s="1263"/>
      <c r="O4" s="1264"/>
      <c r="P4" s="1264"/>
      <c r="Q4" s="1264"/>
      <c r="R4" s="1264"/>
      <c r="S4" s="1264"/>
      <c r="T4" s="1264"/>
      <c r="U4" s="1264"/>
      <c r="V4" s="1264"/>
      <c r="W4" s="1264"/>
      <c r="X4" s="1264"/>
      <c r="Y4" s="1264"/>
      <c r="Z4" s="1265"/>
      <c r="AA4" s="1266"/>
      <c r="AB4" s="8"/>
    </row>
    <row r="5" spans="1:28" ht="4.5" customHeight="1">
      <c r="A5" s="4"/>
      <c r="B5" s="30"/>
      <c r="C5" s="1551" t="s">
        <v>320</v>
      </c>
      <c r="D5" s="1552"/>
      <c r="E5" s="1393"/>
      <c r="F5" s="4"/>
      <c r="G5" s="4"/>
      <c r="H5" s="1267"/>
      <c r="I5" s="1267"/>
      <c r="J5" s="1267"/>
      <c r="K5" s="1267"/>
      <c r="L5" s="1267"/>
      <c r="M5" s="1267"/>
      <c r="N5" s="1267"/>
      <c r="O5" s="1267"/>
      <c r="P5" s="1267"/>
      <c r="Q5" s="1267"/>
      <c r="R5" s="1267"/>
      <c r="S5" s="1267"/>
      <c r="U5" s="1267"/>
      <c r="V5" s="1267"/>
      <c r="W5" s="1267"/>
      <c r="X5" s="1267"/>
      <c r="Y5" s="1267"/>
      <c r="Z5" s="1267"/>
      <c r="AA5" s="8"/>
      <c r="AB5" s="8"/>
    </row>
    <row r="6" spans="1:28" ht="12" customHeight="1">
      <c r="A6" s="4"/>
      <c r="B6" s="30"/>
      <c r="C6" s="1438"/>
      <c r="D6" s="1438"/>
      <c r="E6" s="1393"/>
      <c r="F6" s="1439">
        <v>2011</v>
      </c>
      <c r="G6" s="1439"/>
      <c r="H6" s="1439"/>
      <c r="I6" s="1439"/>
      <c r="J6" s="1439"/>
      <c r="K6" s="1439"/>
      <c r="L6" s="1439"/>
      <c r="M6" s="1439"/>
      <c r="N6" s="1439"/>
      <c r="O6" s="1439"/>
      <c r="P6" s="1439"/>
      <c r="Q6" s="1439"/>
      <c r="R6" s="1439"/>
      <c r="S6" s="1439"/>
      <c r="T6" s="1439"/>
      <c r="U6" s="1439"/>
      <c r="V6" s="1439"/>
      <c r="W6" s="325"/>
      <c r="X6" s="1439">
        <v>2012</v>
      </c>
      <c r="Y6" s="1439"/>
      <c r="Z6" s="1439"/>
      <c r="AA6" s="8"/>
      <c r="AB6" s="8"/>
    </row>
    <row r="7" spans="1:28" ht="12" customHeight="1">
      <c r="A7" s="4"/>
      <c r="B7" s="30"/>
      <c r="C7" s="1393"/>
      <c r="D7" s="1393"/>
      <c r="E7" s="1393"/>
      <c r="F7" s="1553" t="str">
        <f>+'[1]6populacao1'!$AB$4</f>
        <v>1.º trimestre</v>
      </c>
      <c r="G7" s="1553"/>
      <c r="H7" s="1553"/>
      <c r="I7" s="1553"/>
      <c r="J7" s="1392"/>
      <c r="K7" s="1553" t="str">
        <f>+'[1]6populacao1'!$AC$4</f>
        <v>2.º trimestre</v>
      </c>
      <c r="L7" s="1553"/>
      <c r="M7" s="1553"/>
      <c r="N7" s="1392"/>
      <c r="O7" s="1553" t="str">
        <f>+'[1]6populacao1'!$AD$4</f>
        <v>3.º trimestre</v>
      </c>
      <c r="P7" s="1553"/>
      <c r="Q7" s="1553"/>
      <c r="R7" s="1553"/>
      <c r="S7" s="1392"/>
      <c r="T7" s="1553" t="str">
        <f>+'[1]6populacao1'!$AE$4</f>
        <v>4.º trimestre</v>
      </c>
      <c r="U7" s="1553"/>
      <c r="V7" s="1553"/>
      <c r="W7" s="325"/>
      <c r="X7" s="1444" t="str">
        <f>+'[1]6populacao1'!$AF$4</f>
        <v>1.º trimestre</v>
      </c>
      <c r="Y7" s="1444"/>
      <c r="Z7" s="1444"/>
      <c r="AA7" s="8"/>
      <c r="AB7" s="8"/>
    </row>
    <row r="8" spans="1:28" ht="13.5" customHeight="1">
      <c r="A8" s="4"/>
      <c r="B8" s="30"/>
      <c r="C8" s="1547" t="s">
        <v>95</v>
      </c>
      <c r="D8" s="1547"/>
      <c r="E8" s="1380"/>
      <c r="F8" s="1548">
        <f>+'[2]19'!$B$4</f>
        <v>1094.0999999999999</v>
      </c>
      <c r="G8" s="1548"/>
      <c r="H8" s="1548"/>
      <c r="I8" s="1548"/>
      <c r="J8" s="1268"/>
      <c r="K8" s="1548">
        <f>+'[3]19'!$B$4</f>
        <v>1076</v>
      </c>
      <c r="L8" s="1548"/>
      <c r="M8" s="1548"/>
      <c r="N8" s="1269"/>
      <c r="O8" s="1548">
        <f>+'[4]19'!$B$4</f>
        <v>1016.2</v>
      </c>
      <c r="P8" s="1548"/>
      <c r="Q8" s="1548"/>
      <c r="R8" s="1548"/>
      <c r="S8" s="325"/>
      <c r="T8" s="1548">
        <f>+'[5]19'!$B$4</f>
        <v>1038.5</v>
      </c>
      <c r="U8" s="1548"/>
      <c r="V8" s="1548"/>
      <c r="W8" s="325"/>
      <c r="X8" s="1548">
        <f>+'[6]19'!$B$4</f>
        <v>1006.9</v>
      </c>
      <c r="Y8" s="1548"/>
      <c r="Z8" s="1548"/>
      <c r="AA8" s="1270"/>
      <c r="AB8" s="8"/>
    </row>
    <row r="9" spans="1:28" ht="12" customHeight="1">
      <c r="A9" s="4"/>
      <c r="B9" s="30"/>
      <c r="C9" s="1545" t="s">
        <v>99</v>
      </c>
      <c r="D9" s="1545"/>
      <c r="E9" s="1393"/>
      <c r="F9" s="1546">
        <f>+'[2]19'!$C$4</f>
        <v>554.9</v>
      </c>
      <c r="G9" s="1546"/>
      <c r="H9" s="1546"/>
      <c r="I9" s="1546"/>
      <c r="J9" s="1381"/>
      <c r="K9" s="1546">
        <f>+'[3]19'!$C$4</f>
        <v>548.29999999999995</v>
      </c>
      <c r="L9" s="1546"/>
      <c r="M9" s="1546"/>
      <c r="N9" s="709"/>
      <c r="O9" s="1546">
        <f>+'[4]19'!$C$4</f>
        <v>497.6</v>
      </c>
      <c r="P9" s="1546"/>
      <c r="Q9" s="1546"/>
      <c r="R9" s="1546"/>
      <c r="S9" s="325"/>
      <c r="T9" s="1546">
        <f>+'[5]19'!$C$4</f>
        <v>514.29999999999995</v>
      </c>
      <c r="U9" s="1546"/>
      <c r="V9" s="1546"/>
      <c r="W9" s="325"/>
      <c r="X9" s="1546">
        <f>+'[6]19'!$C$4</f>
        <v>504.2</v>
      </c>
      <c r="Y9" s="1546"/>
      <c r="Z9" s="1546"/>
      <c r="AA9" s="8"/>
      <c r="AB9" s="251"/>
    </row>
    <row r="10" spans="1:28" ht="12" customHeight="1">
      <c r="A10" s="4"/>
      <c r="B10" s="30"/>
      <c r="C10" s="1545" t="s">
        <v>98</v>
      </c>
      <c r="D10" s="1545"/>
      <c r="E10" s="1393"/>
      <c r="F10" s="1546">
        <f>+'[2]19'!$D$4</f>
        <v>539.29999999999995</v>
      </c>
      <c r="G10" s="1546"/>
      <c r="H10" s="1546"/>
      <c r="I10" s="1546"/>
      <c r="J10" s="1381"/>
      <c r="K10" s="1546">
        <f>+'[3]19'!$D$4</f>
        <v>527.70000000000005</v>
      </c>
      <c r="L10" s="1546"/>
      <c r="M10" s="1546"/>
      <c r="N10" s="709"/>
      <c r="O10" s="1546">
        <f>+'[4]19'!$D$4</f>
        <v>518.6</v>
      </c>
      <c r="P10" s="1546"/>
      <c r="Q10" s="1546"/>
      <c r="R10" s="1546"/>
      <c r="S10" s="325"/>
      <c r="T10" s="1546">
        <f>+'[5]19'!$D$4</f>
        <v>524.20000000000005</v>
      </c>
      <c r="U10" s="1546"/>
      <c r="V10" s="1546"/>
      <c r="W10" s="325"/>
      <c r="X10" s="1546">
        <f>+'[6]19'!$D$4</f>
        <v>502.8</v>
      </c>
      <c r="Y10" s="1546"/>
      <c r="Z10" s="1546"/>
      <c r="AA10" s="251"/>
      <c r="AB10" s="251"/>
    </row>
    <row r="11" spans="1:28" ht="6.75" customHeight="1">
      <c r="A11" s="4"/>
      <c r="B11" s="30"/>
      <c r="C11" s="1545"/>
      <c r="D11" s="1545"/>
      <c r="E11" s="23"/>
      <c r="F11" s="1546"/>
      <c r="G11" s="1546"/>
      <c r="H11" s="1546"/>
      <c r="I11" s="1546"/>
      <c r="J11" s="1241"/>
      <c r="K11" s="1546"/>
      <c r="L11" s="1546"/>
      <c r="M11" s="1546"/>
      <c r="N11" s="709"/>
      <c r="O11" s="1546"/>
      <c r="P11" s="1546"/>
      <c r="Q11" s="1546"/>
      <c r="R11" s="1546"/>
      <c r="S11" s="325"/>
      <c r="T11" s="1546"/>
      <c r="U11" s="1546"/>
      <c r="V11" s="1546"/>
      <c r="W11" s="325"/>
      <c r="X11" s="1546"/>
      <c r="Y11" s="1546"/>
      <c r="Z11" s="1546"/>
      <c r="AA11" s="18"/>
      <c r="AB11" s="18"/>
    </row>
    <row r="12" spans="1:28" ht="12" customHeight="1">
      <c r="A12" s="4"/>
      <c r="B12" s="30"/>
      <c r="C12" s="1545" t="s">
        <v>539</v>
      </c>
      <c r="D12" s="1545"/>
      <c r="E12" s="1393"/>
      <c r="F12" s="1546">
        <f>+'[2]19'!$B$5+'[2]19'!$B$6</f>
        <v>690.7</v>
      </c>
      <c r="G12" s="1546"/>
      <c r="H12" s="1546"/>
      <c r="I12" s="1546"/>
      <c r="J12" s="1381"/>
      <c r="K12" s="1546">
        <f>+'[3]19'!$B$5+'[3]19'!$B$6</f>
        <v>699.5</v>
      </c>
      <c r="L12" s="1546"/>
      <c r="M12" s="1546"/>
      <c r="N12" s="709"/>
      <c r="O12" s="1546">
        <f>+'[4]19'!$B$5+'[4]19'!$B$6</f>
        <v>669.4</v>
      </c>
      <c r="P12" s="1546"/>
      <c r="Q12" s="1546"/>
      <c r="R12" s="1546"/>
      <c r="S12" s="325"/>
      <c r="T12" s="1546">
        <f>+'[5]19'!$B$5+'[5]19'!$B$6</f>
        <v>682.5</v>
      </c>
      <c r="U12" s="1546"/>
      <c r="V12" s="1546"/>
      <c r="W12" s="325"/>
      <c r="X12" s="1546">
        <f>+'[6]19'!$B$5+'[6]19'!$B$6</f>
        <v>688.7</v>
      </c>
      <c r="Y12" s="1546"/>
      <c r="Z12" s="1546"/>
      <c r="AA12" s="251"/>
      <c r="AB12" s="251"/>
    </row>
    <row r="13" spans="1:28" ht="12" customHeight="1">
      <c r="A13" s="4"/>
      <c r="B13" s="30"/>
      <c r="C13" s="406"/>
      <c r="D13" s="1377" t="s">
        <v>99</v>
      </c>
      <c r="E13" s="1393"/>
      <c r="F13" s="1447">
        <f>+'[2]19'!$C$5+'[2]19'!$C$6</f>
        <v>345.8</v>
      </c>
      <c r="G13" s="1447"/>
      <c r="H13" s="1447"/>
      <c r="I13" s="1447"/>
      <c r="J13" s="1376"/>
      <c r="K13" s="1447">
        <f>+'[3]19'!$C$5+'[3]19'!$C$6</f>
        <v>353.3</v>
      </c>
      <c r="L13" s="1447"/>
      <c r="M13" s="1447"/>
      <c r="N13" s="370"/>
      <c r="O13" s="1447">
        <f>+'[4]19'!$C$5+'[4]19'!$C$6</f>
        <v>333.7</v>
      </c>
      <c r="P13" s="1447"/>
      <c r="Q13" s="1447"/>
      <c r="R13" s="1447"/>
      <c r="S13" s="325"/>
      <c r="T13" s="1447">
        <f>+'[5]19'!$C$5+'[5]19'!$C$6</f>
        <v>339.5</v>
      </c>
      <c r="U13" s="1447"/>
      <c r="V13" s="1447"/>
      <c r="W13" s="325"/>
      <c r="X13" s="1447">
        <f>+'[6]19'!$C$5+'[6]19'!$C$6</f>
        <v>344.5</v>
      </c>
      <c r="Y13" s="1447"/>
      <c r="Z13" s="1447"/>
      <c r="AA13" s="16"/>
      <c r="AB13" s="16"/>
    </row>
    <row r="14" spans="1:28" ht="12" customHeight="1">
      <c r="A14" s="4"/>
      <c r="B14" s="30"/>
      <c r="C14" s="406"/>
      <c r="D14" s="1377" t="s">
        <v>98</v>
      </c>
      <c r="E14" s="1393"/>
      <c r="F14" s="1447">
        <f>+'[2]19'!$D$5+'[2]19'!$D$6</f>
        <v>345</v>
      </c>
      <c r="G14" s="1447"/>
      <c r="H14" s="1447"/>
      <c r="I14" s="1447"/>
      <c r="J14" s="1376"/>
      <c r="K14" s="1447">
        <f>+'[3]19'!$D$5+'[3]19'!$D$6</f>
        <v>346.1</v>
      </c>
      <c r="L14" s="1447"/>
      <c r="M14" s="1447"/>
      <c r="N14" s="370"/>
      <c r="O14" s="1447">
        <f>+'[4]19'!$D$5+'[4]19'!$D$6</f>
        <v>335.8</v>
      </c>
      <c r="P14" s="1447"/>
      <c r="Q14" s="1447"/>
      <c r="R14" s="1447"/>
      <c r="S14" s="325"/>
      <c r="T14" s="1447">
        <f>+'[5]19'!$D$5+'[5]19'!$D$6</f>
        <v>343</v>
      </c>
      <c r="U14" s="1447"/>
      <c r="V14" s="1447"/>
      <c r="W14" s="325"/>
      <c r="X14" s="1447">
        <f>+'[6]19'!$D$5+'[6]19'!$D$6</f>
        <v>344.3</v>
      </c>
      <c r="Y14" s="1447"/>
      <c r="Z14" s="1447"/>
      <c r="AA14" s="16"/>
      <c r="AB14" s="16"/>
    </row>
    <row r="15" spans="1:28" ht="6.75" customHeight="1">
      <c r="A15" s="4"/>
      <c r="B15" s="30"/>
      <c r="C15" s="406"/>
      <c r="D15" s="1377"/>
      <c r="E15" s="1393"/>
      <c r="F15" s="1546"/>
      <c r="G15" s="1546"/>
      <c r="H15" s="1546"/>
      <c r="I15" s="1546"/>
      <c r="J15" s="1381"/>
      <c r="K15" s="1546"/>
      <c r="L15" s="1546"/>
      <c r="M15" s="1546"/>
      <c r="N15" s="709"/>
      <c r="O15" s="1546"/>
      <c r="P15" s="1546"/>
      <c r="Q15" s="1546"/>
      <c r="R15" s="1546"/>
      <c r="S15" s="325"/>
      <c r="T15" s="1546"/>
      <c r="U15" s="1546"/>
      <c r="V15" s="1546"/>
      <c r="W15" s="325"/>
      <c r="X15" s="1546"/>
      <c r="Y15" s="1546"/>
      <c r="Z15" s="1546"/>
      <c r="AA15" s="16"/>
      <c r="AB15" s="16"/>
    </row>
    <row r="16" spans="1:28" ht="12" customHeight="1">
      <c r="A16" s="4"/>
      <c r="B16" s="30"/>
      <c r="C16" s="1545" t="s">
        <v>322</v>
      </c>
      <c r="D16" s="1545"/>
      <c r="E16" s="1393"/>
      <c r="F16" s="1546">
        <f>+'[2]19'!$B$7+'[2]19'!$B$8+'[2]19'!$B$9+'[2]19'!$B$10</f>
        <v>314.2</v>
      </c>
      <c r="G16" s="1546"/>
      <c r="H16" s="1546"/>
      <c r="I16" s="1546"/>
      <c r="J16" s="1381"/>
      <c r="K16" s="1546">
        <f>+'[3]19'!$B$7+'[3]19'!$B$8+'[3]19'!$B$9+'[3]19'!$B$10</f>
        <v>291.39999999999998</v>
      </c>
      <c r="L16" s="1546"/>
      <c r="M16" s="1546"/>
      <c r="N16" s="709"/>
      <c r="O16" s="1546">
        <f>+'[4]19'!$B$7+'[4]19'!$B$8+'[4]19'!$B$9+'[4]19'!$B$10</f>
        <v>269.39999999999998</v>
      </c>
      <c r="P16" s="1546"/>
      <c r="Q16" s="1546"/>
      <c r="R16" s="1546"/>
      <c r="S16" s="325"/>
      <c r="T16" s="1546">
        <f>+'[5]19'!$B$7+'[5]19'!$B$8+'[5]19'!$B$9+'[5]19'!$B$10</f>
        <v>280.5</v>
      </c>
      <c r="U16" s="1546"/>
      <c r="V16" s="1546"/>
      <c r="W16" s="325"/>
      <c r="X16" s="1546">
        <f>+'[6]19'!$B$7+'[6]19'!$B$8+'[6]19'!$B$9+'[6]19'!$B$10</f>
        <v>253.2</v>
      </c>
      <c r="Y16" s="1546"/>
      <c r="Z16" s="1546"/>
      <c r="AA16" s="710"/>
      <c r="AB16" s="251"/>
    </row>
    <row r="17" spans="1:28" ht="12" customHeight="1">
      <c r="A17" s="4"/>
      <c r="B17" s="30"/>
      <c r="C17" s="406"/>
      <c r="D17" s="1377" t="s">
        <v>99</v>
      </c>
      <c r="E17" s="1393"/>
      <c r="F17" s="1447">
        <f>+'[2]19'!$C$7+'[2]19'!$C$8+'[2]19'!$C$9+'[2]19'!$C$10</f>
        <v>165</v>
      </c>
      <c r="G17" s="1447"/>
      <c r="H17" s="1447"/>
      <c r="I17" s="1447"/>
      <c r="J17" s="1376"/>
      <c r="K17" s="1447">
        <f>+'[3]19'!$C$7+'[3]19'!$C$8+'[3]19'!$C$9+'[3]19'!$C$10</f>
        <v>154.1</v>
      </c>
      <c r="L17" s="1447"/>
      <c r="M17" s="1447"/>
      <c r="N17" s="370"/>
      <c r="O17" s="1447">
        <f>+'[4]19'!$C$7+'[4]19'!$C$8+'[4]19'!$C$9+'[4]19'!$C$10</f>
        <v>132.19999999999999</v>
      </c>
      <c r="P17" s="1447"/>
      <c r="Q17" s="1447"/>
      <c r="R17" s="1447"/>
      <c r="S17" s="325"/>
      <c r="T17" s="1447">
        <f>+'[5]19'!$C$7+'[5]19'!$C$8+'[5]19'!$C$9+'[5]19'!$C$10</f>
        <v>140.80000000000001</v>
      </c>
      <c r="U17" s="1447"/>
      <c r="V17" s="1447"/>
      <c r="W17" s="325"/>
      <c r="X17" s="1447">
        <f>+'[6]19'!$C$7+'[6]19'!$C$8+'[6]19'!$C$9+'[6]19'!$C$10</f>
        <v>129.4</v>
      </c>
      <c r="Y17" s="1447"/>
      <c r="Z17" s="1447"/>
      <c r="AA17" s="16"/>
      <c r="AB17" s="16"/>
    </row>
    <row r="18" spans="1:28" ht="12" customHeight="1">
      <c r="A18" s="4"/>
      <c r="B18" s="30"/>
      <c r="C18" s="406"/>
      <c r="D18" s="1377" t="s">
        <v>98</v>
      </c>
      <c r="E18" s="1393"/>
      <c r="F18" s="1447">
        <f>+'[2]19'!$D$7+'[2]19'!$D$8+'[2]19'!$D$9+'[2]19'!$D$10</f>
        <v>149.19999999999999</v>
      </c>
      <c r="G18" s="1447"/>
      <c r="H18" s="1447"/>
      <c r="I18" s="1447"/>
      <c r="J18" s="1376"/>
      <c r="K18" s="1447">
        <f>+'[3]19'!$D$7+'[3]19'!$D$8+'[3]19'!$D$9+'[3]19'!$D$10</f>
        <v>137.19999999999999</v>
      </c>
      <c r="L18" s="1447"/>
      <c r="M18" s="1447"/>
      <c r="N18" s="370"/>
      <c r="O18" s="1447">
        <f>+'[4]19'!$D$7+'[4]19'!$D$8+'[4]19'!$D$9+'[4]19'!$D$10</f>
        <v>137.30000000000001</v>
      </c>
      <c r="P18" s="1447"/>
      <c r="Q18" s="1447"/>
      <c r="R18" s="1447"/>
      <c r="S18" s="325"/>
      <c r="T18" s="1447">
        <f>+'[5]19'!$D$7+'[5]19'!$D$8+'[5]19'!$D$9+'[5]19'!$D$10</f>
        <v>139.6</v>
      </c>
      <c r="U18" s="1447"/>
      <c r="V18" s="1447"/>
      <c r="W18" s="325"/>
      <c r="X18" s="1447">
        <f>+'[6]19'!$D$7+'[6]19'!$D$8+'[6]19'!$D$9+'[6]19'!$D$10</f>
        <v>123.8</v>
      </c>
      <c r="Y18" s="1447"/>
      <c r="Z18" s="1447"/>
      <c r="AA18" s="16"/>
      <c r="AB18" s="16"/>
    </row>
    <row r="19" spans="1:28" ht="6.75" customHeight="1">
      <c r="A19" s="4"/>
      <c r="B19" s="30"/>
      <c r="C19" s="406"/>
      <c r="D19" s="1377"/>
      <c r="E19" s="1393"/>
      <c r="F19" s="1546"/>
      <c r="G19" s="1546"/>
      <c r="H19" s="1546"/>
      <c r="I19" s="1546"/>
      <c r="J19" s="1376"/>
      <c r="K19" s="1546"/>
      <c r="L19" s="1546"/>
      <c r="M19" s="1546"/>
      <c r="N19" s="370"/>
      <c r="O19" s="1546"/>
      <c r="P19" s="1546"/>
      <c r="Q19" s="1546"/>
      <c r="R19" s="1546"/>
      <c r="S19" s="325"/>
      <c r="T19" s="1546"/>
      <c r="U19" s="1546"/>
      <c r="V19" s="1546"/>
      <c r="W19" s="325"/>
      <c r="X19" s="1546"/>
      <c r="Y19" s="1546"/>
      <c r="Z19" s="1546"/>
      <c r="AA19" s="16"/>
      <c r="AB19" s="16"/>
    </row>
    <row r="20" spans="1:28" ht="12" customHeight="1">
      <c r="A20" s="4"/>
      <c r="B20" s="30"/>
      <c r="C20" s="1545" t="s">
        <v>540</v>
      </c>
      <c r="D20" s="1545"/>
      <c r="E20" s="1393"/>
      <c r="F20" s="1546">
        <f>SUM('[2]19'!$B$11:$B$16)</f>
        <v>89.3</v>
      </c>
      <c r="G20" s="1546"/>
      <c r="H20" s="1546"/>
      <c r="I20" s="1546"/>
      <c r="J20" s="1381"/>
      <c r="K20" s="1546">
        <f>SUM('[3]19'!$B$11:$B$16)</f>
        <v>85.1</v>
      </c>
      <c r="L20" s="1546"/>
      <c r="M20" s="1546"/>
      <c r="N20" s="709"/>
      <c r="O20" s="1546">
        <f>SUM('[4]19'!$B$11:$B$16)</f>
        <v>77.400000000000006</v>
      </c>
      <c r="P20" s="1546"/>
      <c r="Q20" s="1546"/>
      <c r="R20" s="1546"/>
      <c r="S20" s="325"/>
      <c r="T20" s="1546">
        <f>SUM('[5]19'!$B$11:$B$16)</f>
        <v>75.400000000000006</v>
      </c>
      <c r="U20" s="1546"/>
      <c r="V20" s="1546"/>
      <c r="W20" s="325"/>
      <c r="X20" s="1546">
        <f>SUM('[6]19'!$B$11:$B$16)</f>
        <v>65.2</v>
      </c>
      <c r="Y20" s="1546"/>
      <c r="Z20" s="1546"/>
      <c r="AA20" s="710"/>
      <c r="AB20" s="251"/>
    </row>
    <row r="21" spans="1:28" ht="12" customHeight="1">
      <c r="A21" s="4"/>
      <c r="B21" s="30"/>
      <c r="C21" s="406"/>
      <c r="D21" s="1377" t="s">
        <v>99</v>
      </c>
      <c r="E21" s="1393"/>
      <c r="F21" s="1447">
        <f>SUM('[2]19'!$C$11:$C$16)</f>
        <v>44.1</v>
      </c>
      <c r="G21" s="1447"/>
      <c r="H21" s="1447"/>
      <c r="I21" s="1447"/>
      <c r="J21" s="1376"/>
      <c r="K21" s="1447">
        <f>SUM('[3]19'!$C$11:$C$16)</f>
        <v>40.9</v>
      </c>
      <c r="L21" s="1447"/>
      <c r="M21" s="1447"/>
      <c r="N21" s="370"/>
      <c r="O21" s="1447">
        <f>SUM('[4]19'!$C$11:$C$16)</f>
        <v>31.8</v>
      </c>
      <c r="P21" s="1447"/>
      <c r="Q21" s="1447"/>
      <c r="R21" s="1447"/>
      <c r="S21" s="325"/>
      <c r="T21" s="1447">
        <f>SUM('[5]19'!$C$11:$C$16)</f>
        <v>34.1</v>
      </c>
      <c r="U21" s="1447"/>
      <c r="V21" s="1447"/>
      <c r="W21" s="325"/>
      <c r="X21" s="1447">
        <f>SUM('[6]19'!$C$11:$C$16)</f>
        <v>30.5</v>
      </c>
      <c r="Y21" s="1447"/>
      <c r="Z21" s="1447"/>
      <c r="AA21" s="16"/>
      <c r="AB21" s="16"/>
    </row>
    <row r="22" spans="1:28" ht="12" customHeight="1">
      <c r="A22" s="4"/>
      <c r="B22" s="30"/>
      <c r="C22" s="406"/>
      <c r="D22" s="1377" t="s">
        <v>98</v>
      </c>
      <c r="E22" s="1393"/>
      <c r="F22" s="1447">
        <f>SUM('[2]19'!$D$11:$D$16)</f>
        <v>45.1</v>
      </c>
      <c r="G22" s="1447"/>
      <c r="H22" s="1447"/>
      <c r="I22" s="1447"/>
      <c r="J22" s="1376"/>
      <c r="K22" s="1447">
        <f>SUM('[3]19'!$D$11:$D$16)</f>
        <v>44.4</v>
      </c>
      <c r="L22" s="1447"/>
      <c r="M22" s="1447"/>
      <c r="N22" s="370"/>
      <c r="O22" s="1447">
        <f>SUM('[4]19'!$D$11:$D$16)</f>
        <v>45.6</v>
      </c>
      <c r="P22" s="1447"/>
      <c r="Q22" s="1447"/>
      <c r="R22" s="1447"/>
      <c r="S22" s="325"/>
      <c r="T22" s="1447">
        <f>SUM('[5]19'!$D$11:$D$16)</f>
        <v>41.5</v>
      </c>
      <c r="U22" s="1447"/>
      <c r="V22" s="1447"/>
      <c r="W22" s="325"/>
      <c r="X22" s="1447">
        <f>SUM('[6]19'!$D$11:$D$16)</f>
        <v>34.6</v>
      </c>
      <c r="Y22" s="1447"/>
      <c r="Z22" s="1447"/>
      <c r="AA22" s="16"/>
      <c r="AB22" s="16"/>
    </row>
    <row r="23" spans="1:28" ht="2.25" customHeight="1">
      <c r="A23" s="4"/>
      <c r="B23" s="30"/>
      <c r="C23" s="406"/>
      <c r="D23" s="406"/>
      <c r="E23" s="1393"/>
      <c r="F23" s="16"/>
      <c r="G23" s="16"/>
      <c r="H23" s="16"/>
      <c r="I23" s="8"/>
      <c r="J23" s="8"/>
      <c r="K23" s="8"/>
      <c r="L23" s="8"/>
      <c r="M23" s="16"/>
      <c r="N23" s="16"/>
      <c r="O23" s="16"/>
      <c r="P23" s="16"/>
      <c r="Q23" s="16"/>
      <c r="R23" s="16"/>
      <c r="S23" s="16"/>
      <c r="T23" s="16"/>
      <c r="U23" s="16"/>
      <c r="V23" s="8"/>
      <c r="W23" s="8"/>
      <c r="X23" s="1271"/>
      <c r="Y23" s="1271"/>
      <c r="Z23" s="1271"/>
      <c r="AA23" s="8"/>
      <c r="AB23" s="4"/>
    </row>
    <row r="24" spans="1:28" ht="12" customHeight="1">
      <c r="A24" s="4"/>
      <c r="B24" s="30"/>
      <c r="C24" s="95" t="s">
        <v>541</v>
      </c>
      <c r="D24" s="384"/>
      <c r="E24" s="384"/>
      <c r="F24" s="384"/>
      <c r="G24" s="384"/>
      <c r="H24" s="384"/>
      <c r="I24" s="384"/>
      <c r="J24" s="384"/>
      <c r="K24" s="384"/>
      <c r="L24" s="384"/>
      <c r="M24" s="1272" t="s">
        <v>137</v>
      </c>
      <c r="N24" s="384"/>
      <c r="O24" s="384"/>
      <c r="P24" s="384"/>
      <c r="Q24" s="384"/>
      <c r="R24" s="384"/>
      <c r="S24" s="384"/>
      <c r="T24" s="384"/>
      <c r="U24" s="384"/>
      <c r="V24" s="384"/>
      <c r="W24" s="384"/>
      <c r="X24" s="384"/>
      <c r="Y24" s="384"/>
      <c r="Z24" s="384"/>
      <c r="AA24" s="8"/>
      <c r="AB24" s="4"/>
    </row>
    <row r="25" spans="1:28" ht="3.75" customHeight="1" thickBot="1">
      <c r="A25" s="4"/>
      <c r="B25" s="30"/>
      <c r="C25" s="53"/>
      <c r="D25" s="1393"/>
      <c r="E25" s="1393"/>
      <c r="F25" s="1393"/>
      <c r="G25" s="1393"/>
      <c r="H25" s="1393"/>
      <c r="I25" s="1393"/>
      <c r="J25" s="1393"/>
      <c r="K25" s="1393"/>
      <c r="L25" s="1393"/>
      <c r="M25" s="1393"/>
      <c r="N25" s="1393"/>
      <c r="O25" s="5"/>
      <c r="P25" s="5"/>
      <c r="Q25" s="5"/>
      <c r="R25" s="5"/>
      <c r="S25" s="5"/>
      <c r="T25" s="5"/>
      <c r="U25" s="5"/>
      <c r="V25" s="5"/>
      <c r="W25" s="5"/>
      <c r="X25" s="5"/>
      <c r="Y25" s="5"/>
      <c r="Z25" s="1245"/>
      <c r="AA25" s="8"/>
      <c r="AB25" s="4"/>
    </row>
    <row r="26" spans="1:28" ht="13.5" thickBot="1">
      <c r="A26" s="4"/>
      <c r="B26" s="30"/>
      <c r="C26" s="1262" t="s">
        <v>18</v>
      </c>
      <c r="D26" s="1263"/>
      <c r="E26" s="1263"/>
      <c r="F26" s="1263"/>
      <c r="G26" s="1263"/>
      <c r="H26" s="1263"/>
      <c r="I26" s="1263"/>
      <c r="J26" s="1263"/>
      <c r="K26" s="1263"/>
      <c r="L26" s="1263"/>
      <c r="M26" s="1263"/>
      <c r="N26" s="1263"/>
      <c r="O26" s="1264"/>
      <c r="P26" s="1264"/>
      <c r="Q26" s="1264"/>
      <c r="R26" s="1264"/>
      <c r="S26" s="1264"/>
      <c r="T26" s="1264"/>
      <c r="U26" s="1264"/>
      <c r="V26" s="1264"/>
      <c r="W26" s="1264"/>
      <c r="X26" s="1264"/>
      <c r="Y26" s="1264"/>
      <c r="Z26" s="1265"/>
      <c r="AA26" s="8"/>
      <c r="AB26" s="4"/>
    </row>
    <row r="27" spans="1:28" ht="3" customHeight="1">
      <c r="A27" s="4"/>
      <c r="B27" s="30"/>
      <c r="C27" s="8"/>
      <c r="D27" s="8"/>
      <c r="E27" s="8"/>
      <c r="F27" s="8"/>
      <c r="G27" s="8"/>
      <c r="H27" s="8"/>
      <c r="I27" s="8"/>
      <c r="J27" s="8"/>
      <c r="K27" s="8"/>
      <c r="L27" s="8"/>
      <c r="M27" s="8"/>
      <c r="N27" s="8"/>
      <c r="O27" s="8"/>
      <c r="P27" s="8"/>
      <c r="Q27" s="8"/>
      <c r="R27" s="8"/>
      <c r="S27" s="8"/>
      <c r="T27" s="8"/>
      <c r="U27" s="8"/>
      <c r="V27" s="268"/>
      <c r="W27" s="372"/>
      <c r="X27" s="268"/>
      <c r="Y27" s="268"/>
      <c r="Z27" s="1245"/>
      <c r="AA27" s="8"/>
      <c r="AB27" s="4"/>
    </row>
    <row r="28" spans="1:28" ht="13.5" customHeight="1">
      <c r="A28" s="4"/>
      <c r="B28" s="30"/>
      <c r="C28" s="1530" t="s">
        <v>542</v>
      </c>
      <c r="D28" s="1531"/>
      <c r="E28" s="1531"/>
      <c r="F28" s="1531"/>
      <c r="G28" s="1531"/>
      <c r="H28" s="1531"/>
      <c r="I28" s="1531"/>
      <c r="J28" s="1531"/>
      <c r="K28" s="1531"/>
      <c r="L28" s="1531"/>
      <c r="M28" s="1531"/>
      <c r="N28" s="1531"/>
      <c r="O28" s="1531"/>
      <c r="P28" s="1531"/>
      <c r="Q28" s="1531"/>
      <c r="R28" s="1531"/>
      <c r="S28" s="1531"/>
      <c r="T28" s="1531"/>
      <c r="U28" s="1531"/>
      <c r="V28" s="1531"/>
      <c r="W28" s="1531"/>
      <c r="X28" s="1531"/>
      <c r="Y28" s="1531"/>
      <c r="Z28" s="1532"/>
      <c r="AA28" s="8"/>
      <c r="AB28" s="4"/>
    </row>
    <row r="29" spans="1:28" ht="3.75" customHeight="1">
      <c r="A29" s="4"/>
      <c r="B29" s="30"/>
      <c r="C29" s="1533" t="s">
        <v>106</v>
      </c>
      <c r="D29" s="1533"/>
      <c r="E29" s="1273"/>
      <c r="F29" s="1273"/>
      <c r="G29" s="1273"/>
      <c r="H29" s="1273"/>
      <c r="J29" s="1274"/>
      <c r="K29" s="1274"/>
      <c r="L29" s="1273"/>
      <c r="N29" s="1274"/>
      <c r="O29" s="1274"/>
      <c r="P29" s="1273"/>
      <c r="R29" s="1274"/>
      <c r="S29" s="1273"/>
      <c r="U29" s="1274"/>
      <c r="V29" s="1274"/>
      <c r="W29" s="1273"/>
      <c r="X29" s="4"/>
      <c r="Y29" s="4"/>
      <c r="Z29" s="1274"/>
      <c r="AA29" s="8"/>
      <c r="AB29" s="4"/>
    </row>
    <row r="30" spans="1:28" ht="11.25" customHeight="1">
      <c r="A30" s="4"/>
      <c r="B30" s="30"/>
      <c r="C30" s="1507"/>
      <c r="D30" s="1507"/>
      <c r="E30" s="4"/>
      <c r="F30" s="4"/>
      <c r="G30" s="4"/>
      <c r="H30" s="4"/>
      <c r="I30" s="1542">
        <v>2011</v>
      </c>
      <c r="J30" s="1538"/>
      <c r="K30" s="1538"/>
      <c r="L30" s="1384"/>
      <c r="M30" s="1538" t="s">
        <v>713</v>
      </c>
      <c r="N30" s="1538"/>
      <c r="O30" s="1538"/>
      <c r="P30" s="1031"/>
      <c r="Q30" s="1543">
        <v>2012</v>
      </c>
      <c r="R30" s="1544"/>
      <c r="S30" s="1544"/>
      <c r="T30" s="1534" t="s">
        <v>617</v>
      </c>
      <c r="U30" s="1534"/>
      <c r="V30" s="1534"/>
      <c r="W30" s="1384"/>
      <c r="X30" s="1534" t="s">
        <v>714</v>
      </c>
      <c r="Y30" s="1534"/>
      <c r="Z30" s="1534"/>
      <c r="AA30" s="18"/>
      <c r="AB30" s="4"/>
    </row>
    <row r="31" spans="1:28" s="12" customFormat="1" ht="21.75" customHeight="1">
      <c r="A31" s="11"/>
      <c r="B31" s="31"/>
      <c r="C31" s="21"/>
      <c r="D31" s="21"/>
      <c r="E31" s="21"/>
      <c r="F31" s="21"/>
      <c r="G31" s="21"/>
      <c r="H31" s="21"/>
      <c r="I31" s="1538" t="s">
        <v>543</v>
      </c>
      <c r="J31" s="1538"/>
      <c r="K31" s="1538"/>
      <c r="L31" s="1275"/>
      <c r="M31" s="1276" t="s">
        <v>544</v>
      </c>
      <c r="N31" s="1277"/>
      <c r="O31" s="1278" t="s">
        <v>545</v>
      </c>
      <c r="P31" s="1275"/>
      <c r="Q31" s="1461" t="s">
        <v>543</v>
      </c>
      <c r="R31" s="1461"/>
      <c r="S31" s="325"/>
      <c r="T31" s="1276" t="s">
        <v>544</v>
      </c>
      <c r="U31" s="1277"/>
      <c r="V31" s="1278" t="s">
        <v>545</v>
      </c>
      <c r="W31" s="1279"/>
      <c r="X31" s="1276" t="s">
        <v>544</v>
      </c>
      <c r="Y31" s="1277"/>
      <c r="Z31" s="1278" t="s">
        <v>545</v>
      </c>
      <c r="AA31" s="18"/>
      <c r="AB31" s="11"/>
    </row>
    <row r="32" spans="1:28" s="1289" customFormat="1" ht="9.75" customHeight="1">
      <c r="A32" s="1280"/>
      <c r="B32" s="1281"/>
      <c r="C32" s="1539" t="s">
        <v>95</v>
      </c>
      <c r="D32" s="1539"/>
      <c r="E32" s="1382"/>
      <c r="F32" s="1382"/>
      <c r="G32" s="1382"/>
      <c r="H32" s="1382"/>
      <c r="I32" s="1540">
        <f>+I34+I41+I42</f>
        <v>545295</v>
      </c>
      <c r="J32" s="1540"/>
      <c r="K32" s="1540"/>
      <c r="L32" s="1282"/>
      <c r="M32" s="1283">
        <f>+M34+M41+M42</f>
        <v>205893</v>
      </c>
      <c r="N32" s="1284"/>
      <c r="O32" s="1285">
        <f t="shared" ref="O32:O48" si="0">+M32/I32*100</f>
        <v>37.799999999999997</v>
      </c>
      <c r="P32" s="1286"/>
      <c r="Q32" s="1540">
        <f>+Q34+Q41+Q42</f>
        <v>581482</v>
      </c>
      <c r="R32" s="1540"/>
      <c r="S32" s="1287"/>
      <c r="T32" s="1283">
        <f>+T34+T41+T42</f>
        <v>157961</v>
      </c>
      <c r="U32" s="1283"/>
      <c r="V32" s="1285">
        <f>+T32/Q32*100</f>
        <v>27.2</v>
      </c>
      <c r="W32" s="1288"/>
      <c r="X32" s="1283">
        <f>+X34+X41+X42</f>
        <v>197319</v>
      </c>
      <c r="Y32" s="1283"/>
      <c r="Z32" s="1285">
        <f>+X32/Q32*100</f>
        <v>33.9</v>
      </c>
      <c r="AA32" s="18"/>
      <c r="AB32" s="1280"/>
    </row>
    <row r="33" spans="1:28" s="9" customFormat="1" ht="9.75" customHeight="1">
      <c r="A33" s="1290"/>
      <c r="B33" s="1291"/>
      <c r="C33" s="1292" t="s">
        <v>546</v>
      </c>
      <c r="D33" s="1292"/>
      <c r="E33" s="1292"/>
      <c r="F33" s="1292"/>
      <c r="G33" s="1292"/>
      <c r="H33" s="1292"/>
      <c r="I33" s="1383"/>
      <c r="J33" s="1383"/>
      <c r="K33" s="1383"/>
      <c r="L33" s="330"/>
      <c r="M33" s="268"/>
      <c r="N33" s="330"/>
      <c r="O33" s="1293"/>
      <c r="P33" s="711"/>
      <c r="Q33" s="1541"/>
      <c r="R33" s="1541"/>
      <c r="S33" s="1541"/>
      <c r="T33" s="268"/>
      <c r="U33" s="268"/>
      <c r="V33" s="1294"/>
      <c r="W33" s="711"/>
      <c r="X33" s="268"/>
      <c r="Y33" s="268"/>
      <c r="Z33" s="1294"/>
      <c r="AA33" s="18"/>
      <c r="AB33" s="1290"/>
    </row>
    <row r="34" spans="1:28" s="1302" customFormat="1" ht="9.75" customHeight="1">
      <c r="A34" s="1295"/>
      <c r="B34" s="1296"/>
      <c r="C34" s="1391" t="s">
        <v>591</v>
      </c>
      <c r="D34" s="1391"/>
      <c r="E34" s="1391"/>
      <c r="F34" s="1391"/>
      <c r="G34" s="1391"/>
      <c r="H34" s="1391"/>
      <c r="I34" s="1536">
        <f>+I35+I40</f>
        <v>214730</v>
      </c>
      <c r="J34" s="1536"/>
      <c r="K34" s="1536"/>
      <c r="L34" s="1297"/>
      <c r="M34" s="1298">
        <f>+M35+M40</f>
        <v>78229</v>
      </c>
      <c r="N34" s="14"/>
      <c r="O34" s="1293">
        <f t="shared" si="0"/>
        <v>36.4</v>
      </c>
      <c r="P34" s="1299"/>
      <c r="Q34" s="1536">
        <f>+Q35+Q40</f>
        <v>255185</v>
      </c>
      <c r="R34" s="1536"/>
      <c r="S34" s="1386"/>
      <c r="T34" s="1298">
        <f>+T35+T40</f>
        <v>58254</v>
      </c>
      <c r="U34" s="1298"/>
      <c r="V34" s="1300">
        <f t="shared" ref="V34:V48" si="1">+T34/Q34*100</f>
        <v>22.8</v>
      </c>
      <c r="W34" s="1301"/>
      <c r="X34" s="1298">
        <f>+X35+X40</f>
        <v>67204</v>
      </c>
      <c r="Y34" s="1298"/>
      <c r="Z34" s="1300">
        <f t="shared" ref="Z34:Z48" si="2">+X34/Q34*100</f>
        <v>26.3</v>
      </c>
      <c r="AA34" s="14"/>
      <c r="AB34" s="1295"/>
    </row>
    <row r="35" spans="1:28" s="1310" customFormat="1" ht="9.75" customHeight="1">
      <c r="A35" s="1303"/>
      <c r="B35" s="1304"/>
      <c r="C35" s="1305" t="s">
        <v>592</v>
      </c>
      <c r="D35" s="1305"/>
      <c r="E35" s="1305"/>
      <c r="F35" s="1305"/>
      <c r="G35" s="1305"/>
      <c r="H35" s="1305"/>
      <c r="I35" s="1528">
        <v>124730</v>
      </c>
      <c r="J35" s="1528"/>
      <c r="K35" s="1528"/>
      <c r="L35" s="330"/>
      <c r="M35" s="712">
        <v>58559</v>
      </c>
      <c r="N35" s="330"/>
      <c r="O35" s="1306">
        <f t="shared" si="0"/>
        <v>46.9</v>
      </c>
      <c r="P35" s="1307"/>
      <c r="Q35" s="1528">
        <v>165185</v>
      </c>
      <c r="R35" s="1528"/>
      <c r="S35" s="1385"/>
      <c r="T35" s="712">
        <v>46854</v>
      </c>
      <c r="U35" s="712"/>
      <c r="V35" s="1308">
        <f t="shared" si="1"/>
        <v>28.4</v>
      </c>
      <c r="W35" s="1309"/>
      <c r="X35" s="712">
        <v>51100</v>
      </c>
      <c r="Y35" s="712"/>
      <c r="Z35" s="1308">
        <f t="shared" si="2"/>
        <v>30.9</v>
      </c>
      <c r="AA35" s="18"/>
      <c r="AB35" s="1303"/>
    </row>
    <row r="36" spans="1:28" s="1310" customFormat="1" ht="9.75" customHeight="1">
      <c r="A36" s="1303"/>
      <c r="B36" s="1304"/>
      <c r="C36" s="1374" t="s">
        <v>593</v>
      </c>
      <c r="D36" s="1374"/>
      <c r="E36" s="1374"/>
      <c r="F36" s="1374"/>
      <c r="G36" s="1374"/>
      <c r="H36" s="1374"/>
      <c r="I36" s="1528">
        <v>45554</v>
      </c>
      <c r="J36" s="1528"/>
      <c r="K36" s="1528"/>
      <c r="L36" s="330"/>
      <c r="M36" s="712">
        <v>21294</v>
      </c>
      <c r="N36" s="330"/>
      <c r="O36" s="1306">
        <f t="shared" si="0"/>
        <v>46.7</v>
      </c>
      <c r="P36" s="1307"/>
      <c r="Q36" s="1528">
        <v>40244</v>
      </c>
      <c r="R36" s="1528"/>
      <c r="S36" s="1385"/>
      <c r="T36" s="712">
        <v>13838</v>
      </c>
      <c r="U36" s="712"/>
      <c r="V36" s="1308">
        <f t="shared" si="1"/>
        <v>34.4</v>
      </c>
      <c r="W36" s="1309"/>
      <c r="X36" s="712">
        <v>15043</v>
      </c>
      <c r="Y36" s="712"/>
      <c r="Z36" s="1308">
        <f t="shared" si="2"/>
        <v>37.4</v>
      </c>
      <c r="AA36" s="18"/>
      <c r="AB36" s="1303"/>
    </row>
    <row r="37" spans="1:28" s="1310" customFormat="1" ht="9.75" customHeight="1">
      <c r="A37" s="1303"/>
      <c r="B37" s="1304"/>
      <c r="C37" s="1374" t="s">
        <v>594</v>
      </c>
      <c r="D37" s="1374"/>
      <c r="E37" s="1374"/>
      <c r="F37" s="1374"/>
      <c r="G37" s="1374"/>
      <c r="H37" s="1374"/>
      <c r="I37" s="1528">
        <v>12665</v>
      </c>
      <c r="J37" s="1528"/>
      <c r="K37" s="1528"/>
      <c r="L37" s="330"/>
      <c r="M37" s="712">
        <v>5094</v>
      </c>
      <c r="N37" s="330"/>
      <c r="O37" s="1306">
        <f t="shared" si="0"/>
        <v>40.200000000000003</v>
      </c>
      <c r="P37" s="1307"/>
      <c r="Q37" s="1528">
        <v>40696</v>
      </c>
      <c r="R37" s="1528"/>
      <c r="S37" s="1385"/>
      <c r="T37" s="712">
        <v>830</v>
      </c>
      <c r="U37" s="712"/>
      <c r="V37" s="1308">
        <f t="shared" si="1"/>
        <v>2</v>
      </c>
      <c r="W37" s="1309"/>
      <c r="X37" s="712">
        <v>1449</v>
      </c>
      <c r="Y37" s="712"/>
      <c r="Z37" s="1308">
        <f t="shared" si="2"/>
        <v>3.6</v>
      </c>
      <c r="AA37" s="18"/>
      <c r="AB37" s="1303"/>
    </row>
    <row r="38" spans="1:28" s="1310" customFormat="1" ht="9.75" customHeight="1">
      <c r="A38" s="1303"/>
      <c r="B38" s="1304"/>
      <c r="C38" s="1374" t="s">
        <v>595</v>
      </c>
      <c r="D38" s="1374"/>
      <c r="E38" s="1374"/>
      <c r="F38" s="1374"/>
      <c r="G38" s="1374"/>
      <c r="H38" s="1374"/>
      <c r="I38" s="1528">
        <v>64602</v>
      </c>
      <c r="J38" s="1528"/>
      <c r="K38" s="1528"/>
      <c r="L38" s="330"/>
      <c r="M38" s="712">
        <v>31202</v>
      </c>
      <c r="N38" s="330"/>
      <c r="O38" s="1306">
        <f t="shared" si="0"/>
        <v>48.3</v>
      </c>
      <c r="P38" s="1307"/>
      <c r="Q38" s="1528">
        <v>82568</v>
      </c>
      <c r="R38" s="1528"/>
      <c r="S38" s="1385"/>
      <c r="T38" s="712">
        <v>31345</v>
      </c>
      <c r="U38" s="712"/>
      <c r="V38" s="1308">
        <f t="shared" si="1"/>
        <v>38</v>
      </c>
      <c r="W38" s="1309"/>
      <c r="X38" s="712">
        <v>33725</v>
      </c>
      <c r="Y38" s="712"/>
      <c r="Z38" s="1308">
        <f t="shared" si="2"/>
        <v>40.799999999999997</v>
      </c>
      <c r="AA38" s="18"/>
      <c r="AB38" s="1303"/>
    </row>
    <row r="39" spans="1:28" s="1310" customFormat="1" ht="9.75" customHeight="1">
      <c r="A39" s="1303"/>
      <c r="B39" s="1304"/>
      <c r="C39" s="1311" t="s">
        <v>596</v>
      </c>
      <c r="D39" s="1311"/>
      <c r="E39" s="1311"/>
      <c r="F39" s="1311"/>
      <c r="G39" s="1311"/>
      <c r="H39" s="1311"/>
      <c r="I39" s="1528">
        <v>1909</v>
      </c>
      <c r="J39" s="1528"/>
      <c r="K39" s="1528"/>
      <c r="L39" s="330"/>
      <c r="M39" s="712">
        <v>969</v>
      </c>
      <c r="N39" s="330"/>
      <c r="O39" s="1306">
        <f t="shared" si="0"/>
        <v>50.8</v>
      </c>
      <c r="P39" s="1307"/>
      <c r="Q39" s="1528">
        <v>1677</v>
      </c>
      <c r="R39" s="1528"/>
      <c r="S39" s="1385"/>
      <c r="T39" s="712">
        <v>841</v>
      </c>
      <c r="U39" s="712"/>
      <c r="V39" s="1308">
        <f t="shared" si="1"/>
        <v>50.1</v>
      </c>
      <c r="W39" s="1309"/>
      <c r="X39" s="712">
        <v>883</v>
      </c>
      <c r="Y39" s="712"/>
      <c r="Z39" s="1308">
        <f t="shared" si="2"/>
        <v>52.7</v>
      </c>
      <c r="AA39" s="18"/>
      <c r="AB39" s="1303"/>
    </row>
    <row r="40" spans="1:28" s="1310" customFormat="1" ht="9.75" customHeight="1">
      <c r="A40" s="1303"/>
      <c r="B40" s="1304"/>
      <c r="C40" s="1305" t="s">
        <v>597</v>
      </c>
      <c r="D40" s="1305"/>
      <c r="E40" s="1305"/>
      <c r="F40" s="1305"/>
      <c r="G40" s="1305"/>
      <c r="H40" s="1305"/>
      <c r="I40" s="1528">
        <v>90000</v>
      </c>
      <c r="J40" s="1528"/>
      <c r="K40" s="1528"/>
      <c r="L40" s="330"/>
      <c r="M40" s="712">
        <v>19670</v>
      </c>
      <c r="N40" s="330"/>
      <c r="O40" s="1306">
        <f t="shared" si="0"/>
        <v>21.9</v>
      </c>
      <c r="P40" s="1307"/>
      <c r="Q40" s="1528">
        <v>90000</v>
      </c>
      <c r="R40" s="1528"/>
      <c r="S40" s="1385"/>
      <c r="T40" s="712">
        <v>11400</v>
      </c>
      <c r="U40" s="712"/>
      <c r="V40" s="1308">
        <f t="shared" si="1"/>
        <v>12.7</v>
      </c>
      <c r="W40" s="1309"/>
      <c r="X40" s="712">
        <v>16104</v>
      </c>
      <c r="Y40" s="712"/>
      <c r="Z40" s="1308">
        <f t="shared" si="2"/>
        <v>17.899999999999999</v>
      </c>
      <c r="AA40" s="18"/>
      <c r="AB40" s="1303"/>
    </row>
    <row r="41" spans="1:28" s="1302" customFormat="1" ht="9.75" customHeight="1">
      <c r="A41" s="1295"/>
      <c r="B41" s="1296"/>
      <c r="C41" s="1391" t="s">
        <v>598</v>
      </c>
      <c r="D41" s="1391"/>
      <c r="E41" s="1391"/>
      <c r="F41" s="1391"/>
      <c r="G41" s="1391"/>
      <c r="H41" s="1391"/>
      <c r="I41" s="1536">
        <v>316395</v>
      </c>
      <c r="J41" s="1536"/>
      <c r="K41" s="1536"/>
      <c r="L41" s="1297"/>
      <c r="M41" s="1312">
        <v>118570</v>
      </c>
      <c r="N41" s="1297"/>
      <c r="O41" s="1293">
        <f t="shared" si="0"/>
        <v>37.5</v>
      </c>
      <c r="P41" s="1313"/>
      <c r="Q41" s="1537">
        <v>320659</v>
      </c>
      <c r="R41" s="1537"/>
      <c r="S41" s="1388"/>
      <c r="T41" s="1312">
        <v>95799</v>
      </c>
      <c r="U41" s="1314"/>
      <c r="V41" s="1300">
        <f t="shared" si="1"/>
        <v>29.9</v>
      </c>
      <c r="W41" s="1301"/>
      <c r="X41" s="1312">
        <v>119833</v>
      </c>
      <c r="Y41" s="1314"/>
      <c r="Z41" s="1300">
        <f t="shared" si="2"/>
        <v>37.4</v>
      </c>
      <c r="AA41" s="14"/>
      <c r="AB41" s="1295"/>
    </row>
    <row r="42" spans="1:28" s="1302" customFormat="1" ht="9.75" customHeight="1">
      <c r="A42" s="1295"/>
      <c r="B42" s="1296"/>
      <c r="C42" s="1391" t="s">
        <v>599</v>
      </c>
      <c r="D42" s="1391"/>
      <c r="E42" s="1391"/>
      <c r="F42" s="1391"/>
      <c r="G42" s="1391"/>
      <c r="H42" s="1391"/>
      <c r="I42" s="1536">
        <v>14170</v>
      </c>
      <c r="J42" s="1536"/>
      <c r="K42" s="1536"/>
      <c r="L42" s="1297"/>
      <c r="M42" s="1312">
        <v>9094</v>
      </c>
      <c r="N42" s="1297"/>
      <c r="O42" s="1293">
        <f t="shared" si="0"/>
        <v>64.2</v>
      </c>
      <c r="P42" s="1313"/>
      <c r="Q42" s="1537">
        <v>5638</v>
      </c>
      <c r="R42" s="1537"/>
      <c r="S42" s="1388"/>
      <c r="T42" s="1312">
        <v>3908</v>
      </c>
      <c r="U42" s="1314"/>
      <c r="V42" s="1300">
        <f t="shared" si="1"/>
        <v>69.3</v>
      </c>
      <c r="W42" s="1301"/>
      <c r="X42" s="1312">
        <v>10282</v>
      </c>
      <c r="Y42" s="1314"/>
      <c r="Z42" s="1300">
        <f t="shared" si="2"/>
        <v>182.4</v>
      </c>
      <c r="AA42" s="14"/>
      <c r="AB42" s="1295"/>
    </row>
    <row r="43" spans="1:28" s="9" customFormat="1" ht="10.5" customHeight="1">
      <c r="A43" s="1290"/>
      <c r="B43" s="1291"/>
      <c r="C43" s="1292" t="s">
        <v>547</v>
      </c>
      <c r="D43" s="1292"/>
      <c r="E43" s="1292"/>
      <c r="F43" s="1292"/>
      <c r="G43" s="1292"/>
      <c r="H43" s="1292"/>
      <c r="I43" s="1536"/>
      <c r="J43" s="1536"/>
      <c r="K43" s="1536"/>
      <c r="L43" s="330"/>
      <c r="M43" s="1315"/>
      <c r="N43" s="330"/>
      <c r="O43" s="1293"/>
      <c r="P43" s="1315"/>
      <c r="Q43" s="1316"/>
      <c r="R43" s="1316"/>
      <c r="S43" s="1316"/>
      <c r="T43" s="1315"/>
      <c r="U43" s="1315"/>
      <c r="V43" s="1300"/>
      <c r="W43" s="1309"/>
      <c r="X43" s="1315"/>
      <c r="Y43" s="1315"/>
      <c r="Z43" s="1300"/>
      <c r="AA43" s="55"/>
      <c r="AB43" s="1290"/>
    </row>
    <row r="44" spans="1:28" s="1310" customFormat="1" ht="9.75" customHeight="1">
      <c r="A44" s="1303"/>
      <c r="B44" s="1304"/>
      <c r="C44" s="1390" t="s">
        <v>600</v>
      </c>
      <c r="D44" s="1390"/>
      <c r="E44" s="1390"/>
      <c r="F44" s="1390"/>
      <c r="G44" s="1390"/>
      <c r="H44" s="1390"/>
      <c r="I44" s="1528">
        <f>104959+I40</f>
        <v>194959</v>
      </c>
      <c r="J44" s="1528"/>
      <c r="K44" s="1528"/>
      <c r="L44" s="55"/>
      <c r="M44" s="821">
        <f>57130+M40</f>
        <v>76800</v>
      </c>
      <c r="N44" s="1317"/>
      <c r="O44" s="1306">
        <f t="shared" si="0"/>
        <v>39.4</v>
      </c>
      <c r="P44" s="821"/>
      <c r="Q44" s="1529">
        <f>119885+Q40</f>
        <v>209885</v>
      </c>
      <c r="R44" s="1529"/>
      <c r="S44" s="1387"/>
      <c r="T44" s="821">
        <f>47300+T40</f>
        <v>58700</v>
      </c>
      <c r="U44" s="821"/>
      <c r="V44" s="1308">
        <f t="shared" si="1"/>
        <v>28</v>
      </c>
      <c r="W44" s="1318"/>
      <c r="X44" s="821">
        <f>51626+X40</f>
        <v>67730</v>
      </c>
      <c r="Y44" s="821"/>
      <c r="Z44" s="1308">
        <f t="shared" si="2"/>
        <v>32.299999999999997</v>
      </c>
      <c r="AA44" s="1318"/>
      <c r="AB44" s="1303"/>
    </row>
    <row r="45" spans="1:28" s="1310" customFormat="1" ht="9.75" customHeight="1">
      <c r="A45" s="1303"/>
      <c r="B45" s="1304"/>
      <c r="C45" s="1390" t="s">
        <v>601</v>
      </c>
      <c r="D45" s="1390"/>
      <c r="E45" s="1390"/>
      <c r="F45" s="1390"/>
      <c r="G45" s="1390"/>
      <c r="H45" s="1390"/>
      <c r="I45" s="1528">
        <f>+I46+I47</f>
        <v>266663</v>
      </c>
      <c r="J45" s="1528"/>
      <c r="K45" s="1528"/>
      <c r="L45" s="55"/>
      <c r="M45" s="821">
        <f>+M46+M47</f>
        <v>113911</v>
      </c>
      <c r="N45" s="1317"/>
      <c r="O45" s="1306">
        <f t="shared" si="0"/>
        <v>42.7</v>
      </c>
      <c r="P45" s="821"/>
      <c r="Q45" s="1529">
        <f>+Q46+Q47</f>
        <v>269170</v>
      </c>
      <c r="R45" s="1529"/>
      <c r="S45" s="1387"/>
      <c r="T45" s="821">
        <f>+T46+T47</f>
        <v>93957</v>
      </c>
      <c r="U45" s="821"/>
      <c r="V45" s="1308">
        <f t="shared" si="1"/>
        <v>34.9</v>
      </c>
      <c r="W45" s="1318"/>
      <c r="X45" s="821">
        <f>+X46+X47</f>
        <v>117502</v>
      </c>
      <c r="Y45" s="821"/>
      <c r="Z45" s="1308">
        <f t="shared" si="2"/>
        <v>43.7</v>
      </c>
      <c r="AA45" s="1318"/>
      <c r="AB45" s="1303"/>
    </row>
    <row r="46" spans="1:28" s="1310" customFormat="1" ht="9.75" customHeight="1">
      <c r="A46" s="1303"/>
      <c r="B46" s="1304"/>
      <c r="C46" s="1319" t="s">
        <v>602</v>
      </c>
      <c r="D46" s="1319"/>
      <c r="E46" s="1319"/>
      <c r="F46" s="1319"/>
      <c r="G46" s="1319"/>
      <c r="H46" s="1319"/>
      <c r="I46" s="1528">
        <v>164812</v>
      </c>
      <c r="J46" s="1528"/>
      <c r="K46" s="1528"/>
      <c r="L46" s="55"/>
      <c r="M46" s="821">
        <v>75383</v>
      </c>
      <c r="N46" s="1317"/>
      <c r="O46" s="1306">
        <f t="shared" si="0"/>
        <v>45.7</v>
      </c>
      <c r="P46" s="821"/>
      <c r="Q46" s="1529">
        <v>165073</v>
      </c>
      <c r="R46" s="1529"/>
      <c r="S46" s="1387"/>
      <c r="T46" s="821">
        <v>59179</v>
      </c>
      <c r="U46" s="821"/>
      <c r="V46" s="1308">
        <f t="shared" si="1"/>
        <v>35.9</v>
      </c>
      <c r="W46" s="1318"/>
      <c r="X46" s="821">
        <v>71483</v>
      </c>
      <c r="Y46" s="821"/>
      <c r="Z46" s="1308">
        <f t="shared" si="2"/>
        <v>43.3</v>
      </c>
      <c r="AA46" s="1318"/>
      <c r="AB46" s="1303"/>
    </row>
    <row r="47" spans="1:28" s="1310" customFormat="1" ht="9.75" customHeight="1">
      <c r="A47" s="1303"/>
      <c r="B47" s="1304"/>
      <c r="C47" s="1319" t="s">
        <v>603</v>
      </c>
      <c r="D47" s="1319"/>
      <c r="E47" s="1319"/>
      <c r="F47" s="1319"/>
      <c r="G47" s="1319"/>
      <c r="H47" s="1319"/>
      <c r="I47" s="1528">
        <v>101851</v>
      </c>
      <c r="J47" s="1528"/>
      <c r="K47" s="1528"/>
      <c r="L47" s="55"/>
      <c r="M47" s="821">
        <v>38528</v>
      </c>
      <c r="N47" s="1317"/>
      <c r="O47" s="1306">
        <f t="shared" si="0"/>
        <v>37.799999999999997</v>
      </c>
      <c r="P47" s="821"/>
      <c r="Q47" s="1529">
        <v>104097</v>
      </c>
      <c r="R47" s="1529"/>
      <c r="S47" s="1387"/>
      <c r="T47" s="821">
        <v>34778</v>
      </c>
      <c r="U47" s="821"/>
      <c r="V47" s="1308">
        <f t="shared" si="1"/>
        <v>33.4</v>
      </c>
      <c r="W47" s="1318"/>
      <c r="X47" s="821">
        <v>46019</v>
      </c>
      <c r="Y47" s="821"/>
      <c r="Z47" s="1308">
        <f t="shared" si="2"/>
        <v>44.2</v>
      </c>
      <c r="AA47" s="1318"/>
      <c r="AB47" s="1303"/>
    </row>
    <row r="48" spans="1:28" s="1310" customFormat="1" ht="9.75" customHeight="1">
      <c r="A48" s="1303"/>
      <c r="B48" s="1304"/>
      <c r="C48" s="1390" t="s">
        <v>259</v>
      </c>
      <c r="D48" s="1390"/>
      <c r="E48" s="1390"/>
      <c r="F48" s="1390"/>
      <c r="G48" s="1390"/>
      <c r="H48" s="1390"/>
      <c r="I48" s="1528">
        <v>108052</v>
      </c>
      <c r="J48" s="1528"/>
      <c r="K48" s="1528"/>
      <c r="L48" s="55"/>
      <c r="M48" s="712">
        <v>15182</v>
      </c>
      <c r="N48" s="1317"/>
      <c r="O48" s="1306">
        <f t="shared" si="0"/>
        <v>14.1</v>
      </c>
      <c r="P48" s="712"/>
      <c r="Q48" s="1528">
        <v>102427</v>
      </c>
      <c r="R48" s="1528"/>
      <c r="S48" s="1385"/>
      <c r="T48" s="712">
        <v>5304</v>
      </c>
      <c r="U48" s="712"/>
      <c r="V48" s="1308">
        <f t="shared" si="1"/>
        <v>5.2</v>
      </c>
      <c r="W48" s="1318"/>
      <c r="X48" s="712">
        <v>12087</v>
      </c>
      <c r="Y48" s="712"/>
      <c r="Z48" s="1308">
        <f t="shared" si="2"/>
        <v>11.8</v>
      </c>
      <c r="AA48" s="1318"/>
      <c r="AB48" s="1303"/>
    </row>
    <row r="49" spans="1:28" s="9" customFormat="1" ht="9.75" customHeight="1">
      <c r="A49" s="1290"/>
      <c r="B49" s="1291"/>
      <c r="C49" s="1320" t="s">
        <v>548</v>
      </c>
      <c r="D49" s="55"/>
      <c r="E49" s="55"/>
      <c r="F49" s="55"/>
      <c r="G49" s="55"/>
      <c r="H49" s="55"/>
      <c r="I49" s="55"/>
      <c r="J49" s="55"/>
      <c r="K49" s="55"/>
      <c r="L49" s="55"/>
      <c r="M49" s="55"/>
      <c r="N49" s="55"/>
      <c r="O49" s="55"/>
      <c r="P49" s="55"/>
      <c r="Q49" s="55"/>
      <c r="R49" s="55"/>
      <c r="S49" s="55"/>
      <c r="T49" s="268"/>
      <c r="U49" s="268"/>
      <c r="V49" s="268"/>
      <c r="W49" s="268"/>
      <c r="X49" s="268"/>
      <c r="Y49" s="268"/>
      <c r="Z49" s="166"/>
      <c r="AA49" s="55"/>
      <c r="AB49" s="1290"/>
    </row>
    <row r="50" spans="1:28" s="9" customFormat="1" ht="13.5" customHeight="1">
      <c r="A50" s="1290"/>
      <c r="B50" s="1291"/>
      <c r="C50" s="1530" t="s">
        <v>549</v>
      </c>
      <c r="D50" s="1531"/>
      <c r="E50" s="1531"/>
      <c r="F50" s="1531"/>
      <c r="G50" s="1531"/>
      <c r="H50" s="1531"/>
      <c r="I50" s="1531"/>
      <c r="J50" s="1531"/>
      <c r="K50" s="1531"/>
      <c r="L50" s="1531"/>
      <c r="M50" s="1531"/>
      <c r="N50" s="1531"/>
      <c r="O50" s="1531"/>
      <c r="P50" s="1531"/>
      <c r="Q50" s="1531"/>
      <c r="R50" s="1531"/>
      <c r="S50" s="1531"/>
      <c r="T50" s="1531"/>
      <c r="U50" s="1531"/>
      <c r="V50" s="1531"/>
      <c r="W50" s="1531"/>
      <c r="X50" s="1531"/>
      <c r="Y50" s="1531"/>
      <c r="Z50" s="1532"/>
      <c r="AA50" s="1032"/>
      <c r="AB50" s="1290"/>
    </row>
    <row r="51" spans="1:28" s="9" customFormat="1" ht="3" customHeight="1">
      <c r="A51" s="1290"/>
      <c r="B51" s="1291"/>
      <c r="C51" s="1533" t="s">
        <v>106</v>
      </c>
      <c r="D51" s="1533"/>
      <c r="E51" s="55"/>
      <c r="F51" s="55"/>
      <c r="G51" s="55"/>
      <c r="H51" s="55"/>
      <c r="I51" s="55"/>
      <c r="J51" s="55"/>
      <c r="K51" s="55"/>
      <c r="L51" s="55"/>
      <c r="M51" s="55"/>
      <c r="N51" s="55"/>
      <c r="O51" s="55"/>
      <c r="P51" s="55"/>
      <c r="Q51" s="55"/>
      <c r="R51" s="55"/>
      <c r="S51" s="55"/>
      <c r="T51" s="268"/>
      <c r="U51" s="268"/>
      <c r="V51" s="268"/>
      <c r="W51" s="268"/>
      <c r="X51" s="268"/>
      <c r="Y51" s="268"/>
      <c r="Z51" s="166"/>
      <c r="AA51" s="55"/>
      <c r="AB51" s="1290"/>
    </row>
    <row r="52" spans="1:28" s="9" customFormat="1" ht="11.25" customHeight="1">
      <c r="A52" s="1290"/>
      <c r="B52" s="1291"/>
      <c r="C52" s="1507"/>
      <c r="D52" s="1507"/>
      <c r="E52" s="55"/>
      <c r="F52" s="55"/>
      <c r="G52" s="55"/>
      <c r="H52" s="55"/>
      <c r="J52" s="1321"/>
      <c r="K52" s="1322"/>
      <c r="L52" s="1323"/>
      <c r="M52" s="1534" t="s">
        <v>713</v>
      </c>
      <c r="N52" s="1534"/>
      <c r="O52" s="1534"/>
      <c r="P52" s="1321"/>
      <c r="Q52" s="1535" t="s">
        <v>617</v>
      </c>
      <c r="R52" s="1535"/>
      <c r="S52" s="1535"/>
      <c r="T52" s="1535"/>
      <c r="U52" s="1324"/>
      <c r="V52" s="1534" t="s">
        <v>714</v>
      </c>
      <c r="W52" s="1534"/>
      <c r="X52" s="1534"/>
      <c r="Y52" s="1534"/>
      <c r="Z52" s="1534"/>
      <c r="AA52" s="55"/>
      <c r="AB52" s="1290"/>
    </row>
    <row r="53" spans="1:28" s="9" customFormat="1" ht="12.75" customHeight="1">
      <c r="A53" s="1290"/>
      <c r="B53" s="1291"/>
      <c r="C53" s="1292" t="s">
        <v>95</v>
      </c>
      <c r="D53" s="55"/>
      <c r="E53" s="55"/>
      <c r="F53" s="55"/>
      <c r="G53" s="55"/>
      <c r="H53" s="55"/>
      <c r="I53" s="1325"/>
      <c r="J53" s="1325"/>
      <c r="K53" s="1326"/>
      <c r="L53" s="1327"/>
      <c r="M53" s="1524">
        <f>+M54+M55</f>
        <v>186223</v>
      </c>
      <c r="N53" s="1524"/>
      <c r="O53" s="1524"/>
      <c r="P53" s="1326"/>
      <c r="Q53" s="1525">
        <f>+Q54+Q55</f>
        <v>146561</v>
      </c>
      <c r="R53" s="1525"/>
      <c r="S53" s="1525"/>
      <c r="T53" s="1525"/>
      <c r="U53" s="1326"/>
      <c r="V53" s="1526">
        <f>+V54+V55</f>
        <v>181215</v>
      </c>
      <c r="W53" s="1526"/>
      <c r="X53" s="1526"/>
      <c r="Y53" s="1526"/>
      <c r="Z53" s="1526"/>
      <c r="AA53" s="55"/>
      <c r="AB53" s="1290"/>
    </row>
    <row r="54" spans="1:28" s="9" customFormat="1" ht="9.75" customHeight="1">
      <c r="A54" s="1290"/>
      <c r="B54" s="1291"/>
      <c r="C54" s="1292" t="s">
        <v>604</v>
      </c>
      <c r="D54" s="55"/>
      <c r="E54" s="55"/>
      <c r="F54" s="55"/>
      <c r="G54" s="55"/>
      <c r="H54" s="55"/>
      <c r="I54" s="1325"/>
      <c r="J54" s="1325"/>
      <c r="K54" s="1326"/>
      <c r="L54" s="1326"/>
      <c r="M54" s="1521">
        <v>16615</v>
      </c>
      <c r="N54" s="1521"/>
      <c r="O54" s="1521"/>
      <c r="P54" s="1326"/>
      <c r="Q54" s="1522">
        <v>4789</v>
      </c>
      <c r="R54" s="1522"/>
      <c r="S54" s="1522"/>
      <c r="T54" s="1522"/>
      <c r="U54" s="1326"/>
      <c r="V54" s="1527">
        <v>12895</v>
      </c>
      <c r="W54" s="1527"/>
      <c r="X54" s="1527"/>
      <c r="Y54" s="1527"/>
      <c r="Z54" s="1527"/>
      <c r="AA54" s="55"/>
      <c r="AB54" s="1290"/>
    </row>
    <row r="55" spans="1:28" s="9" customFormat="1" ht="9.75" customHeight="1">
      <c r="A55" s="1290"/>
      <c r="B55" s="1291"/>
      <c r="C55" s="1292" t="s">
        <v>605</v>
      </c>
      <c r="D55" s="55"/>
      <c r="E55" s="55"/>
      <c r="F55" s="55"/>
      <c r="G55" s="55"/>
      <c r="H55" s="55"/>
      <c r="I55" s="1325"/>
      <c r="J55" s="1325"/>
      <c r="K55" s="1326"/>
      <c r="L55" s="1326"/>
      <c r="M55" s="1521">
        <f>+M56+M57</f>
        <v>169608</v>
      </c>
      <c r="N55" s="1521"/>
      <c r="O55" s="1521"/>
      <c r="P55" s="1326"/>
      <c r="Q55" s="1522">
        <f>+Q56+Q57</f>
        <v>141772</v>
      </c>
      <c r="R55" s="1522"/>
      <c r="S55" s="1522"/>
      <c r="T55" s="1522"/>
      <c r="U55" s="1326"/>
      <c r="V55" s="1523">
        <f>+V56+V57</f>
        <v>168320</v>
      </c>
      <c r="W55" s="1523"/>
      <c r="X55" s="1523"/>
      <c r="Y55" s="1523"/>
      <c r="Z55" s="1523"/>
      <c r="AA55" s="55"/>
      <c r="AB55" s="1290"/>
    </row>
    <row r="56" spans="1:28" s="9" customFormat="1" ht="9.75" customHeight="1">
      <c r="A56" s="1290"/>
      <c r="B56" s="1291"/>
      <c r="C56" s="1390" t="s">
        <v>606</v>
      </c>
      <c r="D56" s="18"/>
      <c r="E56" s="18"/>
      <c r="F56" s="18"/>
      <c r="G56" s="18"/>
      <c r="H56" s="18"/>
      <c r="I56" s="1328"/>
      <c r="J56" s="1328"/>
      <c r="K56" s="1322"/>
      <c r="L56" s="1322"/>
      <c r="M56" s="1517">
        <v>95815</v>
      </c>
      <c r="N56" s="1517"/>
      <c r="O56" s="1517"/>
      <c r="P56" s="1322"/>
      <c r="Q56" s="1518">
        <v>84627</v>
      </c>
      <c r="R56" s="1518"/>
      <c r="S56" s="1518"/>
      <c r="T56" s="1518"/>
      <c r="U56" s="1322"/>
      <c r="V56" s="1519">
        <v>84539</v>
      </c>
      <c r="W56" s="1519"/>
      <c r="X56" s="1519"/>
      <c r="Y56" s="1519"/>
      <c r="Z56" s="1519"/>
      <c r="AA56" s="55"/>
      <c r="AB56" s="1290"/>
    </row>
    <row r="57" spans="1:28" s="9" customFormat="1" ht="9.75" customHeight="1">
      <c r="A57" s="1290"/>
      <c r="B57" s="1291"/>
      <c r="C57" s="1390" t="s">
        <v>607</v>
      </c>
      <c r="D57" s="18"/>
      <c r="E57" s="18"/>
      <c r="F57" s="18"/>
      <c r="G57" s="18"/>
      <c r="H57" s="18"/>
      <c r="I57" s="1328"/>
      <c r="J57" s="1328"/>
      <c r="K57" s="1322"/>
      <c r="L57" s="1322"/>
      <c r="M57" s="1517">
        <v>73793</v>
      </c>
      <c r="N57" s="1517"/>
      <c r="O57" s="1517"/>
      <c r="P57" s="1322"/>
      <c r="Q57" s="1518">
        <v>57145</v>
      </c>
      <c r="R57" s="1518"/>
      <c r="S57" s="1518"/>
      <c r="T57" s="1518"/>
      <c r="U57" s="1322"/>
      <c r="V57" s="1519">
        <v>83781</v>
      </c>
      <c r="W57" s="1519"/>
      <c r="X57" s="1519"/>
      <c r="Y57" s="1519"/>
      <c r="Z57" s="1519"/>
      <c r="AA57" s="55"/>
      <c r="AB57" s="1290"/>
    </row>
    <row r="58" spans="1:28" s="9" customFormat="1" ht="9.75" customHeight="1">
      <c r="A58" s="1290"/>
      <c r="B58" s="1291"/>
      <c r="C58" s="1390" t="s">
        <v>608</v>
      </c>
      <c r="D58" s="18"/>
      <c r="E58" s="18"/>
      <c r="F58" s="18"/>
      <c r="G58" s="18"/>
      <c r="H58" s="18"/>
      <c r="I58" s="1328"/>
      <c r="J58" s="1328"/>
      <c r="K58" s="1322"/>
      <c r="L58" s="1322"/>
      <c r="M58" s="1517">
        <v>53870</v>
      </c>
      <c r="N58" s="1517"/>
      <c r="O58" s="1517"/>
      <c r="P58" s="1322"/>
      <c r="Q58" s="1518">
        <v>44101</v>
      </c>
      <c r="R58" s="1518"/>
      <c r="S58" s="1518"/>
      <c r="T58" s="1518"/>
      <c r="U58" s="1322"/>
      <c r="V58" s="1519">
        <v>64402</v>
      </c>
      <c r="W58" s="1519"/>
      <c r="X58" s="1519"/>
      <c r="Y58" s="1519"/>
      <c r="Z58" s="1519"/>
      <c r="AA58" s="55"/>
      <c r="AB58" s="1290"/>
    </row>
    <row r="59" spans="1:28" s="9" customFormat="1" ht="9.75" customHeight="1">
      <c r="A59" s="1290"/>
      <c r="B59" s="1291"/>
      <c r="C59" s="1390" t="s">
        <v>609</v>
      </c>
      <c r="D59" s="18"/>
      <c r="E59" s="18"/>
      <c r="F59" s="18"/>
      <c r="G59" s="18"/>
      <c r="H59" s="18"/>
      <c r="I59" s="1328"/>
      <c r="J59" s="1328"/>
      <c r="K59" s="1322"/>
      <c r="L59" s="1322"/>
      <c r="M59" s="1517">
        <v>115738</v>
      </c>
      <c r="N59" s="1517"/>
      <c r="O59" s="1517"/>
      <c r="P59" s="1322"/>
      <c r="Q59" s="1518">
        <v>97671</v>
      </c>
      <c r="R59" s="1518"/>
      <c r="S59" s="1518"/>
      <c r="T59" s="1518"/>
      <c r="U59" s="1322"/>
      <c r="V59" s="1519">
        <v>103918</v>
      </c>
      <c r="W59" s="1519"/>
      <c r="X59" s="1519"/>
      <c r="Y59" s="1519"/>
      <c r="Z59" s="1519"/>
      <c r="AA59" s="55"/>
      <c r="AB59" s="1290"/>
    </row>
    <row r="60" spans="1:28" s="9" customFormat="1" ht="2.25" customHeight="1">
      <c r="A60" s="1290"/>
      <c r="B60" s="1291"/>
      <c r="C60" s="18"/>
      <c r="D60" s="18"/>
      <c r="E60" s="18"/>
      <c r="F60" s="18"/>
      <c r="G60" s="18"/>
      <c r="H60" s="18"/>
      <c r="I60" s="1328"/>
      <c r="J60" s="1328"/>
      <c r="K60" s="1322"/>
      <c r="L60" s="1322"/>
      <c r="M60" s="1517"/>
      <c r="N60" s="1517"/>
      <c r="O60" s="1517"/>
      <c r="P60" s="1322"/>
      <c r="Q60" s="1518"/>
      <c r="R60" s="1518"/>
      <c r="S60" s="1518"/>
      <c r="T60" s="1518"/>
      <c r="U60" s="1322"/>
      <c r="V60" s="1519"/>
      <c r="W60" s="1519"/>
      <c r="X60" s="1519"/>
      <c r="Y60" s="1519"/>
      <c r="Z60" s="1519"/>
      <c r="AA60" s="55"/>
      <c r="AB60" s="1290"/>
    </row>
    <row r="61" spans="1:28" s="9" customFormat="1" ht="9.75" customHeight="1">
      <c r="A61" s="1290"/>
      <c r="B61" s="1291"/>
      <c r="C61" s="1390" t="s">
        <v>610</v>
      </c>
      <c r="D61" s="18"/>
      <c r="E61" s="18"/>
      <c r="F61" s="18"/>
      <c r="G61" s="18"/>
      <c r="H61" s="18"/>
      <c r="I61" s="1328"/>
      <c r="J61" s="1328"/>
      <c r="K61" s="1322"/>
      <c r="L61" s="1322"/>
      <c r="M61" s="1517">
        <v>37641</v>
      </c>
      <c r="N61" s="1517"/>
      <c r="O61" s="1517"/>
      <c r="P61" s="1322"/>
      <c r="Q61" s="1518">
        <v>24690</v>
      </c>
      <c r="R61" s="1518"/>
      <c r="S61" s="1518"/>
      <c r="T61" s="1518"/>
      <c r="U61" s="1322"/>
      <c r="V61" s="1519">
        <v>31787</v>
      </c>
      <c r="W61" s="1519"/>
      <c r="X61" s="1519"/>
      <c r="Y61" s="1519"/>
      <c r="Z61" s="1519"/>
      <c r="AA61" s="55"/>
      <c r="AB61" s="1290"/>
    </row>
    <row r="62" spans="1:28" s="9" customFormat="1" ht="9.75" customHeight="1">
      <c r="A62" s="1290"/>
      <c r="B62" s="1291"/>
      <c r="C62" s="1390" t="s">
        <v>611</v>
      </c>
      <c r="D62" s="18"/>
      <c r="E62" s="18"/>
      <c r="F62" s="18"/>
      <c r="G62" s="18"/>
      <c r="H62" s="18"/>
      <c r="I62" s="1328"/>
      <c r="J62" s="1328"/>
      <c r="K62" s="1322"/>
      <c r="L62" s="1322"/>
      <c r="M62" s="1517">
        <v>125246</v>
      </c>
      <c r="N62" s="1517"/>
      <c r="O62" s="1517"/>
      <c r="P62" s="1322"/>
      <c r="Q62" s="1518">
        <v>114232</v>
      </c>
      <c r="R62" s="1518"/>
      <c r="S62" s="1518"/>
      <c r="T62" s="1518"/>
      <c r="U62" s="1322"/>
      <c r="V62" s="1519">
        <v>133528</v>
      </c>
      <c r="W62" s="1519"/>
      <c r="X62" s="1519"/>
      <c r="Y62" s="1519"/>
      <c r="Z62" s="1519"/>
      <c r="AA62" s="55"/>
      <c r="AB62" s="1290"/>
    </row>
    <row r="63" spans="1:28" s="9" customFormat="1" ht="9.75" customHeight="1">
      <c r="A63" s="1290"/>
      <c r="B63" s="1291"/>
      <c r="C63" s="1319" t="s">
        <v>466</v>
      </c>
      <c r="D63" s="18"/>
      <c r="E63" s="18"/>
      <c r="F63" s="18"/>
      <c r="G63" s="18"/>
      <c r="H63" s="18"/>
      <c r="I63" s="1328"/>
      <c r="J63" s="1328"/>
      <c r="K63" s="1322"/>
      <c r="L63" s="1322"/>
      <c r="M63" s="1517">
        <v>37597</v>
      </c>
      <c r="N63" s="1517"/>
      <c r="O63" s="1517"/>
      <c r="P63" s="1322"/>
      <c r="Q63" s="1518">
        <v>27866</v>
      </c>
      <c r="R63" s="1518"/>
      <c r="S63" s="1518"/>
      <c r="T63" s="1518"/>
      <c r="U63" s="1322"/>
      <c r="V63" s="1519">
        <v>30323</v>
      </c>
      <c r="W63" s="1519"/>
      <c r="X63" s="1519"/>
      <c r="Y63" s="1519"/>
      <c r="Z63" s="1519"/>
      <c r="AA63" s="55"/>
      <c r="AB63" s="1290"/>
    </row>
    <row r="64" spans="1:28" s="9" customFormat="1" ht="9.75" customHeight="1">
      <c r="A64" s="1290"/>
      <c r="B64" s="1291"/>
      <c r="C64" s="1319" t="s">
        <v>612</v>
      </c>
      <c r="D64" s="18"/>
      <c r="E64" s="18"/>
      <c r="F64" s="18"/>
      <c r="G64" s="18"/>
      <c r="H64" s="18"/>
      <c r="I64" s="1328"/>
      <c r="J64" s="1328"/>
      <c r="K64" s="1322"/>
      <c r="L64" s="1322"/>
      <c r="M64" s="1517">
        <v>87649</v>
      </c>
      <c r="N64" s="1517"/>
      <c r="O64" s="1517"/>
      <c r="P64" s="1322"/>
      <c r="Q64" s="1518">
        <v>86366</v>
      </c>
      <c r="R64" s="1518"/>
      <c r="S64" s="1518"/>
      <c r="T64" s="1518"/>
      <c r="U64" s="1322"/>
      <c r="V64" s="1519">
        <v>103205</v>
      </c>
      <c r="W64" s="1519"/>
      <c r="X64" s="1519"/>
      <c r="Y64" s="1519"/>
      <c r="Z64" s="1519"/>
      <c r="AA64" s="55"/>
      <c r="AB64" s="1290"/>
    </row>
    <row r="65" spans="1:28" s="9" customFormat="1" ht="9.75" customHeight="1">
      <c r="A65" s="1290"/>
      <c r="B65" s="1291"/>
      <c r="C65" s="1390" t="s">
        <v>259</v>
      </c>
      <c r="D65" s="18"/>
      <c r="E65" s="18"/>
      <c r="F65" s="18"/>
      <c r="G65" s="18"/>
      <c r="H65" s="18"/>
      <c r="I65" s="1328"/>
      <c r="J65" s="1328"/>
      <c r="K65" s="1322"/>
      <c r="L65" s="1322"/>
      <c r="M65" s="1517">
        <v>6721</v>
      </c>
      <c r="N65" s="1517"/>
      <c r="O65" s="1517"/>
      <c r="P65" s="1322"/>
      <c r="Q65" s="1518">
        <v>2850</v>
      </c>
      <c r="R65" s="1518"/>
      <c r="S65" s="1518"/>
      <c r="T65" s="1518"/>
      <c r="U65" s="1322"/>
      <c r="V65" s="1519">
        <v>3005</v>
      </c>
      <c r="W65" s="1519"/>
      <c r="X65" s="1519"/>
      <c r="Y65" s="1519"/>
      <c r="Z65" s="1519"/>
      <c r="AA65" s="55"/>
      <c r="AB65" s="1290"/>
    </row>
    <row r="66" spans="1:28" s="9" customFormat="1" ht="2.25" customHeight="1">
      <c r="A66" s="1290"/>
      <c r="B66" s="1291"/>
      <c r="C66" s="1390"/>
      <c r="D66" s="18"/>
      <c r="E66" s="18"/>
      <c r="F66" s="18"/>
      <c r="G66" s="18"/>
      <c r="H66" s="18"/>
      <c r="I66" s="1328"/>
      <c r="J66" s="1328"/>
      <c r="K66" s="1322"/>
      <c r="L66" s="1322"/>
      <c r="M66" s="1517"/>
      <c r="N66" s="1517"/>
      <c r="O66" s="1517"/>
      <c r="P66" s="1322"/>
      <c r="Q66" s="1518"/>
      <c r="R66" s="1518"/>
      <c r="S66" s="1518"/>
      <c r="T66" s="1518"/>
      <c r="U66" s="1389"/>
      <c r="V66" s="1519"/>
      <c r="W66" s="1519"/>
      <c r="X66" s="1519"/>
      <c r="Y66" s="1519"/>
      <c r="Z66" s="1519"/>
      <c r="AA66" s="55"/>
      <c r="AB66" s="1290"/>
    </row>
    <row r="67" spans="1:28" s="9" customFormat="1" ht="9.75" customHeight="1">
      <c r="A67" s="1290"/>
      <c r="B67" s="1291"/>
      <c r="C67" s="1390" t="s">
        <v>99</v>
      </c>
      <c r="D67" s="18"/>
      <c r="E67" s="18"/>
      <c r="F67" s="18"/>
      <c r="G67" s="18"/>
      <c r="H67" s="18"/>
      <c r="I67" s="1328"/>
      <c r="J67" s="1328"/>
      <c r="K67" s="1322"/>
      <c r="L67" s="1322"/>
      <c r="M67" s="1517">
        <v>72919</v>
      </c>
      <c r="N67" s="1517"/>
      <c r="O67" s="1517"/>
      <c r="P67" s="1322"/>
      <c r="Q67" s="1518">
        <v>62387</v>
      </c>
      <c r="R67" s="1518"/>
      <c r="S67" s="1518"/>
      <c r="T67" s="1518"/>
      <c r="U67" s="1329"/>
      <c r="V67" s="1519">
        <v>75185</v>
      </c>
      <c r="W67" s="1519"/>
      <c r="X67" s="1519"/>
      <c r="Y67" s="1519"/>
      <c r="Z67" s="1519"/>
      <c r="AB67" s="1290"/>
    </row>
    <row r="68" spans="1:28" s="9" customFormat="1" ht="9.75" customHeight="1">
      <c r="A68" s="1290"/>
      <c r="B68" s="1291"/>
      <c r="C68" s="1390" t="s">
        <v>98</v>
      </c>
      <c r="D68" s="18"/>
      <c r="E68" s="18"/>
      <c r="F68" s="18"/>
      <c r="G68" s="18"/>
      <c r="H68" s="18"/>
      <c r="I68" s="1328"/>
      <c r="J68" s="1328"/>
      <c r="K68" s="1322"/>
      <c r="L68" s="1322"/>
      <c r="M68" s="1517">
        <v>96689</v>
      </c>
      <c r="N68" s="1517"/>
      <c r="O68" s="1517"/>
      <c r="P68" s="1322"/>
      <c r="Q68" s="1518">
        <v>79385</v>
      </c>
      <c r="R68" s="1518"/>
      <c r="S68" s="1518"/>
      <c r="T68" s="1518"/>
      <c r="U68" s="1322"/>
      <c r="V68" s="1519">
        <v>93135</v>
      </c>
      <c r="W68" s="1519"/>
      <c r="X68" s="1519"/>
      <c r="Y68" s="1519"/>
      <c r="Z68" s="1519"/>
      <c r="AA68" s="55"/>
      <c r="AB68" s="1290"/>
    </row>
    <row r="69" spans="1:28" s="9" customFormat="1" ht="3" customHeight="1">
      <c r="A69" s="1290"/>
      <c r="B69" s="1291"/>
      <c r="C69" s="1390"/>
      <c r="D69" s="18"/>
      <c r="E69" s="18"/>
      <c r="F69" s="18"/>
      <c r="G69" s="18"/>
      <c r="H69" s="18"/>
      <c r="I69" s="1328"/>
      <c r="J69" s="1328"/>
      <c r="K69" s="1322"/>
      <c r="L69" s="1322"/>
      <c r="M69" s="1517"/>
      <c r="N69" s="1517"/>
      <c r="O69" s="1517"/>
      <c r="P69" s="1322"/>
      <c r="Q69" s="1518"/>
      <c r="R69" s="1518"/>
      <c r="S69" s="1518"/>
      <c r="T69" s="1518"/>
      <c r="U69" s="1389"/>
      <c r="V69" s="1519"/>
      <c r="W69" s="1519"/>
      <c r="X69" s="1519"/>
      <c r="Y69" s="1519"/>
      <c r="Z69" s="1519"/>
      <c r="AA69" s="55"/>
      <c r="AB69" s="1290"/>
    </row>
    <row r="70" spans="1:28" s="9" customFormat="1" ht="9.75" customHeight="1">
      <c r="A70" s="1290"/>
      <c r="B70" s="1291"/>
      <c r="C70" s="1390" t="s">
        <v>550</v>
      </c>
      <c r="D70" s="18"/>
      <c r="E70" s="18"/>
      <c r="F70" s="18"/>
      <c r="G70" s="18"/>
      <c r="H70" s="18"/>
      <c r="I70" s="1328"/>
      <c r="J70" s="1328"/>
      <c r="K70" s="1322"/>
      <c r="L70" s="1322"/>
      <c r="M70" s="1517">
        <v>19554</v>
      </c>
      <c r="N70" s="1517"/>
      <c r="O70" s="1517"/>
      <c r="P70" s="1322"/>
      <c r="Q70" s="1518">
        <v>16700</v>
      </c>
      <c r="R70" s="1518"/>
      <c r="S70" s="1518"/>
      <c r="T70" s="1518"/>
      <c r="U70" s="1322"/>
      <c r="V70" s="1519">
        <v>17546</v>
      </c>
      <c r="W70" s="1519"/>
      <c r="X70" s="1519"/>
      <c r="Y70" s="1519"/>
      <c r="Z70" s="1519"/>
      <c r="AA70" s="55"/>
      <c r="AB70" s="1290"/>
    </row>
    <row r="71" spans="1:28" s="9" customFormat="1" ht="9.75" customHeight="1">
      <c r="A71" s="1290"/>
      <c r="B71" s="1291"/>
      <c r="C71" s="1390" t="s">
        <v>551</v>
      </c>
      <c r="D71" s="18"/>
      <c r="E71" s="18"/>
      <c r="F71" s="18"/>
      <c r="G71" s="18"/>
      <c r="H71" s="18"/>
      <c r="I71" s="1328"/>
      <c r="J71" s="1328"/>
      <c r="K71" s="1322"/>
      <c r="L71" s="1322"/>
      <c r="M71" s="1517">
        <v>26132</v>
      </c>
      <c r="N71" s="1517"/>
      <c r="O71" s="1517"/>
      <c r="P71" s="1322"/>
      <c r="Q71" s="1518">
        <v>20657</v>
      </c>
      <c r="R71" s="1518"/>
      <c r="S71" s="1518"/>
      <c r="T71" s="1518"/>
      <c r="U71" s="1322"/>
      <c r="V71" s="1519">
        <v>23393</v>
      </c>
      <c r="W71" s="1519"/>
      <c r="X71" s="1519"/>
      <c r="Y71" s="1519"/>
      <c r="Z71" s="1519"/>
      <c r="AA71" s="55"/>
      <c r="AB71" s="1290"/>
    </row>
    <row r="72" spans="1:28" s="9" customFormat="1" ht="9.75" customHeight="1">
      <c r="A72" s="1290"/>
      <c r="B72" s="1291"/>
      <c r="C72" s="1390" t="s">
        <v>552</v>
      </c>
      <c r="D72" s="18"/>
      <c r="E72" s="18"/>
      <c r="F72" s="18"/>
      <c r="G72" s="18"/>
      <c r="H72" s="18"/>
      <c r="I72" s="1328"/>
      <c r="J72" s="1328"/>
      <c r="K72" s="1322"/>
      <c r="L72" s="1322"/>
      <c r="M72" s="1517">
        <v>45433</v>
      </c>
      <c r="N72" s="1517"/>
      <c r="O72" s="1517"/>
      <c r="P72" s="1322"/>
      <c r="Q72" s="1518">
        <v>36102</v>
      </c>
      <c r="R72" s="1518"/>
      <c r="S72" s="1518"/>
      <c r="T72" s="1518"/>
      <c r="U72" s="1322"/>
      <c r="V72" s="1519">
        <v>42333</v>
      </c>
      <c r="W72" s="1519"/>
      <c r="X72" s="1519"/>
      <c r="Y72" s="1519"/>
      <c r="Z72" s="1519"/>
      <c r="AA72" s="55"/>
      <c r="AB72" s="1290"/>
    </row>
    <row r="73" spans="1:28" s="9" customFormat="1" ht="9.75" customHeight="1">
      <c r="A73" s="1290"/>
      <c r="B73" s="1291"/>
      <c r="C73" s="1390" t="s">
        <v>553</v>
      </c>
      <c r="D73" s="18"/>
      <c r="E73" s="18"/>
      <c r="F73" s="18"/>
      <c r="G73" s="18"/>
      <c r="H73" s="18"/>
      <c r="I73" s="1328"/>
      <c r="J73" s="1328"/>
      <c r="K73" s="1322"/>
      <c r="L73" s="1322"/>
      <c r="M73" s="1517">
        <v>38610</v>
      </c>
      <c r="N73" s="1517"/>
      <c r="O73" s="1517"/>
      <c r="P73" s="1322"/>
      <c r="Q73" s="1518">
        <v>32301</v>
      </c>
      <c r="R73" s="1518"/>
      <c r="S73" s="1518"/>
      <c r="T73" s="1518"/>
      <c r="U73" s="1322"/>
      <c r="V73" s="1519">
        <v>38190</v>
      </c>
      <c r="W73" s="1519"/>
      <c r="X73" s="1519"/>
      <c r="Y73" s="1519"/>
      <c r="Z73" s="1519"/>
      <c r="AA73" s="55"/>
      <c r="AB73" s="1290"/>
    </row>
    <row r="74" spans="1:28" s="9" customFormat="1" ht="9.75" customHeight="1">
      <c r="A74" s="1290"/>
      <c r="B74" s="1291"/>
      <c r="C74" s="1390" t="s">
        <v>554</v>
      </c>
      <c r="D74" s="18"/>
      <c r="E74" s="18"/>
      <c r="F74" s="18"/>
      <c r="G74" s="18"/>
      <c r="H74" s="18"/>
      <c r="I74" s="1328"/>
      <c r="J74" s="1328"/>
      <c r="K74" s="1322"/>
      <c r="L74" s="1322"/>
      <c r="M74" s="1517">
        <v>16817</v>
      </c>
      <c r="N74" s="1517"/>
      <c r="O74" s="1517"/>
      <c r="P74" s="1322"/>
      <c r="Q74" s="1518">
        <v>14599</v>
      </c>
      <c r="R74" s="1518"/>
      <c r="S74" s="1518"/>
      <c r="T74" s="1518"/>
      <c r="U74" s="1322"/>
      <c r="V74" s="1519">
        <v>18199</v>
      </c>
      <c r="W74" s="1519"/>
      <c r="X74" s="1519"/>
      <c r="Y74" s="1519"/>
      <c r="Z74" s="1519"/>
      <c r="AA74" s="55"/>
      <c r="AB74" s="1290"/>
    </row>
    <row r="75" spans="1:28" s="9" customFormat="1" ht="9.75" customHeight="1">
      <c r="A75" s="1290"/>
      <c r="B75" s="1291"/>
      <c r="C75" s="1390" t="s">
        <v>555</v>
      </c>
      <c r="D75" s="18"/>
      <c r="E75" s="18"/>
      <c r="F75" s="18"/>
      <c r="G75" s="18"/>
      <c r="H75" s="18"/>
      <c r="I75" s="1328"/>
      <c r="J75" s="1328"/>
      <c r="K75" s="1322"/>
      <c r="L75" s="1322"/>
      <c r="M75" s="1517">
        <v>23062</v>
      </c>
      <c r="N75" s="1517"/>
      <c r="O75" s="1517"/>
      <c r="P75" s="1322"/>
      <c r="Q75" s="1518">
        <v>21413</v>
      </c>
      <c r="R75" s="1518"/>
      <c r="S75" s="1518"/>
      <c r="T75" s="1518"/>
      <c r="U75" s="1322"/>
      <c r="V75" s="1519">
        <v>28659</v>
      </c>
      <c r="W75" s="1519"/>
      <c r="X75" s="1519"/>
      <c r="Y75" s="1519"/>
      <c r="Z75" s="1519"/>
      <c r="AA75" s="55"/>
      <c r="AB75" s="1290"/>
    </row>
    <row r="76" spans="1:28" s="9" customFormat="1" ht="2.25" customHeight="1">
      <c r="A76" s="1290"/>
      <c r="B76" s="1291"/>
      <c r="D76" s="18"/>
      <c r="E76" s="18"/>
      <c r="F76" s="18"/>
      <c r="G76" s="18"/>
      <c r="H76" s="18"/>
      <c r="I76" s="1328"/>
      <c r="J76" s="1328"/>
      <c r="K76" s="1322"/>
      <c r="L76" s="1322"/>
      <c r="M76" s="1517"/>
      <c r="N76" s="1517"/>
      <c r="O76" s="1517"/>
      <c r="P76" s="1322"/>
      <c r="Q76" s="1518"/>
      <c r="R76" s="1518"/>
      <c r="S76" s="1518"/>
      <c r="T76" s="1518"/>
      <c r="U76" s="1322"/>
      <c r="V76" s="1519"/>
      <c r="W76" s="1519"/>
      <c r="X76" s="1519"/>
      <c r="Y76" s="1519"/>
      <c r="Z76" s="1519"/>
      <c r="AA76" s="55"/>
      <c r="AB76" s="1290"/>
    </row>
    <row r="77" spans="1:28" s="9" customFormat="1" ht="9.75" customHeight="1">
      <c r="A77" s="1290"/>
      <c r="B77" s="1291"/>
      <c r="C77" s="1390" t="s">
        <v>556</v>
      </c>
      <c r="D77" s="18"/>
      <c r="E77" s="18"/>
      <c r="F77" s="18"/>
      <c r="G77" s="18"/>
      <c r="H77" s="18"/>
      <c r="I77" s="1328"/>
      <c r="J77" s="1328"/>
      <c r="K77" s="1322"/>
      <c r="L77" s="1322"/>
      <c r="M77" s="1517" t="s">
        <v>11</v>
      </c>
      <c r="N77" s="1517"/>
      <c r="O77" s="1517"/>
      <c r="P77" s="1322"/>
      <c r="Q77" s="1518" t="s">
        <v>11</v>
      </c>
      <c r="R77" s="1518"/>
      <c r="S77" s="1518"/>
      <c r="T77" s="1518"/>
      <c r="U77" s="1389"/>
      <c r="V77" s="1519" t="s">
        <v>11</v>
      </c>
      <c r="W77" s="1519"/>
      <c r="X77" s="1519"/>
      <c r="Y77" s="1519"/>
      <c r="Z77" s="1519"/>
      <c r="AA77" s="55"/>
      <c r="AB77" s="1290"/>
    </row>
    <row r="78" spans="1:28" s="9" customFormat="1" ht="9.75" customHeight="1">
      <c r="A78" s="1290"/>
      <c r="B78" s="1291"/>
      <c r="C78" s="1390" t="s">
        <v>557</v>
      </c>
      <c r="D78" s="18"/>
      <c r="E78" s="18"/>
      <c r="F78" s="18"/>
      <c r="G78" s="18"/>
      <c r="H78" s="18"/>
      <c r="I78" s="1328"/>
      <c r="J78" s="1328"/>
      <c r="K78" s="1322"/>
      <c r="L78" s="1322"/>
      <c r="M78" s="1517">
        <v>2692</v>
      </c>
      <c r="N78" s="1517"/>
      <c r="O78" s="1517"/>
      <c r="P78" s="1322"/>
      <c r="Q78" s="1518">
        <v>3537</v>
      </c>
      <c r="R78" s="1518"/>
      <c r="S78" s="1518"/>
      <c r="T78" s="1518"/>
      <c r="U78" s="1322"/>
      <c r="V78" s="1519">
        <v>4086</v>
      </c>
      <c r="W78" s="1519"/>
      <c r="X78" s="1519"/>
      <c r="Y78" s="1519"/>
      <c r="Z78" s="1519"/>
      <c r="AA78" s="55"/>
      <c r="AB78" s="1290"/>
    </row>
    <row r="79" spans="1:28" s="9" customFormat="1" ht="9.75" customHeight="1">
      <c r="A79" s="1290"/>
      <c r="B79" s="1291"/>
      <c r="C79" s="1390" t="s">
        <v>558</v>
      </c>
      <c r="D79" s="18"/>
      <c r="E79" s="18"/>
      <c r="F79" s="18"/>
      <c r="G79" s="18"/>
      <c r="H79" s="18"/>
      <c r="I79" s="1328"/>
      <c r="J79" s="1328"/>
      <c r="K79" s="1322"/>
      <c r="L79" s="1322"/>
      <c r="M79" s="1517">
        <v>18437</v>
      </c>
      <c r="N79" s="1517"/>
      <c r="O79" s="1517"/>
      <c r="P79" s="1322"/>
      <c r="Q79" s="1518">
        <v>15888</v>
      </c>
      <c r="R79" s="1518"/>
      <c r="S79" s="1518"/>
      <c r="T79" s="1518"/>
      <c r="U79" s="1322"/>
      <c r="V79" s="1519">
        <v>20606</v>
      </c>
      <c r="W79" s="1519"/>
      <c r="X79" s="1519"/>
      <c r="Y79" s="1519"/>
      <c r="Z79" s="1519"/>
      <c r="AA79" s="55"/>
      <c r="AB79" s="1290"/>
    </row>
    <row r="80" spans="1:28" s="9" customFormat="1" ht="9.75" customHeight="1">
      <c r="A80" s="1290"/>
      <c r="B80" s="1291"/>
      <c r="C80" s="1390" t="s">
        <v>559</v>
      </c>
      <c r="D80" s="18"/>
      <c r="E80" s="18"/>
      <c r="F80" s="18"/>
      <c r="G80" s="18"/>
      <c r="H80" s="18"/>
      <c r="I80" s="1328"/>
      <c r="J80" s="1328"/>
      <c r="K80" s="1322"/>
      <c r="L80" s="1322"/>
      <c r="M80" s="1517">
        <v>30188</v>
      </c>
      <c r="N80" s="1517"/>
      <c r="O80" s="1517"/>
      <c r="P80" s="1322"/>
      <c r="Q80" s="1518">
        <v>23234</v>
      </c>
      <c r="R80" s="1518"/>
      <c r="S80" s="1518"/>
      <c r="T80" s="1518"/>
      <c r="U80" s="1322"/>
      <c r="V80" s="1519">
        <v>27280</v>
      </c>
      <c r="W80" s="1519"/>
      <c r="X80" s="1519"/>
      <c r="Y80" s="1519"/>
      <c r="Z80" s="1519"/>
      <c r="AA80" s="55"/>
      <c r="AB80" s="1290"/>
    </row>
    <row r="81" spans="1:28" s="9" customFormat="1" ht="9.75" customHeight="1">
      <c r="A81" s="1290"/>
      <c r="B81" s="1291"/>
      <c r="C81" s="1390" t="s">
        <v>560</v>
      </c>
      <c r="D81" s="18"/>
      <c r="E81" s="18"/>
      <c r="F81" s="18"/>
      <c r="G81" s="18"/>
      <c r="H81" s="18"/>
      <c r="I81" s="1328"/>
      <c r="J81" s="1328"/>
      <c r="K81" s="1322"/>
      <c r="L81" s="1322"/>
      <c r="M81" s="1517">
        <v>64775</v>
      </c>
      <c r="N81" s="1517"/>
      <c r="O81" s="1517"/>
      <c r="P81" s="1322"/>
      <c r="Q81" s="1518">
        <v>52777</v>
      </c>
      <c r="R81" s="1518"/>
      <c r="S81" s="1518"/>
      <c r="T81" s="1518"/>
      <c r="U81" s="1322"/>
      <c r="V81" s="1519">
        <v>60519</v>
      </c>
      <c r="W81" s="1519"/>
      <c r="X81" s="1519"/>
      <c r="Y81" s="1519"/>
      <c r="Z81" s="1519"/>
      <c r="AA81" s="55"/>
      <c r="AB81" s="1290"/>
    </row>
    <row r="82" spans="1:28" s="9" customFormat="1" ht="9.75" customHeight="1">
      <c r="A82" s="1290"/>
      <c r="B82" s="1291"/>
      <c r="C82" s="1390" t="s">
        <v>561</v>
      </c>
      <c r="D82" s="18"/>
      <c r="E82" s="18"/>
      <c r="F82" s="18"/>
      <c r="G82" s="18"/>
      <c r="H82" s="18"/>
      <c r="I82" s="1328"/>
      <c r="J82" s="1328"/>
      <c r="K82" s="1322"/>
      <c r="L82" s="1322"/>
      <c r="M82" s="1517">
        <v>34507</v>
      </c>
      <c r="N82" s="1517"/>
      <c r="O82" s="1517"/>
      <c r="P82" s="1322"/>
      <c r="Q82" s="1518">
        <v>31428</v>
      </c>
      <c r="R82" s="1518"/>
      <c r="S82" s="1518"/>
      <c r="T82" s="1518"/>
      <c r="U82" s="1322"/>
      <c r="V82" s="1519">
        <v>38414</v>
      </c>
      <c r="W82" s="1519"/>
      <c r="X82" s="1519"/>
      <c r="Y82" s="1519"/>
      <c r="Z82" s="1519"/>
      <c r="AA82" s="55"/>
      <c r="AB82" s="1290"/>
    </row>
    <row r="83" spans="1:28" s="9" customFormat="1" ht="9.75" customHeight="1">
      <c r="A83" s="1290"/>
      <c r="B83" s="1291"/>
      <c r="C83" s="1390" t="s">
        <v>562</v>
      </c>
      <c r="D83" s="18"/>
      <c r="E83" s="18"/>
      <c r="F83" s="18"/>
      <c r="G83" s="18"/>
      <c r="H83" s="18"/>
      <c r="I83" s="1328"/>
      <c r="J83" s="1328"/>
      <c r="K83" s="1322"/>
      <c r="L83" s="1322"/>
      <c r="M83" s="1517">
        <v>19009</v>
      </c>
      <c r="N83" s="1517"/>
      <c r="O83" s="1517"/>
      <c r="P83" s="1322"/>
      <c r="Q83" s="1518">
        <v>14908</v>
      </c>
      <c r="R83" s="1518"/>
      <c r="S83" s="1518"/>
      <c r="T83" s="1518"/>
      <c r="U83" s="1322"/>
      <c r="V83" s="1519">
        <v>17415</v>
      </c>
      <c r="W83" s="1519"/>
      <c r="X83" s="1519"/>
      <c r="Y83" s="1519"/>
      <c r="Z83" s="1519"/>
      <c r="AA83" s="55"/>
      <c r="AB83" s="1290"/>
    </row>
    <row r="84" spans="1:28" s="9" customFormat="1" ht="9.75" customHeight="1">
      <c r="A84" s="1290"/>
      <c r="B84" s="1291"/>
      <c r="C84" s="1272" t="s">
        <v>479</v>
      </c>
      <c r="D84" s="18"/>
      <c r="E84" s="18"/>
      <c r="F84" s="18"/>
      <c r="G84" s="18"/>
      <c r="H84" s="18"/>
      <c r="I84" s="1328"/>
      <c r="J84" s="1328"/>
      <c r="K84" s="1328"/>
      <c r="L84" s="1328"/>
      <c r="M84" s="1328"/>
      <c r="N84" s="1328"/>
      <c r="O84" s="1328"/>
      <c r="P84" s="1328"/>
      <c r="Q84" s="1328"/>
      <c r="R84" s="1328"/>
      <c r="S84" s="1328"/>
      <c r="T84" s="1328"/>
      <c r="U84" s="1328"/>
      <c r="V84" s="1328"/>
      <c r="W84" s="1328"/>
      <c r="X84" s="1328"/>
      <c r="Y84" s="1328"/>
      <c r="Z84" s="1328"/>
      <c r="AA84" s="55"/>
      <c r="AB84" s="1290"/>
    </row>
    <row r="85" spans="1:28" s="9" customFormat="1" ht="11.25" customHeight="1">
      <c r="A85" s="1290"/>
      <c r="B85" s="1291"/>
      <c r="C85" s="95" t="s">
        <v>563</v>
      </c>
      <c r="D85" s="18"/>
      <c r="E85" s="18"/>
      <c r="F85" s="18"/>
      <c r="G85" s="18"/>
      <c r="H85" s="18"/>
      <c r="I85" s="1328"/>
      <c r="J85" s="1328"/>
      <c r="K85" s="1328"/>
      <c r="L85" s="1328"/>
      <c r="M85" s="1328"/>
      <c r="N85" s="1328"/>
      <c r="O85" s="1328"/>
      <c r="P85" s="1328"/>
      <c r="Q85" s="1328"/>
      <c r="R85" s="1328"/>
      <c r="S85" s="1328"/>
      <c r="T85" s="1328"/>
      <c r="U85" s="1328"/>
      <c r="V85" s="1328"/>
      <c r="W85" s="1328"/>
      <c r="X85" s="1328"/>
      <c r="Y85" s="1328"/>
      <c r="Z85" s="1330"/>
      <c r="AA85" s="55"/>
      <c r="AB85" s="1290"/>
    </row>
    <row r="86" spans="1:28" s="1334" customFormat="1" ht="9.75" customHeight="1" thickBot="1">
      <c r="A86" s="1331"/>
      <c r="B86" s="1291"/>
      <c r="C86" s="1332" t="s">
        <v>564</v>
      </c>
      <c r="D86" s="714"/>
      <c r="E86" s="714"/>
      <c r="F86" s="714"/>
      <c r="G86" s="714"/>
      <c r="H86" s="714"/>
      <c r="I86" s="714"/>
      <c r="J86" s="714"/>
      <c r="K86" s="714"/>
      <c r="L86" s="714"/>
      <c r="M86" s="714"/>
      <c r="N86" s="714"/>
      <c r="O86" s="714"/>
      <c r="P86" s="714"/>
      <c r="Q86" s="714"/>
      <c r="R86" s="714"/>
      <c r="S86" s="714"/>
      <c r="T86" s="714"/>
      <c r="U86" s="714"/>
      <c r="V86" s="714"/>
      <c r="W86" s="714"/>
      <c r="X86" s="714"/>
      <c r="Y86" s="714"/>
      <c r="Z86" s="714"/>
      <c r="AA86" s="1333"/>
      <c r="AB86" s="1331"/>
    </row>
    <row r="87" spans="1:28" s="1334" customFormat="1" ht="13.5" customHeight="1" thickBot="1">
      <c r="A87" s="1331"/>
      <c r="B87" s="1335">
        <v>12</v>
      </c>
      <c r="C87" s="1336" t="str">
        <f>CONCATENATE(" ",[7]MES!$B$2," ")</f>
        <v xml:space="preserve"> Maio de 2012 </v>
      </c>
      <c r="D87" s="714"/>
      <c r="E87" s="714"/>
      <c r="F87" s="714"/>
      <c r="G87" s="714"/>
      <c r="H87" s="714"/>
      <c r="I87" s="714"/>
      <c r="J87" s="714"/>
      <c r="K87" s="714"/>
      <c r="L87" s="714"/>
      <c r="M87" s="714"/>
      <c r="N87" s="714"/>
      <c r="O87" s="714"/>
      <c r="P87" s="714"/>
      <c r="Q87" s="714"/>
      <c r="R87" s="714"/>
      <c r="S87" s="714"/>
      <c r="T87" s="714"/>
      <c r="U87" s="714"/>
      <c r="V87" s="714"/>
      <c r="W87" s="714"/>
      <c r="X87" s="714"/>
      <c r="Y87" s="714"/>
      <c r="Z87" s="714"/>
      <c r="AA87" s="1333"/>
      <c r="AB87" s="1331"/>
    </row>
    <row r="88" spans="1:28" s="1334" customFormat="1" ht="14.25" customHeight="1">
      <c r="A88" s="1337"/>
      <c r="B88" s="1338"/>
      <c r="C88" s="1339"/>
      <c r="D88" s="715"/>
      <c r="E88" s="715"/>
      <c r="F88" s="715"/>
      <c r="G88" s="715"/>
      <c r="H88" s="715"/>
      <c r="I88" s="715"/>
      <c r="J88" s="715"/>
      <c r="K88" s="715"/>
      <c r="L88" s="715"/>
      <c r="M88" s="715"/>
      <c r="N88" s="715"/>
      <c r="O88" s="715"/>
      <c r="P88" s="715"/>
      <c r="Q88" s="715"/>
      <c r="R88" s="715"/>
      <c r="S88" s="715"/>
      <c r="T88" s="715"/>
      <c r="U88" s="715"/>
      <c r="V88" s="715"/>
      <c r="W88" s="715"/>
      <c r="X88" s="715"/>
      <c r="Y88" s="715"/>
      <c r="Z88" s="715"/>
      <c r="AA88" s="1340"/>
      <c r="AB88" s="1337"/>
    </row>
    <row r="89" spans="1:28" ht="13.5" customHeight="1">
      <c r="A89" s="115"/>
      <c r="B89" s="115"/>
      <c r="C89" s="115"/>
      <c r="D89" s="115"/>
      <c r="E89" s="137"/>
      <c r="F89" s="137"/>
      <c r="G89" s="137"/>
      <c r="H89" s="137"/>
      <c r="I89" s="137"/>
      <c r="J89" s="137"/>
      <c r="K89" s="137"/>
      <c r="L89" s="137"/>
      <c r="M89" s="137"/>
      <c r="N89" s="137"/>
      <c r="O89" s="137"/>
      <c r="P89" s="137"/>
      <c r="Q89" s="137"/>
      <c r="R89" s="137"/>
      <c r="S89" s="137"/>
      <c r="T89" s="137"/>
      <c r="U89" s="137"/>
      <c r="V89" s="137"/>
      <c r="W89" s="137"/>
      <c r="X89" s="1520"/>
      <c r="Y89" s="1520"/>
      <c r="Z89" s="1520"/>
      <c r="AA89" s="115"/>
      <c r="AB89" s="1341"/>
    </row>
    <row r="94" spans="1:28">
      <c r="T94" s="1342"/>
      <c r="U94" s="1342"/>
    </row>
    <row r="96" spans="1:28">
      <c r="Z96" s="1245"/>
    </row>
    <row r="106" spans="13:13">
      <c r="M106" s="8"/>
    </row>
  </sheetData>
  <mergeCells count="233">
    <mergeCell ref="C8:D8"/>
    <mergeCell ref="F8:I8"/>
    <mergeCell ref="K8:M8"/>
    <mergeCell ref="O8:R8"/>
    <mergeCell ref="T8:V8"/>
    <mergeCell ref="X8:Z8"/>
    <mergeCell ref="C1:D1"/>
    <mergeCell ref="Z2:Z3"/>
    <mergeCell ref="C5:D6"/>
    <mergeCell ref="F6:V6"/>
    <mergeCell ref="X6:Z6"/>
    <mergeCell ref="F7:I7"/>
    <mergeCell ref="K7:M7"/>
    <mergeCell ref="O7:R7"/>
    <mergeCell ref="T7:V7"/>
    <mergeCell ref="X7:Z7"/>
    <mergeCell ref="C9:D9"/>
    <mergeCell ref="F9:I9"/>
    <mergeCell ref="K9:M9"/>
    <mergeCell ref="O9:R9"/>
    <mergeCell ref="T9:V9"/>
    <mergeCell ref="X9:Z9"/>
    <mergeCell ref="C10:D10"/>
    <mergeCell ref="F10:I10"/>
    <mergeCell ref="K10:M10"/>
    <mergeCell ref="O10:R10"/>
    <mergeCell ref="T10:V10"/>
    <mergeCell ref="X10:Z10"/>
    <mergeCell ref="C11:D11"/>
    <mergeCell ref="F11:I11"/>
    <mergeCell ref="K11:M11"/>
    <mergeCell ref="O11:R11"/>
    <mergeCell ref="T11:V11"/>
    <mergeCell ref="X11:Z11"/>
    <mergeCell ref="X13:Z13"/>
    <mergeCell ref="F14:I14"/>
    <mergeCell ref="K14:M14"/>
    <mergeCell ref="O14:R14"/>
    <mergeCell ref="T14:V14"/>
    <mergeCell ref="X14:Z14"/>
    <mergeCell ref="C12:D12"/>
    <mergeCell ref="F12:I12"/>
    <mergeCell ref="K12:M12"/>
    <mergeCell ref="O12:R12"/>
    <mergeCell ref="T12:V12"/>
    <mergeCell ref="X12:Z12"/>
    <mergeCell ref="C16:D16"/>
    <mergeCell ref="F16:I16"/>
    <mergeCell ref="K16:M16"/>
    <mergeCell ref="O16:R16"/>
    <mergeCell ref="T16:V16"/>
    <mergeCell ref="F13:I13"/>
    <mergeCell ref="K13:M13"/>
    <mergeCell ref="O13:R13"/>
    <mergeCell ref="T13:V13"/>
    <mergeCell ref="X16:Z16"/>
    <mergeCell ref="F17:I17"/>
    <mergeCell ref="K17:M17"/>
    <mergeCell ref="O17:R17"/>
    <mergeCell ref="T17:V17"/>
    <mergeCell ref="X17:Z17"/>
    <mergeCell ref="F15:I15"/>
    <mergeCell ref="K15:M15"/>
    <mergeCell ref="O15:R15"/>
    <mergeCell ref="T15:V15"/>
    <mergeCell ref="X15:Z15"/>
    <mergeCell ref="C20:D20"/>
    <mergeCell ref="F20:I20"/>
    <mergeCell ref="K20:M20"/>
    <mergeCell ref="O20:R20"/>
    <mergeCell ref="T20:V20"/>
    <mergeCell ref="X20:Z20"/>
    <mergeCell ref="F18:I18"/>
    <mergeCell ref="K18:M18"/>
    <mergeCell ref="O18:R18"/>
    <mergeCell ref="T18:V18"/>
    <mergeCell ref="X18:Z18"/>
    <mergeCell ref="F19:I19"/>
    <mergeCell ref="K19:M19"/>
    <mergeCell ref="O19:R19"/>
    <mergeCell ref="T19:V19"/>
    <mergeCell ref="X19:Z19"/>
    <mergeCell ref="T30:V30"/>
    <mergeCell ref="X30:Z30"/>
    <mergeCell ref="F22:I22"/>
    <mergeCell ref="K22:M22"/>
    <mergeCell ref="O22:R22"/>
    <mergeCell ref="T22:V22"/>
    <mergeCell ref="X22:Z22"/>
    <mergeCell ref="C28:Z28"/>
    <mergeCell ref="F21:I21"/>
    <mergeCell ref="K21:M21"/>
    <mergeCell ref="O21:R21"/>
    <mergeCell ref="T21:V21"/>
    <mergeCell ref="X21:Z21"/>
    <mergeCell ref="I31:K31"/>
    <mergeCell ref="Q31:R31"/>
    <mergeCell ref="C32:D32"/>
    <mergeCell ref="I32:K32"/>
    <mergeCell ref="Q32:R32"/>
    <mergeCell ref="Q33:S33"/>
    <mergeCell ref="C29:D30"/>
    <mergeCell ref="I30:K30"/>
    <mergeCell ref="M30:O30"/>
    <mergeCell ref="Q30:S30"/>
    <mergeCell ref="I37:K37"/>
    <mergeCell ref="Q37:R37"/>
    <mergeCell ref="I38:K38"/>
    <mergeCell ref="Q38:R38"/>
    <mergeCell ref="I39:K39"/>
    <mergeCell ref="Q39:R39"/>
    <mergeCell ref="I34:K34"/>
    <mergeCell ref="Q34:R34"/>
    <mergeCell ref="I35:K35"/>
    <mergeCell ref="Q35:R35"/>
    <mergeCell ref="I36:K36"/>
    <mergeCell ref="Q36:R36"/>
    <mergeCell ref="I43:K43"/>
    <mergeCell ref="I44:K44"/>
    <mergeCell ref="Q44:R44"/>
    <mergeCell ref="I45:K45"/>
    <mergeCell ref="Q45:R45"/>
    <mergeCell ref="I46:K46"/>
    <mergeCell ref="Q46:R46"/>
    <mergeCell ref="I40:K40"/>
    <mergeCell ref="Q40:R40"/>
    <mergeCell ref="I41:K41"/>
    <mergeCell ref="Q41:R41"/>
    <mergeCell ref="I42:K42"/>
    <mergeCell ref="Q42:R42"/>
    <mergeCell ref="I47:K47"/>
    <mergeCell ref="Q47:R47"/>
    <mergeCell ref="I48:K48"/>
    <mergeCell ref="Q48:R48"/>
    <mergeCell ref="C50:Z50"/>
    <mergeCell ref="C51:D52"/>
    <mergeCell ref="M52:O52"/>
    <mergeCell ref="Q52:T52"/>
    <mergeCell ref="V52:Z52"/>
    <mergeCell ref="M55:O55"/>
    <mergeCell ref="Q55:T55"/>
    <mergeCell ref="V55:Z55"/>
    <mergeCell ref="M56:O56"/>
    <mergeCell ref="Q56:T56"/>
    <mergeCell ref="V56:Z56"/>
    <mergeCell ref="M53:O53"/>
    <mergeCell ref="Q53:T53"/>
    <mergeCell ref="V53:Z53"/>
    <mergeCell ref="M54:O54"/>
    <mergeCell ref="Q54:T54"/>
    <mergeCell ref="V54:Z54"/>
    <mergeCell ref="M59:O59"/>
    <mergeCell ref="Q59:T59"/>
    <mergeCell ref="V59:Z59"/>
    <mergeCell ref="M60:O60"/>
    <mergeCell ref="Q60:T60"/>
    <mergeCell ref="V60:Z60"/>
    <mergeCell ref="M57:O57"/>
    <mergeCell ref="Q57:T57"/>
    <mergeCell ref="V57:Z57"/>
    <mergeCell ref="M58:O58"/>
    <mergeCell ref="Q58:T58"/>
    <mergeCell ref="V58:Z58"/>
    <mergeCell ref="M63:O63"/>
    <mergeCell ref="Q63:T63"/>
    <mergeCell ref="V63:Z63"/>
    <mergeCell ref="M64:O64"/>
    <mergeCell ref="Q64:T64"/>
    <mergeCell ref="V64:Z64"/>
    <mergeCell ref="M61:O61"/>
    <mergeCell ref="Q61:T61"/>
    <mergeCell ref="V61:Z61"/>
    <mergeCell ref="M62:O62"/>
    <mergeCell ref="Q62:T62"/>
    <mergeCell ref="V62:Z62"/>
    <mergeCell ref="M67:O67"/>
    <mergeCell ref="Q67:T67"/>
    <mergeCell ref="V67:Z67"/>
    <mergeCell ref="M68:O68"/>
    <mergeCell ref="Q68:T68"/>
    <mergeCell ref="V68:Z68"/>
    <mergeCell ref="M65:O65"/>
    <mergeCell ref="Q65:T65"/>
    <mergeCell ref="V65:Z65"/>
    <mergeCell ref="M66:O66"/>
    <mergeCell ref="Q66:T66"/>
    <mergeCell ref="V66:Z66"/>
    <mergeCell ref="M71:O71"/>
    <mergeCell ref="Q71:T71"/>
    <mergeCell ref="V71:Z71"/>
    <mergeCell ref="M72:O72"/>
    <mergeCell ref="Q72:T72"/>
    <mergeCell ref="V72:Z72"/>
    <mergeCell ref="M69:O69"/>
    <mergeCell ref="Q69:T69"/>
    <mergeCell ref="V69:Z69"/>
    <mergeCell ref="M70:O70"/>
    <mergeCell ref="Q70:T70"/>
    <mergeCell ref="V70:Z70"/>
    <mergeCell ref="M75:O75"/>
    <mergeCell ref="Q75:T75"/>
    <mergeCell ref="V75:Z75"/>
    <mergeCell ref="M76:O76"/>
    <mergeCell ref="Q76:T76"/>
    <mergeCell ref="V76:Z76"/>
    <mergeCell ref="M73:O73"/>
    <mergeCell ref="Q73:T73"/>
    <mergeCell ref="V73:Z73"/>
    <mergeCell ref="M74:O74"/>
    <mergeCell ref="Q74:T74"/>
    <mergeCell ref="V74:Z74"/>
    <mergeCell ref="M79:O79"/>
    <mergeCell ref="Q79:T79"/>
    <mergeCell ref="V79:Z79"/>
    <mergeCell ref="M80:O80"/>
    <mergeCell ref="Q80:T80"/>
    <mergeCell ref="V80:Z80"/>
    <mergeCell ref="M77:O77"/>
    <mergeCell ref="Q77:T77"/>
    <mergeCell ref="V77:Z77"/>
    <mergeCell ref="M78:O78"/>
    <mergeCell ref="Q78:T78"/>
    <mergeCell ref="V78:Z78"/>
    <mergeCell ref="M83:O83"/>
    <mergeCell ref="Q83:T83"/>
    <mergeCell ref="V83:Z83"/>
    <mergeCell ref="X89:Z89"/>
    <mergeCell ref="M81:O81"/>
    <mergeCell ref="Q81:T81"/>
    <mergeCell ref="V81:Z81"/>
    <mergeCell ref="M82:O82"/>
    <mergeCell ref="Q82:T82"/>
    <mergeCell ref="V82:Z82"/>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indexed="20"/>
    <pageSetUpPr fitToPage="1"/>
  </sheetPr>
  <dimension ref="A1:BG75"/>
  <sheetViews>
    <sheetView workbookViewId="0"/>
  </sheetViews>
  <sheetFormatPr defaultRowHeight="12.75"/>
  <cols>
    <col min="1" max="1" width="1" style="1169" customWidth="1"/>
    <col min="2" max="2" width="2.42578125" style="1169" customWidth="1"/>
    <col min="3" max="3" width="3.28515625" style="1405" customWidth="1"/>
    <col min="4" max="4" width="24" style="1169" customWidth="1"/>
    <col min="5" max="22" width="4.7109375" style="1169" customWidth="1"/>
    <col min="23" max="23" width="2.5703125" style="1169" customWidth="1"/>
    <col min="24" max="24" width="1" style="1169" customWidth="1"/>
    <col min="25" max="25" width="4.140625" style="1169" hidden="1" customWidth="1"/>
    <col min="26" max="26" width="2.28515625" style="1169" hidden="1" customWidth="1"/>
    <col min="27" max="27" width="1" style="1169" hidden="1" customWidth="1"/>
    <col min="28" max="28" width="5.28515625" style="1169" hidden="1" customWidth="1"/>
    <col min="29" max="45" width="5.28515625" style="1169" customWidth="1"/>
    <col min="46" max="256" width="9.140625" style="1169"/>
    <col min="257" max="257" width="1" style="1169" customWidth="1"/>
    <col min="258" max="258" width="2.42578125" style="1169" customWidth="1"/>
    <col min="259" max="259" width="2" style="1169" customWidth="1"/>
    <col min="260" max="260" width="24.42578125" style="1169" customWidth="1"/>
    <col min="261" max="263" width="3.85546875" style="1169" customWidth="1"/>
    <col min="264" max="264" width="4" style="1169" customWidth="1"/>
    <col min="265" max="265" width="4.140625" style="1169" customWidth="1"/>
    <col min="266" max="268" width="3.85546875" style="1169" customWidth="1"/>
    <col min="269" max="270" width="4.140625" style="1169" customWidth="1"/>
    <col min="271" max="274" width="3.85546875" style="1169" customWidth="1"/>
    <col min="275" max="275" width="4.28515625" style="1169" customWidth="1"/>
    <col min="276" max="276" width="4.140625" style="1169" customWidth="1"/>
    <col min="277" max="278" width="3.85546875" style="1169" customWidth="1"/>
    <col min="279" max="279" width="2.5703125" style="1169" customWidth="1"/>
    <col min="280" max="280" width="1" style="1169" customWidth="1"/>
    <col min="281" max="284" width="0" style="1169" hidden="1" customWidth="1"/>
    <col min="285" max="301" width="5.28515625" style="1169" customWidth="1"/>
    <col min="302" max="512" width="9.140625" style="1169"/>
    <col min="513" max="513" width="1" style="1169" customWidth="1"/>
    <col min="514" max="514" width="2.42578125" style="1169" customWidth="1"/>
    <col min="515" max="515" width="2" style="1169" customWidth="1"/>
    <col min="516" max="516" width="24.42578125" style="1169" customWidth="1"/>
    <col min="517" max="519" width="3.85546875" style="1169" customWidth="1"/>
    <col min="520" max="520" width="4" style="1169" customWidth="1"/>
    <col min="521" max="521" width="4.140625" style="1169" customWidth="1"/>
    <col min="522" max="524" width="3.85546875" style="1169" customWidth="1"/>
    <col min="525" max="526" width="4.140625" style="1169" customWidth="1"/>
    <col min="527" max="530" width="3.85546875" style="1169" customWidth="1"/>
    <col min="531" max="531" width="4.28515625" style="1169" customWidth="1"/>
    <col min="532" max="532" width="4.140625" style="1169" customWidth="1"/>
    <col min="533" max="534" width="3.85546875" style="1169" customWidth="1"/>
    <col min="535" max="535" width="2.5703125" style="1169" customWidth="1"/>
    <col min="536" max="536" width="1" style="1169" customWidth="1"/>
    <col min="537" max="540" width="0" style="1169" hidden="1" customWidth="1"/>
    <col min="541" max="557" width="5.28515625" style="1169" customWidth="1"/>
    <col min="558" max="768" width="9.140625" style="1169"/>
    <col min="769" max="769" width="1" style="1169" customWidth="1"/>
    <col min="770" max="770" width="2.42578125" style="1169" customWidth="1"/>
    <col min="771" max="771" width="2" style="1169" customWidth="1"/>
    <col min="772" max="772" width="24.42578125" style="1169" customWidth="1"/>
    <col min="773" max="775" width="3.85546875" style="1169" customWidth="1"/>
    <col min="776" max="776" width="4" style="1169" customWidth="1"/>
    <col min="777" max="777" width="4.140625" style="1169" customWidth="1"/>
    <col min="778" max="780" width="3.85546875" style="1169" customWidth="1"/>
    <col min="781" max="782" width="4.140625" style="1169" customWidth="1"/>
    <col min="783" max="786" width="3.85546875" style="1169" customWidth="1"/>
    <col min="787" max="787" width="4.28515625" style="1169" customWidth="1"/>
    <col min="788" max="788" width="4.140625" style="1169" customWidth="1"/>
    <col min="789" max="790" width="3.85546875" style="1169" customWidth="1"/>
    <col min="791" max="791" width="2.5703125" style="1169" customWidth="1"/>
    <col min="792" max="792" width="1" style="1169" customWidth="1"/>
    <col min="793" max="796" width="0" style="1169" hidden="1" customWidth="1"/>
    <col min="797" max="813" width="5.28515625" style="1169" customWidth="1"/>
    <col min="814" max="1024" width="9.140625" style="1169"/>
    <col min="1025" max="1025" width="1" style="1169" customWidth="1"/>
    <col min="1026" max="1026" width="2.42578125" style="1169" customWidth="1"/>
    <col min="1027" max="1027" width="2" style="1169" customWidth="1"/>
    <col min="1028" max="1028" width="24.42578125" style="1169" customWidth="1"/>
    <col min="1029" max="1031" width="3.85546875" style="1169" customWidth="1"/>
    <col min="1032" max="1032" width="4" style="1169" customWidth="1"/>
    <col min="1033" max="1033" width="4.140625" style="1169" customWidth="1"/>
    <col min="1034" max="1036" width="3.85546875" style="1169" customWidth="1"/>
    <col min="1037" max="1038" width="4.140625" style="1169" customWidth="1"/>
    <col min="1039" max="1042" width="3.85546875" style="1169" customWidth="1"/>
    <col min="1043" max="1043" width="4.28515625" style="1169" customWidth="1"/>
    <col min="1044" max="1044" width="4.140625" style="1169" customWidth="1"/>
    <col min="1045" max="1046" width="3.85546875" style="1169" customWidth="1"/>
    <col min="1047" max="1047" width="2.5703125" style="1169" customWidth="1"/>
    <col min="1048" max="1048" width="1" style="1169" customWidth="1"/>
    <col min="1049" max="1052" width="0" style="1169" hidden="1" customWidth="1"/>
    <col min="1053" max="1069" width="5.28515625" style="1169" customWidth="1"/>
    <col min="1070" max="1280" width="9.140625" style="1169"/>
    <col min="1281" max="1281" width="1" style="1169" customWidth="1"/>
    <col min="1282" max="1282" width="2.42578125" style="1169" customWidth="1"/>
    <col min="1283" max="1283" width="2" style="1169" customWidth="1"/>
    <col min="1284" max="1284" width="24.42578125" style="1169" customWidth="1"/>
    <col min="1285" max="1287" width="3.85546875" style="1169" customWidth="1"/>
    <col min="1288" max="1288" width="4" style="1169" customWidth="1"/>
    <col min="1289" max="1289" width="4.140625" style="1169" customWidth="1"/>
    <col min="1290" max="1292" width="3.85546875" style="1169" customWidth="1"/>
    <col min="1293" max="1294" width="4.140625" style="1169" customWidth="1"/>
    <col min="1295" max="1298" width="3.85546875" style="1169" customWidth="1"/>
    <col min="1299" max="1299" width="4.28515625" style="1169" customWidth="1"/>
    <col min="1300" max="1300" width="4.140625" style="1169" customWidth="1"/>
    <col min="1301" max="1302" width="3.85546875" style="1169" customWidth="1"/>
    <col min="1303" max="1303" width="2.5703125" style="1169" customWidth="1"/>
    <col min="1304" max="1304" width="1" style="1169" customWidth="1"/>
    <col min="1305" max="1308" width="0" style="1169" hidden="1" customWidth="1"/>
    <col min="1309" max="1325" width="5.28515625" style="1169" customWidth="1"/>
    <col min="1326" max="1536" width="9.140625" style="1169"/>
    <col min="1537" max="1537" width="1" style="1169" customWidth="1"/>
    <col min="1538" max="1538" width="2.42578125" style="1169" customWidth="1"/>
    <col min="1539" max="1539" width="2" style="1169" customWidth="1"/>
    <col min="1540" max="1540" width="24.42578125" style="1169" customWidth="1"/>
    <col min="1541" max="1543" width="3.85546875" style="1169" customWidth="1"/>
    <col min="1544" max="1544" width="4" style="1169" customWidth="1"/>
    <col min="1545" max="1545" width="4.140625" style="1169" customWidth="1"/>
    <col min="1546" max="1548" width="3.85546875" style="1169" customWidth="1"/>
    <col min="1549" max="1550" width="4.140625" style="1169" customWidth="1"/>
    <col min="1551" max="1554" width="3.85546875" style="1169" customWidth="1"/>
    <col min="1555" max="1555" width="4.28515625" style="1169" customWidth="1"/>
    <col min="1556" max="1556" width="4.140625" style="1169" customWidth="1"/>
    <col min="1557" max="1558" width="3.85546875" style="1169" customWidth="1"/>
    <col min="1559" max="1559" width="2.5703125" style="1169" customWidth="1"/>
    <col min="1560" max="1560" width="1" style="1169" customWidth="1"/>
    <col min="1561" max="1564" width="0" style="1169" hidden="1" customWidth="1"/>
    <col min="1565" max="1581" width="5.28515625" style="1169" customWidth="1"/>
    <col min="1582" max="1792" width="9.140625" style="1169"/>
    <col min="1793" max="1793" width="1" style="1169" customWidth="1"/>
    <col min="1794" max="1794" width="2.42578125" style="1169" customWidth="1"/>
    <col min="1795" max="1795" width="2" style="1169" customWidth="1"/>
    <col min="1796" max="1796" width="24.42578125" style="1169" customWidth="1"/>
    <col min="1797" max="1799" width="3.85546875" style="1169" customWidth="1"/>
    <col min="1800" max="1800" width="4" style="1169" customWidth="1"/>
    <col min="1801" max="1801" width="4.140625" style="1169" customWidth="1"/>
    <col min="1802" max="1804" width="3.85546875" style="1169" customWidth="1"/>
    <col min="1805" max="1806" width="4.140625" style="1169" customWidth="1"/>
    <col min="1807" max="1810" width="3.85546875" style="1169" customWidth="1"/>
    <col min="1811" max="1811" width="4.28515625" style="1169" customWidth="1"/>
    <col min="1812" max="1812" width="4.140625" style="1169" customWidth="1"/>
    <col min="1813" max="1814" width="3.85546875" style="1169" customWidth="1"/>
    <col min="1815" max="1815" width="2.5703125" style="1169" customWidth="1"/>
    <col min="1816" max="1816" width="1" style="1169" customWidth="1"/>
    <col min="1817" max="1820" width="0" style="1169" hidden="1" customWidth="1"/>
    <col min="1821" max="1837" width="5.28515625" style="1169" customWidth="1"/>
    <col min="1838" max="2048" width="9.140625" style="1169"/>
    <col min="2049" max="2049" width="1" style="1169" customWidth="1"/>
    <col min="2050" max="2050" width="2.42578125" style="1169" customWidth="1"/>
    <col min="2051" max="2051" width="2" style="1169" customWidth="1"/>
    <col min="2052" max="2052" width="24.42578125" style="1169" customWidth="1"/>
    <col min="2053" max="2055" width="3.85546875" style="1169" customWidth="1"/>
    <col min="2056" max="2056" width="4" style="1169" customWidth="1"/>
    <col min="2057" max="2057" width="4.140625" style="1169" customWidth="1"/>
    <col min="2058" max="2060" width="3.85546875" style="1169" customWidth="1"/>
    <col min="2061" max="2062" width="4.140625" style="1169" customWidth="1"/>
    <col min="2063" max="2066" width="3.85546875" style="1169" customWidth="1"/>
    <col min="2067" max="2067" width="4.28515625" style="1169" customWidth="1"/>
    <col min="2068" max="2068" width="4.140625" style="1169" customWidth="1"/>
    <col min="2069" max="2070" width="3.85546875" style="1169" customWidth="1"/>
    <col min="2071" max="2071" width="2.5703125" style="1169" customWidth="1"/>
    <col min="2072" max="2072" width="1" style="1169" customWidth="1"/>
    <col min="2073" max="2076" width="0" style="1169" hidden="1" customWidth="1"/>
    <col min="2077" max="2093" width="5.28515625" style="1169" customWidth="1"/>
    <col min="2094" max="2304" width="9.140625" style="1169"/>
    <col min="2305" max="2305" width="1" style="1169" customWidth="1"/>
    <col min="2306" max="2306" width="2.42578125" style="1169" customWidth="1"/>
    <col min="2307" max="2307" width="2" style="1169" customWidth="1"/>
    <col min="2308" max="2308" width="24.42578125" style="1169" customWidth="1"/>
    <col min="2309" max="2311" width="3.85546875" style="1169" customWidth="1"/>
    <col min="2312" max="2312" width="4" style="1169" customWidth="1"/>
    <col min="2313" max="2313" width="4.140625" style="1169" customWidth="1"/>
    <col min="2314" max="2316" width="3.85546875" style="1169" customWidth="1"/>
    <col min="2317" max="2318" width="4.140625" style="1169" customWidth="1"/>
    <col min="2319" max="2322" width="3.85546875" style="1169" customWidth="1"/>
    <col min="2323" max="2323" width="4.28515625" style="1169" customWidth="1"/>
    <col min="2324" max="2324" width="4.140625" style="1169" customWidth="1"/>
    <col min="2325" max="2326" width="3.85546875" style="1169" customWidth="1"/>
    <col min="2327" max="2327" width="2.5703125" style="1169" customWidth="1"/>
    <col min="2328" max="2328" width="1" style="1169" customWidth="1"/>
    <col min="2329" max="2332" width="0" style="1169" hidden="1" customWidth="1"/>
    <col min="2333" max="2349" width="5.28515625" style="1169" customWidth="1"/>
    <col min="2350" max="2560" width="9.140625" style="1169"/>
    <col min="2561" max="2561" width="1" style="1169" customWidth="1"/>
    <col min="2562" max="2562" width="2.42578125" style="1169" customWidth="1"/>
    <col min="2563" max="2563" width="2" style="1169" customWidth="1"/>
    <col min="2564" max="2564" width="24.42578125" style="1169" customWidth="1"/>
    <col min="2565" max="2567" width="3.85546875" style="1169" customWidth="1"/>
    <col min="2568" max="2568" width="4" style="1169" customWidth="1"/>
    <col min="2569" max="2569" width="4.140625" style="1169" customWidth="1"/>
    <col min="2570" max="2572" width="3.85546875" style="1169" customWidth="1"/>
    <col min="2573" max="2574" width="4.140625" style="1169" customWidth="1"/>
    <col min="2575" max="2578" width="3.85546875" style="1169" customWidth="1"/>
    <col min="2579" max="2579" width="4.28515625" style="1169" customWidth="1"/>
    <col min="2580" max="2580" width="4.140625" style="1169" customWidth="1"/>
    <col min="2581" max="2582" width="3.85546875" style="1169" customWidth="1"/>
    <col min="2583" max="2583" width="2.5703125" style="1169" customWidth="1"/>
    <col min="2584" max="2584" width="1" style="1169" customWidth="1"/>
    <col min="2585" max="2588" width="0" style="1169" hidden="1" customWidth="1"/>
    <col min="2589" max="2605" width="5.28515625" style="1169" customWidth="1"/>
    <col min="2606" max="2816" width="9.140625" style="1169"/>
    <col min="2817" max="2817" width="1" style="1169" customWidth="1"/>
    <col min="2818" max="2818" width="2.42578125" style="1169" customWidth="1"/>
    <col min="2819" max="2819" width="2" style="1169" customWidth="1"/>
    <col min="2820" max="2820" width="24.42578125" style="1169" customWidth="1"/>
    <col min="2821" max="2823" width="3.85546875" style="1169" customWidth="1"/>
    <col min="2824" max="2824" width="4" style="1169" customWidth="1"/>
    <col min="2825" max="2825" width="4.140625" style="1169" customWidth="1"/>
    <col min="2826" max="2828" width="3.85546875" style="1169" customWidth="1"/>
    <col min="2829" max="2830" width="4.140625" style="1169" customWidth="1"/>
    <col min="2831" max="2834" width="3.85546875" style="1169" customWidth="1"/>
    <col min="2835" max="2835" width="4.28515625" style="1169" customWidth="1"/>
    <col min="2836" max="2836" width="4.140625" style="1169" customWidth="1"/>
    <col min="2837" max="2838" width="3.85546875" style="1169" customWidth="1"/>
    <col min="2839" max="2839" width="2.5703125" style="1169" customWidth="1"/>
    <col min="2840" max="2840" width="1" style="1169" customWidth="1"/>
    <col min="2841" max="2844" width="0" style="1169" hidden="1" customWidth="1"/>
    <col min="2845" max="2861" width="5.28515625" style="1169" customWidth="1"/>
    <col min="2862" max="3072" width="9.140625" style="1169"/>
    <col min="3073" max="3073" width="1" style="1169" customWidth="1"/>
    <col min="3074" max="3074" width="2.42578125" style="1169" customWidth="1"/>
    <col min="3075" max="3075" width="2" style="1169" customWidth="1"/>
    <col min="3076" max="3076" width="24.42578125" style="1169" customWidth="1"/>
    <col min="3077" max="3079" width="3.85546875" style="1169" customWidth="1"/>
    <col min="3080" max="3080" width="4" style="1169" customWidth="1"/>
    <col min="3081" max="3081" width="4.140625" style="1169" customWidth="1"/>
    <col min="3082" max="3084" width="3.85546875" style="1169" customWidth="1"/>
    <col min="3085" max="3086" width="4.140625" style="1169" customWidth="1"/>
    <col min="3087" max="3090" width="3.85546875" style="1169" customWidth="1"/>
    <col min="3091" max="3091" width="4.28515625" style="1169" customWidth="1"/>
    <col min="3092" max="3092" width="4.140625" style="1169" customWidth="1"/>
    <col min="3093" max="3094" width="3.85546875" style="1169" customWidth="1"/>
    <col min="3095" max="3095" width="2.5703125" style="1169" customWidth="1"/>
    <col min="3096" max="3096" width="1" style="1169" customWidth="1"/>
    <col min="3097" max="3100" width="0" style="1169" hidden="1" customWidth="1"/>
    <col min="3101" max="3117" width="5.28515625" style="1169" customWidth="1"/>
    <col min="3118" max="3328" width="9.140625" style="1169"/>
    <col min="3329" max="3329" width="1" style="1169" customWidth="1"/>
    <col min="3330" max="3330" width="2.42578125" style="1169" customWidth="1"/>
    <col min="3331" max="3331" width="2" style="1169" customWidth="1"/>
    <col min="3332" max="3332" width="24.42578125" style="1169" customWidth="1"/>
    <col min="3333" max="3335" width="3.85546875" style="1169" customWidth="1"/>
    <col min="3336" max="3336" width="4" style="1169" customWidth="1"/>
    <col min="3337" max="3337" width="4.140625" style="1169" customWidth="1"/>
    <col min="3338" max="3340" width="3.85546875" style="1169" customWidth="1"/>
    <col min="3341" max="3342" width="4.140625" style="1169" customWidth="1"/>
    <col min="3343" max="3346" width="3.85546875" style="1169" customWidth="1"/>
    <col min="3347" max="3347" width="4.28515625" style="1169" customWidth="1"/>
    <col min="3348" max="3348" width="4.140625" style="1169" customWidth="1"/>
    <col min="3349" max="3350" width="3.85546875" style="1169" customWidth="1"/>
    <col min="3351" max="3351" width="2.5703125" style="1169" customWidth="1"/>
    <col min="3352" max="3352" width="1" style="1169" customWidth="1"/>
    <col min="3353" max="3356" width="0" style="1169" hidden="1" customWidth="1"/>
    <col min="3357" max="3373" width="5.28515625" style="1169" customWidth="1"/>
    <col min="3374" max="3584" width="9.140625" style="1169"/>
    <col min="3585" max="3585" width="1" style="1169" customWidth="1"/>
    <col min="3586" max="3586" width="2.42578125" style="1169" customWidth="1"/>
    <col min="3587" max="3587" width="2" style="1169" customWidth="1"/>
    <col min="3588" max="3588" width="24.42578125" style="1169" customWidth="1"/>
    <col min="3589" max="3591" width="3.85546875" style="1169" customWidth="1"/>
    <col min="3592" max="3592" width="4" style="1169" customWidth="1"/>
    <col min="3593" max="3593" width="4.140625" style="1169" customWidth="1"/>
    <col min="3594" max="3596" width="3.85546875" style="1169" customWidth="1"/>
    <col min="3597" max="3598" width="4.140625" style="1169" customWidth="1"/>
    <col min="3599" max="3602" width="3.85546875" style="1169" customWidth="1"/>
    <col min="3603" max="3603" width="4.28515625" style="1169" customWidth="1"/>
    <col min="3604" max="3604" width="4.140625" style="1169" customWidth="1"/>
    <col min="3605" max="3606" width="3.85546875" style="1169" customWidth="1"/>
    <col min="3607" max="3607" width="2.5703125" style="1169" customWidth="1"/>
    <col min="3608" max="3608" width="1" style="1169" customWidth="1"/>
    <col min="3609" max="3612" width="0" style="1169" hidden="1" customWidth="1"/>
    <col min="3613" max="3629" width="5.28515625" style="1169" customWidth="1"/>
    <col min="3630" max="3840" width="9.140625" style="1169"/>
    <col min="3841" max="3841" width="1" style="1169" customWidth="1"/>
    <col min="3842" max="3842" width="2.42578125" style="1169" customWidth="1"/>
    <col min="3843" max="3843" width="2" style="1169" customWidth="1"/>
    <col min="3844" max="3844" width="24.42578125" style="1169" customWidth="1"/>
    <col min="3845" max="3847" width="3.85546875" style="1169" customWidth="1"/>
    <col min="3848" max="3848" width="4" style="1169" customWidth="1"/>
    <col min="3849" max="3849" width="4.140625" style="1169" customWidth="1"/>
    <col min="3850" max="3852" width="3.85546875" style="1169" customWidth="1"/>
    <col min="3853" max="3854" width="4.140625" style="1169" customWidth="1"/>
    <col min="3855" max="3858" width="3.85546875" style="1169" customWidth="1"/>
    <col min="3859" max="3859" width="4.28515625" style="1169" customWidth="1"/>
    <col min="3860" max="3860" width="4.140625" style="1169" customWidth="1"/>
    <col min="3861" max="3862" width="3.85546875" style="1169" customWidth="1"/>
    <col min="3863" max="3863" width="2.5703125" style="1169" customWidth="1"/>
    <col min="3864" max="3864" width="1" style="1169" customWidth="1"/>
    <col min="3865" max="3868" width="0" style="1169" hidden="1" customWidth="1"/>
    <col min="3869" max="3885" width="5.28515625" style="1169" customWidth="1"/>
    <col min="3886" max="4096" width="9.140625" style="1169"/>
    <col min="4097" max="4097" width="1" style="1169" customWidth="1"/>
    <col min="4098" max="4098" width="2.42578125" style="1169" customWidth="1"/>
    <col min="4099" max="4099" width="2" style="1169" customWidth="1"/>
    <col min="4100" max="4100" width="24.42578125" style="1169" customWidth="1"/>
    <col min="4101" max="4103" width="3.85546875" style="1169" customWidth="1"/>
    <col min="4104" max="4104" width="4" style="1169" customWidth="1"/>
    <col min="4105" max="4105" width="4.140625" style="1169" customWidth="1"/>
    <col min="4106" max="4108" width="3.85546875" style="1169" customWidth="1"/>
    <col min="4109" max="4110" width="4.140625" style="1169" customWidth="1"/>
    <col min="4111" max="4114" width="3.85546875" style="1169" customWidth="1"/>
    <col min="4115" max="4115" width="4.28515625" style="1169" customWidth="1"/>
    <col min="4116" max="4116" width="4.140625" style="1169" customWidth="1"/>
    <col min="4117" max="4118" width="3.85546875" style="1169" customWidth="1"/>
    <col min="4119" max="4119" width="2.5703125" style="1169" customWidth="1"/>
    <col min="4120" max="4120" width="1" style="1169" customWidth="1"/>
    <col min="4121" max="4124" width="0" style="1169" hidden="1" customWidth="1"/>
    <col min="4125" max="4141" width="5.28515625" style="1169" customWidth="1"/>
    <col min="4142" max="4352" width="9.140625" style="1169"/>
    <col min="4353" max="4353" width="1" style="1169" customWidth="1"/>
    <col min="4354" max="4354" width="2.42578125" style="1169" customWidth="1"/>
    <col min="4355" max="4355" width="2" style="1169" customWidth="1"/>
    <col min="4356" max="4356" width="24.42578125" style="1169" customWidth="1"/>
    <col min="4357" max="4359" width="3.85546875" style="1169" customWidth="1"/>
    <col min="4360" max="4360" width="4" style="1169" customWidth="1"/>
    <col min="4361" max="4361" width="4.140625" style="1169" customWidth="1"/>
    <col min="4362" max="4364" width="3.85546875" style="1169" customWidth="1"/>
    <col min="4365" max="4366" width="4.140625" style="1169" customWidth="1"/>
    <col min="4367" max="4370" width="3.85546875" style="1169" customWidth="1"/>
    <col min="4371" max="4371" width="4.28515625" style="1169" customWidth="1"/>
    <col min="4372" max="4372" width="4.140625" style="1169" customWidth="1"/>
    <col min="4373" max="4374" width="3.85546875" style="1169" customWidth="1"/>
    <col min="4375" max="4375" width="2.5703125" style="1169" customWidth="1"/>
    <col min="4376" max="4376" width="1" style="1169" customWidth="1"/>
    <col min="4377" max="4380" width="0" style="1169" hidden="1" customWidth="1"/>
    <col min="4381" max="4397" width="5.28515625" style="1169" customWidth="1"/>
    <col min="4398" max="4608" width="9.140625" style="1169"/>
    <col min="4609" max="4609" width="1" style="1169" customWidth="1"/>
    <col min="4610" max="4610" width="2.42578125" style="1169" customWidth="1"/>
    <col min="4611" max="4611" width="2" style="1169" customWidth="1"/>
    <col min="4612" max="4612" width="24.42578125" style="1169" customWidth="1"/>
    <col min="4613" max="4615" width="3.85546875" style="1169" customWidth="1"/>
    <col min="4616" max="4616" width="4" style="1169" customWidth="1"/>
    <col min="4617" max="4617" width="4.140625" style="1169" customWidth="1"/>
    <col min="4618" max="4620" width="3.85546875" style="1169" customWidth="1"/>
    <col min="4621" max="4622" width="4.140625" style="1169" customWidth="1"/>
    <col min="4623" max="4626" width="3.85546875" style="1169" customWidth="1"/>
    <col min="4627" max="4627" width="4.28515625" style="1169" customWidth="1"/>
    <col min="4628" max="4628" width="4.140625" style="1169" customWidth="1"/>
    <col min="4629" max="4630" width="3.85546875" style="1169" customWidth="1"/>
    <col min="4631" max="4631" width="2.5703125" style="1169" customWidth="1"/>
    <col min="4632" max="4632" width="1" style="1169" customWidth="1"/>
    <col min="4633" max="4636" width="0" style="1169" hidden="1" customWidth="1"/>
    <col min="4637" max="4653" width="5.28515625" style="1169" customWidth="1"/>
    <col min="4654" max="4864" width="9.140625" style="1169"/>
    <col min="4865" max="4865" width="1" style="1169" customWidth="1"/>
    <col min="4866" max="4866" width="2.42578125" style="1169" customWidth="1"/>
    <col min="4867" max="4867" width="2" style="1169" customWidth="1"/>
    <col min="4868" max="4868" width="24.42578125" style="1169" customWidth="1"/>
    <col min="4869" max="4871" width="3.85546875" style="1169" customWidth="1"/>
    <col min="4872" max="4872" width="4" style="1169" customWidth="1"/>
    <col min="4873" max="4873" width="4.140625" style="1169" customWidth="1"/>
    <col min="4874" max="4876" width="3.85546875" style="1169" customWidth="1"/>
    <col min="4877" max="4878" width="4.140625" style="1169" customWidth="1"/>
    <col min="4879" max="4882" width="3.85546875" style="1169" customWidth="1"/>
    <col min="4883" max="4883" width="4.28515625" style="1169" customWidth="1"/>
    <col min="4884" max="4884" width="4.140625" style="1169" customWidth="1"/>
    <col min="4885" max="4886" width="3.85546875" style="1169" customWidth="1"/>
    <col min="4887" max="4887" width="2.5703125" style="1169" customWidth="1"/>
    <col min="4888" max="4888" width="1" style="1169" customWidth="1"/>
    <col min="4889" max="4892" width="0" style="1169" hidden="1" customWidth="1"/>
    <col min="4893" max="4909" width="5.28515625" style="1169" customWidth="1"/>
    <col min="4910" max="5120" width="9.140625" style="1169"/>
    <col min="5121" max="5121" width="1" style="1169" customWidth="1"/>
    <col min="5122" max="5122" width="2.42578125" style="1169" customWidth="1"/>
    <col min="5123" max="5123" width="2" style="1169" customWidth="1"/>
    <col min="5124" max="5124" width="24.42578125" style="1169" customWidth="1"/>
    <col min="5125" max="5127" width="3.85546875" style="1169" customWidth="1"/>
    <col min="5128" max="5128" width="4" style="1169" customWidth="1"/>
    <col min="5129" max="5129" width="4.140625" style="1169" customWidth="1"/>
    <col min="5130" max="5132" width="3.85546875" style="1169" customWidth="1"/>
    <col min="5133" max="5134" width="4.140625" style="1169" customWidth="1"/>
    <col min="5135" max="5138" width="3.85546875" style="1169" customWidth="1"/>
    <col min="5139" max="5139" width="4.28515625" style="1169" customWidth="1"/>
    <col min="5140" max="5140" width="4.140625" style="1169" customWidth="1"/>
    <col min="5141" max="5142" width="3.85546875" style="1169" customWidth="1"/>
    <col min="5143" max="5143" width="2.5703125" style="1169" customWidth="1"/>
    <col min="5144" max="5144" width="1" style="1169" customWidth="1"/>
    <col min="5145" max="5148" width="0" style="1169" hidden="1" customWidth="1"/>
    <col min="5149" max="5165" width="5.28515625" style="1169" customWidth="1"/>
    <col min="5166" max="5376" width="9.140625" style="1169"/>
    <col min="5377" max="5377" width="1" style="1169" customWidth="1"/>
    <col min="5378" max="5378" width="2.42578125" style="1169" customWidth="1"/>
    <col min="5379" max="5379" width="2" style="1169" customWidth="1"/>
    <col min="5380" max="5380" width="24.42578125" style="1169" customWidth="1"/>
    <col min="5381" max="5383" width="3.85546875" style="1169" customWidth="1"/>
    <col min="5384" max="5384" width="4" style="1169" customWidth="1"/>
    <col min="5385" max="5385" width="4.140625" style="1169" customWidth="1"/>
    <col min="5386" max="5388" width="3.85546875" style="1169" customWidth="1"/>
    <col min="5389" max="5390" width="4.140625" style="1169" customWidth="1"/>
    <col min="5391" max="5394" width="3.85546875" style="1169" customWidth="1"/>
    <col min="5395" max="5395" width="4.28515625" style="1169" customWidth="1"/>
    <col min="5396" max="5396" width="4.140625" style="1169" customWidth="1"/>
    <col min="5397" max="5398" width="3.85546875" style="1169" customWidth="1"/>
    <col min="5399" max="5399" width="2.5703125" style="1169" customWidth="1"/>
    <col min="5400" max="5400" width="1" style="1169" customWidth="1"/>
    <col min="5401" max="5404" width="0" style="1169" hidden="1" customWidth="1"/>
    <col min="5405" max="5421" width="5.28515625" style="1169" customWidth="1"/>
    <col min="5422" max="5632" width="9.140625" style="1169"/>
    <col min="5633" max="5633" width="1" style="1169" customWidth="1"/>
    <col min="5634" max="5634" width="2.42578125" style="1169" customWidth="1"/>
    <col min="5635" max="5635" width="2" style="1169" customWidth="1"/>
    <col min="5636" max="5636" width="24.42578125" style="1169" customWidth="1"/>
    <col min="5637" max="5639" width="3.85546875" style="1169" customWidth="1"/>
    <col min="5640" max="5640" width="4" style="1169" customWidth="1"/>
    <col min="5641" max="5641" width="4.140625" style="1169" customWidth="1"/>
    <col min="5642" max="5644" width="3.85546875" style="1169" customWidth="1"/>
    <col min="5645" max="5646" width="4.140625" style="1169" customWidth="1"/>
    <col min="5647" max="5650" width="3.85546875" style="1169" customWidth="1"/>
    <col min="5651" max="5651" width="4.28515625" style="1169" customWidth="1"/>
    <col min="5652" max="5652" width="4.140625" style="1169" customWidth="1"/>
    <col min="5653" max="5654" width="3.85546875" style="1169" customWidth="1"/>
    <col min="5655" max="5655" width="2.5703125" style="1169" customWidth="1"/>
    <col min="5656" max="5656" width="1" style="1169" customWidth="1"/>
    <col min="5657" max="5660" width="0" style="1169" hidden="1" customWidth="1"/>
    <col min="5661" max="5677" width="5.28515625" style="1169" customWidth="1"/>
    <col min="5678" max="5888" width="9.140625" style="1169"/>
    <col min="5889" max="5889" width="1" style="1169" customWidth="1"/>
    <col min="5890" max="5890" width="2.42578125" style="1169" customWidth="1"/>
    <col min="5891" max="5891" width="2" style="1169" customWidth="1"/>
    <col min="5892" max="5892" width="24.42578125" style="1169" customWidth="1"/>
    <col min="5893" max="5895" width="3.85546875" style="1169" customWidth="1"/>
    <col min="5896" max="5896" width="4" style="1169" customWidth="1"/>
    <col min="5897" max="5897" width="4.140625" style="1169" customWidth="1"/>
    <col min="5898" max="5900" width="3.85546875" style="1169" customWidth="1"/>
    <col min="5901" max="5902" width="4.140625" style="1169" customWidth="1"/>
    <col min="5903" max="5906" width="3.85546875" style="1169" customWidth="1"/>
    <col min="5907" max="5907" width="4.28515625" style="1169" customWidth="1"/>
    <col min="5908" max="5908" width="4.140625" style="1169" customWidth="1"/>
    <col min="5909" max="5910" width="3.85546875" style="1169" customWidth="1"/>
    <col min="5911" max="5911" width="2.5703125" style="1169" customWidth="1"/>
    <col min="5912" max="5912" width="1" style="1169" customWidth="1"/>
    <col min="5913" max="5916" width="0" style="1169" hidden="1" customWidth="1"/>
    <col min="5917" max="5933" width="5.28515625" style="1169" customWidth="1"/>
    <col min="5934" max="6144" width="9.140625" style="1169"/>
    <col min="6145" max="6145" width="1" style="1169" customWidth="1"/>
    <col min="6146" max="6146" width="2.42578125" style="1169" customWidth="1"/>
    <col min="6147" max="6147" width="2" style="1169" customWidth="1"/>
    <col min="6148" max="6148" width="24.42578125" style="1169" customWidth="1"/>
    <col min="6149" max="6151" width="3.85546875" style="1169" customWidth="1"/>
    <col min="6152" max="6152" width="4" style="1169" customWidth="1"/>
    <col min="6153" max="6153" width="4.140625" style="1169" customWidth="1"/>
    <col min="6154" max="6156" width="3.85546875" style="1169" customWidth="1"/>
    <col min="6157" max="6158" width="4.140625" style="1169" customWidth="1"/>
    <col min="6159" max="6162" width="3.85546875" style="1169" customWidth="1"/>
    <col min="6163" max="6163" width="4.28515625" style="1169" customWidth="1"/>
    <col min="6164" max="6164" width="4.140625" style="1169" customWidth="1"/>
    <col min="6165" max="6166" width="3.85546875" style="1169" customWidth="1"/>
    <col min="6167" max="6167" width="2.5703125" style="1169" customWidth="1"/>
    <col min="6168" max="6168" width="1" style="1169" customWidth="1"/>
    <col min="6169" max="6172" width="0" style="1169" hidden="1" customWidth="1"/>
    <col min="6173" max="6189" width="5.28515625" style="1169" customWidth="1"/>
    <col min="6190" max="6400" width="9.140625" style="1169"/>
    <col min="6401" max="6401" width="1" style="1169" customWidth="1"/>
    <col min="6402" max="6402" width="2.42578125" style="1169" customWidth="1"/>
    <col min="6403" max="6403" width="2" style="1169" customWidth="1"/>
    <col min="6404" max="6404" width="24.42578125" style="1169" customWidth="1"/>
    <col min="6405" max="6407" width="3.85546875" style="1169" customWidth="1"/>
    <col min="6408" max="6408" width="4" style="1169" customWidth="1"/>
    <col min="6409" max="6409" width="4.140625" style="1169" customWidth="1"/>
    <col min="6410" max="6412" width="3.85546875" style="1169" customWidth="1"/>
    <col min="6413" max="6414" width="4.140625" style="1169" customWidth="1"/>
    <col min="6415" max="6418" width="3.85546875" style="1169" customWidth="1"/>
    <col min="6419" max="6419" width="4.28515625" style="1169" customWidth="1"/>
    <col min="6420" max="6420" width="4.140625" style="1169" customWidth="1"/>
    <col min="6421" max="6422" width="3.85546875" style="1169" customWidth="1"/>
    <col min="6423" max="6423" width="2.5703125" style="1169" customWidth="1"/>
    <col min="6424" max="6424" width="1" style="1169" customWidth="1"/>
    <col min="6425" max="6428" width="0" style="1169" hidden="1" customWidth="1"/>
    <col min="6429" max="6445" width="5.28515625" style="1169" customWidth="1"/>
    <col min="6446" max="6656" width="9.140625" style="1169"/>
    <col min="6657" max="6657" width="1" style="1169" customWidth="1"/>
    <col min="6658" max="6658" width="2.42578125" style="1169" customWidth="1"/>
    <col min="6659" max="6659" width="2" style="1169" customWidth="1"/>
    <col min="6660" max="6660" width="24.42578125" style="1169" customWidth="1"/>
    <col min="6661" max="6663" width="3.85546875" style="1169" customWidth="1"/>
    <col min="6664" max="6664" width="4" style="1169" customWidth="1"/>
    <col min="6665" max="6665" width="4.140625" style="1169" customWidth="1"/>
    <col min="6666" max="6668" width="3.85546875" style="1169" customWidth="1"/>
    <col min="6669" max="6670" width="4.140625" style="1169" customWidth="1"/>
    <col min="6671" max="6674" width="3.85546875" style="1169" customWidth="1"/>
    <col min="6675" max="6675" width="4.28515625" style="1169" customWidth="1"/>
    <col min="6676" max="6676" width="4.140625" style="1169" customWidth="1"/>
    <col min="6677" max="6678" width="3.85546875" style="1169" customWidth="1"/>
    <col min="6679" max="6679" width="2.5703125" style="1169" customWidth="1"/>
    <col min="6680" max="6680" width="1" style="1169" customWidth="1"/>
    <col min="6681" max="6684" width="0" style="1169" hidden="1" customWidth="1"/>
    <col min="6685" max="6701" width="5.28515625" style="1169" customWidth="1"/>
    <col min="6702" max="6912" width="9.140625" style="1169"/>
    <col min="6913" max="6913" width="1" style="1169" customWidth="1"/>
    <col min="6914" max="6914" width="2.42578125" style="1169" customWidth="1"/>
    <col min="6915" max="6915" width="2" style="1169" customWidth="1"/>
    <col min="6916" max="6916" width="24.42578125" style="1169" customWidth="1"/>
    <col min="6917" max="6919" width="3.85546875" style="1169" customWidth="1"/>
    <col min="6920" max="6920" width="4" style="1169" customWidth="1"/>
    <col min="6921" max="6921" width="4.140625" style="1169" customWidth="1"/>
    <col min="6922" max="6924" width="3.85546875" style="1169" customWidth="1"/>
    <col min="6925" max="6926" width="4.140625" style="1169" customWidth="1"/>
    <col min="6927" max="6930" width="3.85546875" style="1169" customWidth="1"/>
    <col min="6931" max="6931" width="4.28515625" style="1169" customWidth="1"/>
    <col min="6932" max="6932" width="4.140625" style="1169" customWidth="1"/>
    <col min="6933" max="6934" width="3.85546875" style="1169" customWidth="1"/>
    <col min="6935" max="6935" width="2.5703125" style="1169" customWidth="1"/>
    <col min="6936" max="6936" width="1" style="1169" customWidth="1"/>
    <col min="6937" max="6940" width="0" style="1169" hidden="1" customWidth="1"/>
    <col min="6941" max="6957" width="5.28515625" style="1169" customWidth="1"/>
    <col min="6958" max="7168" width="9.140625" style="1169"/>
    <col min="7169" max="7169" width="1" style="1169" customWidth="1"/>
    <col min="7170" max="7170" width="2.42578125" style="1169" customWidth="1"/>
    <col min="7171" max="7171" width="2" style="1169" customWidth="1"/>
    <col min="7172" max="7172" width="24.42578125" style="1169" customWidth="1"/>
    <col min="7173" max="7175" width="3.85546875" style="1169" customWidth="1"/>
    <col min="7176" max="7176" width="4" style="1169" customWidth="1"/>
    <col min="7177" max="7177" width="4.140625" style="1169" customWidth="1"/>
    <col min="7178" max="7180" width="3.85546875" style="1169" customWidth="1"/>
    <col min="7181" max="7182" width="4.140625" style="1169" customWidth="1"/>
    <col min="7183" max="7186" width="3.85546875" style="1169" customWidth="1"/>
    <col min="7187" max="7187" width="4.28515625" style="1169" customWidth="1"/>
    <col min="7188" max="7188" width="4.140625" style="1169" customWidth="1"/>
    <col min="7189" max="7190" width="3.85546875" style="1169" customWidth="1"/>
    <col min="7191" max="7191" width="2.5703125" style="1169" customWidth="1"/>
    <col min="7192" max="7192" width="1" style="1169" customWidth="1"/>
    <col min="7193" max="7196" width="0" style="1169" hidden="1" customWidth="1"/>
    <col min="7197" max="7213" width="5.28515625" style="1169" customWidth="1"/>
    <col min="7214" max="7424" width="9.140625" style="1169"/>
    <col min="7425" max="7425" width="1" style="1169" customWidth="1"/>
    <col min="7426" max="7426" width="2.42578125" style="1169" customWidth="1"/>
    <col min="7427" max="7427" width="2" style="1169" customWidth="1"/>
    <col min="7428" max="7428" width="24.42578125" style="1169" customWidth="1"/>
    <col min="7429" max="7431" width="3.85546875" style="1169" customWidth="1"/>
    <col min="7432" max="7432" width="4" style="1169" customWidth="1"/>
    <col min="7433" max="7433" width="4.140625" style="1169" customWidth="1"/>
    <col min="7434" max="7436" width="3.85546875" style="1169" customWidth="1"/>
    <col min="7437" max="7438" width="4.140625" style="1169" customWidth="1"/>
    <col min="7439" max="7442" width="3.85546875" style="1169" customWidth="1"/>
    <col min="7443" max="7443" width="4.28515625" style="1169" customWidth="1"/>
    <col min="7444" max="7444" width="4.140625" style="1169" customWidth="1"/>
    <col min="7445" max="7446" width="3.85546875" style="1169" customWidth="1"/>
    <col min="7447" max="7447" width="2.5703125" style="1169" customWidth="1"/>
    <col min="7448" max="7448" width="1" style="1169" customWidth="1"/>
    <col min="7449" max="7452" width="0" style="1169" hidden="1" customWidth="1"/>
    <col min="7453" max="7469" width="5.28515625" style="1169" customWidth="1"/>
    <col min="7470" max="7680" width="9.140625" style="1169"/>
    <col min="7681" max="7681" width="1" style="1169" customWidth="1"/>
    <col min="7682" max="7682" width="2.42578125" style="1169" customWidth="1"/>
    <col min="7683" max="7683" width="2" style="1169" customWidth="1"/>
    <col min="7684" max="7684" width="24.42578125" style="1169" customWidth="1"/>
    <col min="7685" max="7687" width="3.85546875" style="1169" customWidth="1"/>
    <col min="7688" max="7688" width="4" style="1169" customWidth="1"/>
    <col min="7689" max="7689" width="4.140625" style="1169" customWidth="1"/>
    <col min="7690" max="7692" width="3.85546875" style="1169" customWidth="1"/>
    <col min="7693" max="7694" width="4.140625" style="1169" customWidth="1"/>
    <col min="7695" max="7698" width="3.85546875" style="1169" customWidth="1"/>
    <col min="7699" max="7699" width="4.28515625" style="1169" customWidth="1"/>
    <col min="7700" max="7700" width="4.140625" style="1169" customWidth="1"/>
    <col min="7701" max="7702" width="3.85546875" style="1169" customWidth="1"/>
    <col min="7703" max="7703" width="2.5703125" style="1169" customWidth="1"/>
    <col min="7704" max="7704" width="1" style="1169" customWidth="1"/>
    <col min="7705" max="7708" width="0" style="1169" hidden="1" customWidth="1"/>
    <col min="7709" max="7725" width="5.28515625" style="1169" customWidth="1"/>
    <col min="7726" max="7936" width="9.140625" style="1169"/>
    <col min="7937" max="7937" width="1" style="1169" customWidth="1"/>
    <col min="7938" max="7938" width="2.42578125" style="1169" customWidth="1"/>
    <col min="7939" max="7939" width="2" style="1169" customWidth="1"/>
    <col min="7940" max="7940" width="24.42578125" style="1169" customWidth="1"/>
    <col min="7941" max="7943" width="3.85546875" style="1169" customWidth="1"/>
    <col min="7944" max="7944" width="4" style="1169" customWidth="1"/>
    <col min="7945" max="7945" width="4.140625" style="1169" customWidth="1"/>
    <col min="7946" max="7948" width="3.85546875" style="1169" customWidth="1"/>
    <col min="7949" max="7950" width="4.140625" style="1169" customWidth="1"/>
    <col min="7951" max="7954" width="3.85546875" style="1169" customWidth="1"/>
    <col min="7955" max="7955" width="4.28515625" style="1169" customWidth="1"/>
    <col min="7956" max="7956" width="4.140625" style="1169" customWidth="1"/>
    <col min="7957" max="7958" width="3.85546875" style="1169" customWidth="1"/>
    <col min="7959" max="7959" width="2.5703125" style="1169" customWidth="1"/>
    <col min="7960" max="7960" width="1" style="1169" customWidth="1"/>
    <col min="7961" max="7964" width="0" style="1169" hidden="1" customWidth="1"/>
    <col min="7965" max="7981" width="5.28515625" style="1169" customWidth="1"/>
    <col min="7982" max="8192" width="9.140625" style="1169"/>
    <col min="8193" max="8193" width="1" style="1169" customWidth="1"/>
    <col min="8194" max="8194" width="2.42578125" style="1169" customWidth="1"/>
    <col min="8195" max="8195" width="2" style="1169" customWidth="1"/>
    <col min="8196" max="8196" width="24.42578125" style="1169" customWidth="1"/>
    <col min="8197" max="8199" width="3.85546875" style="1169" customWidth="1"/>
    <col min="8200" max="8200" width="4" style="1169" customWidth="1"/>
    <col min="8201" max="8201" width="4.140625" style="1169" customWidth="1"/>
    <col min="8202" max="8204" width="3.85546875" style="1169" customWidth="1"/>
    <col min="8205" max="8206" width="4.140625" style="1169" customWidth="1"/>
    <col min="8207" max="8210" width="3.85546875" style="1169" customWidth="1"/>
    <col min="8211" max="8211" width="4.28515625" style="1169" customWidth="1"/>
    <col min="8212" max="8212" width="4.140625" style="1169" customWidth="1"/>
    <col min="8213" max="8214" width="3.85546875" style="1169" customWidth="1"/>
    <col min="8215" max="8215" width="2.5703125" style="1169" customWidth="1"/>
    <col min="8216" max="8216" width="1" style="1169" customWidth="1"/>
    <col min="8217" max="8220" width="0" style="1169" hidden="1" customWidth="1"/>
    <col min="8221" max="8237" width="5.28515625" style="1169" customWidth="1"/>
    <col min="8238" max="8448" width="9.140625" style="1169"/>
    <col min="8449" max="8449" width="1" style="1169" customWidth="1"/>
    <col min="8450" max="8450" width="2.42578125" style="1169" customWidth="1"/>
    <col min="8451" max="8451" width="2" style="1169" customWidth="1"/>
    <col min="8452" max="8452" width="24.42578125" style="1169" customWidth="1"/>
    <col min="8453" max="8455" width="3.85546875" style="1169" customWidth="1"/>
    <col min="8456" max="8456" width="4" style="1169" customWidth="1"/>
    <col min="8457" max="8457" width="4.140625" style="1169" customWidth="1"/>
    <col min="8458" max="8460" width="3.85546875" style="1169" customWidth="1"/>
    <col min="8461" max="8462" width="4.140625" style="1169" customWidth="1"/>
    <col min="8463" max="8466" width="3.85546875" style="1169" customWidth="1"/>
    <col min="8467" max="8467" width="4.28515625" style="1169" customWidth="1"/>
    <col min="8468" max="8468" width="4.140625" style="1169" customWidth="1"/>
    <col min="8469" max="8470" width="3.85546875" style="1169" customWidth="1"/>
    <col min="8471" max="8471" width="2.5703125" style="1169" customWidth="1"/>
    <col min="8472" max="8472" width="1" style="1169" customWidth="1"/>
    <col min="8473" max="8476" width="0" style="1169" hidden="1" customWidth="1"/>
    <col min="8477" max="8493" width="5.28515625" style="1169" customWidth="1"/>
    <col min="8494" max="8704" width="9.140625" style="1169"/>
    <col min="8705" max="8705" width="1" style="1169" customWidth="1"/>
    <col min="8706" max="8706" width="2.42578125" style="1169" customWidth="1"/>
    <col min="8707" max="8707" width="2" style="1169" customWidth="1"/>
    <col min="8708" max="8708" width="24.42578125" style="1169" customWidth="1"/>
    <col min="8709" max="8711" width="3.85546875" style="1169" customWidth="1"/>
    <col min="8712" max="8712" width="4" style="1169" customWidth="1"/>
    <col min="8713" max="8713" width="4.140625" style="1169" customWidth="1"/>
    <col min="8714" max="8716" width="3.85546875" style="1169" customWidth="1"/>
    <col min="8717" max="8718" width="4.140625" style="1169" customWidth="1"/>
    <col min="8719" max="8722" width="3.85546875" style="1169" customWidth="1"/>
    <col min="8723" max="8723" width="4.28515625" style="1169" customWidth="1"/>
    <col min="8724" max="8724" width="4.140625" style="1169" customWidth="1"/>
    <col min="8725" max="8726" width="3.85546875" style="1169" customWidth="1"/>
    <col min="8727" max="8727" width="2.5703125" style="1169" customWidth="1"/>
    <col min="8728" max="8728" width="1" style="1169" customWidth="1"/>
    <col min="8729" max="8732" width="0" style="1169" hidden="1" customWidth="1"/>
    <col min="8733" max="8749" width="5.28515625" style="1169" customWidth="1"/>
    <col min="8750" max="8960" width="9.140625" style="1169"/>
    <col min="8961" max="8961" width="1" style="1169" customWidth="1"/>
    <col min="8962" max="8962" width="2.42578125" style="1169" customWidth="1"/>
    <col min="8963" max="8963" width="2" style="1169" customWidth="1"/>
    <col min="8964" max="8964" width="24.42578125" style="1169" customWidth="1"/>
    <col min="8965" max="8967" width="3.85546875" style="1169" customWidth="1"/>
    <col min="8968" max="8968" width="4" style="1169" customWidth="1"/>
    <col min="8969" max="8969" width="4.140625" style="1169" customWidth="1"/>
    <col min="8970" max="8972" width="3.85546875" style="1169" customWidth="1"/>
    <col min="8973" max="8974" width="4.140625" style="1169" customWidth="1"/>
    <col min="8975" max="8978" width="3.85546875" style="1169" customWidth="1"/>
    <col min="8979" max="8979" width="4.28515625" style="1169" customWidth="1"/>
    <col min="8980" max="8980" width="4.140625" style="1169" customWidth="1"/>
    <col min="8981" max="8982" width="3.85546875" style="1169" customWidth="1"/>
    <col min="8983" max="8983" width="2.5703125" style="1169" customWidth="1"/>
    <col min="8984" max="8984" width="1" style="1169" customWidth="1"/>
    <col min="8985" max="8988" width="0" style="1169" hidden="1" customWidth="1"/>
    <col min="8989" max="9005" width="5.28515625" style="1169" customWidth="1"/>
    <col min="9006" max="9216" width="9.140625" style="1169"/>
    <col min="9217" max="9217" width="1" style="1169" customWidth="1"/>
    <col min="9218" max="9218" width="2.42578125" style="1169" customWidth="1"/>
    <col min="9219" max="9219" width="2" style="1169" customWidth="1"/>
    <col min="9220" max="9220" width="24.42578125" style="1169" customWidth="1"/>
    <col min="9221" max="9223" width="3.85546875" style="1169" customWidth="1"/>
    <col min="9224" max="9224" width="4" style="1169" customWidth="1"/>
    <col min="9225" max="9225" width="4.140625" style="1169" customWidth="1"/>
    <col min="9226" max="9228" width="3.85546875" style="1169" customWidth="1"/>
    <col min="9229" max="9230" width="4.140625" style="1169" customWidth="1"/>
    <col min="9231" max="9234" width="3.85546875" style="1169" customWidth="1"/>
    <col min="9235" max="9235" width="4.28515625" style="1169" customWidth="1"/>
    <col min="9236" max="9236" width="4.140625" style="1169" customWidth="1"/>
    <col min="9237" max="9238" width="3.85546875" style="1169" customWidth="1"/>
    <col min="9239" max="9239" width="2.5703125" style="1169" customWidth="1"/>
    <col min="9240" max="9240" width="1" style="1169" customWidth="1"/>
    <col min="9241" max="9244" width="0" style="1169" hidden="1" customWidth="1"/>
    <col min="9245" max="9261" width="5.28515625" style="1169" customWidth="1"/>
    <col min="9262" max="9472" width="9.140625" style="1169"/>
    <col min="9473" max="9473" width="1" style="1169" customWidth="1"/>
    <col min="9474" max="9474" width="2.42578125" style="1169" customWidth="1"/>
    <col min="9475" max="9475" width="2" style="1169" customWidth="1"/>
    <col min="9476" max="9476" width="24.42578125" style="1169" customWidth="1"/>
    <col min="9477" max="9479" width="3.85546875" style="1169" customWidth="1"/>
    <col min="9480" max="9480" width="4" style="1169" customWidth="1"/>
    <col min="9481" max="9481" width="4.140625" style="1169" customWidth="1"/>
    <col min="9482" max="9484" width="3.85546875" style="1169" customWidth="1"/>
    <col min="9485" max="9486" width="4.140625" style="1169" customWidth="1"/>
    <col min="9487" max="9490" width="3.85546875" style="1169" customWidth="1"/>
    <col min="9491" max="9491" width="4.28515625" style="1169" customWidth="1"/>
    <col min="9492" max="9492" width="4.140625" style="1169" customWidth="1"/>
    <col min="9493" max="9494" width="3.85546875" style="1169" customWidth="1"/>
    <col min="9495" max="9495" width="2.5703125" style="1169" customWidth="1"/>
    <col min="9496" max="9496" width="1" style="1169" customWidth="1"/>
    <col min="9497" max="9500" width="0" style="1169" hidden="1" customWidth="1"/>
    <col min="9501" max="9517" width="5.28515625" style="1169" customWidth="1"/>
    <col min="9518" max="9728" width="9.140625" style="1169"/>
    <col min="9729" max="9729" width="1" style="1169" customWidth="1"/>
    <col min="9730" max="9730" width="2.42578125" style="1169" customWidth="1"/>
    <col min="9731" max="9731" width="2" style="1169" customWidth="1"/>
    <col min="9732" max="9732" width="24.42578125" style="1169" customWidth="1"/>
    <col min="9733" max="9735" width="3.85546875" style="1169" customWidth="1"/>
    <col min="9736" max="9736" width="4" style="1169" customWidth="1"/>
    <col min="9737" max="9737" width="4.140625" style="1169" customWidth="1"/>
    <col min="9738" max="9740" width="3.85546875" style="1169" customWidth="1"/>
    <col min="9741" max="9742" width="4.140625" style="1169" customWidth="1"/>
    <col min="9743" max="9746" width="3.85546875" style="1169" customWidth="1"/>
    <col min="9747" max="9747" width="4.28515625" style="1169" customWidth="1"/>
    <col min="9748" max="9748" width="4.140625" style="1169" customWidth="1"/>
    <col min="9749" max="9750" width="3.85546875" style="1169" customWidth="1"/>
    <col min="9751" max="9751" width="2.5703125" style="1169" customWidth="1"/>
    <col min="9752" max="9752" width="1" style="1169" customWidth="1"/>
    <col min="9753" max="9756" width="0" style="1169" hidden="1" customWidth="1"/>
    <col min="9757" max="9773" width="5.28515625" style="1169" customWidth="1"/>
    <col min="9774" max="9984" width="9.140625" style="1169"/>
    <col min="9985" max="9985" width="1" style="1169" customWidth="1"/>
    <col min="9986" max="9986" width="2.42578125" style="1169" customWidth="1"/>
    <col min="9987" max="9987" width="2" style="1169" customWidth="1"/>
    <col min="9988" max="9988" width="24.42578125" style="1169" customWidth="1"/>
    <col min="9989" max="9991" width="3.85546875" style="1169" customWidth="1"/>
    <col min="9992" max="9992" width="4" style="1169" customWidth="1"/>
    <col min="9993" max="9993" width="4.140625" style="1169" customWidth="1"/>
    <col min="9994" max="9996" width="3.85546875" style="1169" customWidth="1"/>
    <col min="9997" max="9998" width="4.140625" style="1169" customWidth="1"/>
    <col min="9999" max="10002" width="3.85546875" style="1169" customWidth="1"/>
    <col min="10003" max="10003" width="4.28515625" style="1169" customWidth="1"/>
    <col min="10004" max="10004" width="4.140625" style="1169" customWidth="1"/>
    <col min="10005" max="10006" width="3.85546875" style="1169" customWidth="1"/>
    <col min="10007" max="10007" width="2.5703125" style="1169" customWidth="1"/>
    <col min="10008" max="10008" width="1" style="1169" customWidth="1"/>
    <col min="10009" max="10012" width="0" style="1169" hidden="1" customWidth="1"/>
    <col min="10013" max="10029" width="5.28515625" style="1169" customWidth="1"/>
    <col min="10030" max="10240" width="9.140625" style="1169"/>
    <col min="10241" max="10241" width="1" style="1169" customWidth="1"/>
    <col min="10242" max="10242" width="2.42578125" style="1169" customWidth="1"/>
    <col min="10243" max="10243" width="2" style="1169" customWidth="1"/>
    <col min="10244" max="10244" width="24.42578125" style="1169" customWidth="1"/>
    <col min="10245" max="10247" width="3.85546875" style="1169" customWidth="1"/>
    <col min="10248" max="10248" width="4" style="1169" customWidth="1"/>
    <col min="10249" max="10249" width="4.140625" style="1169" customWidth="1"/>
    <col min="10250" max="10252" width="3.85546875" style="1169" customWidth="1"/>
    <col min="10253" max="10254" width="4.140625" style="1169" customWidth="1"/>
    <col min="10255" max="10258" width="3.85546875" style="1169" customWidth="1"/>
    <col min="10259" max="10259" width="4.28515625" style="1169" customWidth="1"/>
    <col min="10260" max="10260" width="4.140625" style="1169" customWidth="1"/>
    <col min="10261" max="10262" width="3.85546875" style="1169" customWidth="1"/>
    <col min="10263" max="10263" width="2.5703125" style="1169" customWidth="1"/>
    <col min="10264" max="10264" width="1" style="1169" customWidth="1"/>
    <col min="10265" max="10268" width="0" style="1169" hidden="1" customWidth="1"/>
    <col min="10269" max="10285" width="5.28515625" style="1169" customWidth="1"/>
    <col min="10286" max="10496" width="9.140625" style="1169"/>
    <col min="10497" max="10497" width="1" style="1169" customWidth="1"/>
    <col min="10498" max="10498" width="2.42578125" style="1169" customWidth="1"/>
    <col min="10499" max="10499" width="2" style="1169" customWidth="1"/>
    <col min="10500" max="10500" width="24.42578125" style="1169" customWidth="1"/>
    <col min="10501" max="10503" width="3.85546875" style="1169" customWidth="1"/>
    <col min="10504" max="10504" width="4" style="1169" customWidth="1"/>
    <col min="10505" max="10505" width="4.140625" style="1169" customWidth="1"/>
    <col min="10506" max="10508" width="3.85546875" style="1169" customWidth="1"/>
    <col min="10509" max="10510" width="4.140625" style="1169" customWidth="1"/>
    <col min="10511" max="10514" width="3.85546875" style="1169" customWidth="1"/>
    <col min="10515" max="10515" width="4.28515625" style="1169" customWidth="1"/>
    <col min="10516" max="10516" width="4.140625" style="1169" customWidth="1"/>
    <col min="10517" max="10518" width="3.85546875" style="1169" customWidth="1"/>
    <col min="10519" max="10519" width="2.5703125" style="1169" customWidth="1"/>
    <col min="10520" max="10520" width="1" style="1169" customWidth="1"/>
    <col min="10521" max="10524" width="0" style="1169" hidden="1" customWidth="1"/>
    <col min="10525" max="10541" width="5.28515625" style="1169" customWidth="1"/>
    <col min="10542" max="10752" width="9.140625" style="1169"/>
    <col min="10753" max="10753" width="1" style="1169" customWidth="1"/>
    <col min="10754" max="10754" width="2.42578125" style="1169" customWidth="1"/>
    <col min="10755" max="10755" width="2" style="1169" customWidth="1"/>
    <col min="10756" max="10756" width="24.42578125" style="1169" customWidth="1"/>
    <col min="10757" max="10759" width="3.85546875" style="1169" customWidth="1"/>
    <col min="10760" max="10760" width="4" style="1169" customWidth="1"/>
    <col min="10761" max="10761" width="4.140625" style="1169" customWidth="1"/>
    <col min="10762" max="10764" width="3.85546875" style="1169" customWidth="1"/>
    <col min="10765" max="10766" width="4.140625" style="1169" customWidth="1"/>
    <col min="10767" max="10770" width="3.85546875" style="1169" customWidth="1"/>
    <col min="10771" max="10771" width="4.28515625" style="1169" customWidth="1"/>
    <col min="10772" max="10772" width="4.140625" style="1169" customWidth="1"/>
    <col min="10773" max="10774" width="3.85546875" style="1169" customWidth="1"/>
    <col min="10775" max="10775" width="2.5703125" style="1169" customWidth="1"/>
    <col min="10776" max="10776" width="1" style="1169" customWidth="1"/>
    <col min="10777" max="10780" width="0" style="1169" hidden="1" customWidth="1"/>
    <col min="10781" max="10797" width="5.28515625" style="1169" customWidth="1"/>
    <col min="10798" max="11008" width="9.140625" style="1169"/>
    <col min="11009" max="11009" width="1" style="1169" customWidth="1"/>
    <col min="11010" max="11010" width="2.42578125" style="1169" customWidth="1"/>
    <col min="11011" max="11011" width="2" style="1169" customWidth="1"/>
    <col min="11012" max="11012" width="24.42578125" style="1169" customWidth="1"/>
    <col min="11013" max="11015" width="3.85546875" style="1169" customWidth="1"/>
    <col min="11016" max="11016" width="4" style="1169" customWidth="1"/>
    <col min="11017" max="11017" width="4.140625" style="1169" customWidth="1"/>
    <col min="11018" max="11020" width="3.85546875" style="1169" customWidth="1"/>
    <col min="11021" max="11022" width="4.140625" style="1169" customWidth="1"/>
    <col min="11023" max="11026" width="3.85546875" style="1169" customWidth="1"/>
    <col min="11027" max="11027" width="4.28515625" style="1169" customWidth="1"/>
    <col min="11028" max="11028" width="4.140625" style="1169" customWidth="1"/>
    <col min="11029" max="11030" width="3.85546875" style="1169" customWidth="1"/>
    <col min="11031" max="11031" width="2.5703125" style="1169" customWidth="1"/>
    <col min="11032" max="11032" width="1" style="1169" customWidth="1"/>
    <col min="11033" max="11036" width="0" style="1169" hidden="1" customWidth="1"/>
    <col min="11037" max="11053" width="5.28515625" style="1169" customWidth="1"/>
    <col min="11054" max="11264" width="9.140625" style="1169"/>
    <col min="11265" max="11265" width="1" style="1169" customWidth="1"/>
    <col min="11266" max="11266" width="2.42578125" style="1169" customWidth="1"/>
    <col min="11267" max="11267" width="2" style="1169" customWidth="1"/>
    <col min="11268" max="11268" width="24.42578125" style="1169" customWidth="1"/>
    <col min="11269" max="11271" width="3.85546875" style="1169" customWidth="1"/>
    <col min="11272" max="11272" width="4" style="1169" customWidth="1"/>
    <col min="11273" max="11273" width="4.140625" style="1169" customWidth="1"/>
    <col min="11274" max="11276" width="3.85546875" style="1169" customWidth="1"/>
    <col min="11277" max="11278" width="4.140625" style="1169" customWidth="1"/>
    <col min="11279" max="11282" width="3.85546875" style="1169" customWidth="1"/>
    <col min="11283" max="11283" width="4.28515625" style="1169" customWidth="1"/>
    <col min="11284" max="11284" width="4.140625" style="1169" customWidth="1"/>
    <col min="11285" max="11286" width="3.85546875" style="1169" customWidth="1"/>
    <col min="11287" max="11287" width="2.5703125" style="1169" customWidth="1"/>
    <col min="11288" max="11288" width="1" style="1169" customWidth="1"/>
    <col min="11289" max="11292" width="0" style="1169" hidden="1" customWidth="1"/>
    <col min="11293" max="11309" width="5.28515625" style="1169" customWidth="1"/>
    <col min="11310" max="11520" width="9.140625" style="1169"/>
    <col min="11521" max="11521" width="1" style="1169" customWidth="1"/>
    <col min="11522" max="11522" width="2.42578125" style="1169" customWidth="1"/>
    <col min="11523" max="11523" width="2" style="1169" customWidth="1"/>
    <col min="11524" max="11524" width="24.42578125" style="1169" customWidth="1"/>
    <col min="11525" max="11527" width="3.85546875" style="1169" customWidth="1"/>
    <col min="11528" max="11528" width="4" style="1169" customWidth="1"/>
    <col min="11529" max="11529" width="4.140625" style="1169" customWidth="1"/>
    <col min="11530" max="11532" width="3.85546875" style="1169" customWidth="1"/>
    <col min="11533" max="11534" width="4.140625" style="1169" customWidth="1"/>
    <col min="11535" max="11538" width="3.85546875" style="1169" customWidth="1"/>
    <col min="11539" max="11539" width="4.28515625" style="1169" customWidth="1"/>
    <col min="11540" max="11540" width="4.140625" style="1169" customWidth="1"/>
    <col min="11541" max="11542" width="3.85546875" style="1169" customWidth="1"/>
    <col min="11543" max="11543" width="2.5703125" style="1169" customWidth="1"/>
    <col min="11544" max="11544" width="1" style="1169" customWidth="1"/>
    <col min="11545" max="11548" width="0" style="1169" hidden="1" customWidth="1"/>
    <col min="11549" max="11565" width="5.28515625" style="1169" customWidth="1"/>
    <col min="11566" max="11776" width="9.140625" style="1169"/>
    <col min="11777" max="11777" width="1" style="1169" customWidth="1"/>
    <col min="11778" max="11778" width="2.42578125" style="1169" customWidth="1"/>
    <col min="11779" max="11779" width="2" style="1169" customWidth="1"/>
    <col min="11780" max="11780" width="24.42578125" style="1169" customWidth="1"/>
    <col min="11781" max="11783" width="3.85546875" style="1169" customWidth="1"/>
    <col min="11784" max="11784" width="4" style="1169" customWidth="1"/>
    <col min="11785" max="11785" width="4.140625" style="1169" customWidth="1"/>
    <col min="11786" max="11788" width="3.85546875" style="1169" customWidth="1"/>
    <col min="11789" max="11790" width="4.140625" style="1169" customWidth="1"/>
    <col min="11791" max="11794" width="3.85546875" style="1169" customWidth="1"/>
    <col min="11795" max="11795" width="4.28515625" style="1169" customWidth="1"/>
    <col min="11796" max="11796" width="4.140625" style="1169" customWidth="1"/>
    <col min="11797" max="11798" width="3.85546875" style="1169" customWidth="1"/>
    <col min="11799" max="11799" width="2.5703125" style="1169" customWidth="1"/>
    <col min="11800" max="11800" width="1" style="1169" customWidth="1"/>
    <col min="11801" max="11804" width="0" style="1169" hidden="1" customWidth="1"/>
    <col min="11805" max="11821" width="5.28515625" style="1169" customWidth="1"/>
    <col min="11822" max="12032" width="9.140625" style="1169"/>
    <col min="12033" max="12033" width="1" style="1169" customWidth="1"/>
    <col min="12034" max="12034" width="2.42578125" style="1169" customWidth="1"/>
    <col min="12035" max="12035" width="2" style="1169" customWidth="1"/>
    <col min="12036" max="12036" width="24.42578125" style="1169" customWidth="1"/>
    <col min="12037" max="12039" width="3.85546875" style="1169" customWidth="1"/>
    <col min="12040" max="12040" width="4" style="1169" customWidth="1"/>
    <col min="12041" max="12041" width="4.140625" style="1169" customWidth="1"/>
    <col min="12042" max="12044" width="3.85546875" style="1169" customWidth="1"/>
    <col min="12045" max="12046" width="4.140625" style="1169" customWidth="1"/>
    <col min="12047" max="12050" width="3.85546875" style="1169" customWidth="1"/>
    <col min="12051" max="12051" width="4.28515625" style="1169" customWidth="1"/>
    <col min="12052" max="12052" width="4.140625" style="1169" customWidth="1"/>
    <col min="12053" max="12054" width="3.85546875" style="1169" customWidth="1"/>
    <col min="12055" max="12055" width="2.5703125" style="1169" customWidth="1"/>
    <col min="12056" max="12056" width="1" style="1169" customWidth="1"/>
    <col min="12057" max="12060" width="0" style="1169" hidden="1" customWidth="1"/>
    <col min="12061" max="12077" width="5.28515625" style="1169" customWidth="1"/>
    <col min="12078" max="12288" width="9.140625" style="1169"/>
    <col min="12289" max="12289" width="1" style="1169" customWidth="1"/>
    <col min="12290" max="12290" width="2.42578125" style="1169" customWidth="1"/>
    <col min="12291" max="12291" width="2" style="1169" customWidth="1"/>
    <col min="12292" max="12292" width="24.42578125" style="1169" customWidth="1"/>
    <col min="12293" max="12295" width="3.85546875" style="1169" customWidth="1"/>
    <col min="12296" max="12296" width="4" style="1169" customWidth="1"/>
    <col min="12297" max="12297" width="4.140625" style="1169" customWidth="1"/>
    <col min="12298" max="12300" width="3.85546875" style="1169" customWidth="1"/>
    <col min="12301" max="12302" width="4.140625" style="1169" customWidth="1"/>
    <col min="12303" max="12306" width="3.85546875" style="1169" customWidth="1"/>
    <col min="12307" max="12307" width="4.28515625" style="1169" customWidth="1"/>
    <col min="12308" max="12308" width="4.140625" style="1169" customWidth="1"/>
    <col min="12309" max="12310" width="3.85546875" style="1169" customWidth="1"/>
    <col min="12311" max="12311" width="2.5703125" style="1169" customWidth="1"/>
    <col min="12312" max="12312" width="1" style="1169" customWidth="1"/>
    <col min="12313" max="12316" width="0" style="1169" hidden="1" customWidth="1"/>
    <col min="12317" max="12333" width="5.28515625" style="1169" customWidth="1"/>
    <col min="12334" max="12544" width="9.140625" style="1169"/>
    <col min="12545" max="12545" width="1" style="1169" customWidth="1"/>
    <col min="12546" max="12546" width="2.42578125" style="1169" customWidth="1"/>
    <col min="12547" max="12547" width="2" style="1169" customWidth="1"/>
    <col min="12548" max="12548" width="24.42578125" style="1169" customWidth="1"/>
    <col min="12549" max="12551" width="3.85546875" style="1169" customWidth="1"/>
    <col min="12552" max="12552" width="4" style="1169" customWidth="1"/>
    <col min="12553" max="12553" width="4.140625" style="1169" customWidth="1"/>
    <col min="12554" max="12556" width="3.85546875" style="1169" customWidth="1"/>
    <col min="12557" max="12558" width="4.140625" style="1169" customWidth="1"/>
    <col min="12559" max="12562" width="3.85546875" style="1169" customWidth="1"/>
    <col min="12563" max="12563" width="4.28515625" style="1169" customWidth="1"/>
    <col min="12564" max="12564" width="4.140625" style="1169" customWidth="1"/>
    <col min="12565" max="12566" width="3.85546875" style="1169" customWidth="1"/>
    <col min="12567" max="12567" width="2.5703125" style="1169" customWidth="1"/>
    <col min="12568" max="12568" width="1" style="1169" customWidth="1"/>
    <col min="12569" max="12572" width="0" style="1169" hidden="1" customWidth="1"/>
    <col min="12573" max="12589" width="5.28515625" style="1169" customWidth="1"/>
    <col min="12590" max="12800" width="9.140625" style="1169"/>
    <col min="12801" max="12801" width="1" style="1169" customWidth="1"/>
    <col min="12802" max="12802" width="2.42578125" style="1169" customWidth="1"/>
    <col min="12803" max="12803" width="2" style="1169" customWidth="1"/>
    <col min="12804" max="12804" width="24.42578125" style="1169" customWidth="1"/>
    <col min="12805" max="12807" width="3.85546875" style="1169" customWidth="1"/>
    <col min="12808" max="12808" width="4" style="1169" customWidth="1"/>
    <col min="12809" max="12809" width="4.140625" style="1169" customWidth="1"/>
    <col min="12810" max="12812" width="3.85546875" style="1169" customWidth="1"/>
    <col min="12813" max="12814" width="4.140625" style="1169" customWidth="1"/>
    <col min="12815" max="12818" width="3.85546875" style="1169" customWidth="1"/>
    <col min="12819" max="12819" width="4.28515625" style="1169" customWidth="1"/>
    <col min="12820" max="12820" width="4.140625" style="1169" customWidth="1"/>
    <col min="12821" max="12822" width="3.85546875" style="1169" customWidth="1"/>
    <col min="12823" max="12823" width="2.5703125" style="1169" customWidth="1"/>
    <col min="12824" max="12824" width="1" style="1169" customWidth="1"/>
    <col min="12825" max="12828" width="0" style="1169" hidden="1" customWidth="1"/>
    <col min="12829" max="12845" width="5.28515625" style="1169" customWidth="1"/>
    <col min="12846" max="13056" width="9.140625" style="1169"/>
    <col min="13057" max="13057" width="1" style="1169" customWidth="1"/>
    <col min="13058" max="13058" width="2.42578125" style="1169" customWidth="1"/>
    <col min="13059" max="13059" width="2" style="1169" customWidth="1"/>
    <col min="13060" max="13060" width="24.42578125" style="1169" customWidth="1"/>
    <col min="13061" max="13063" width="3.85546875" style="1169" customWidth="1"/>
    <col min="13064" max="13064" width="4" style="1169" customWidth="1"/>
    <col min="13065" max="13065" width="4.140625" style="1169" customWidth="1"/>
    <col min="13066" max="13068" width="3.85546875" style="1169" customWidth="1"/>
    <col min="13069" max="13070" width="4.140625" style="1169" customWidth="1"/>
    <col min="13071" max="13074" width="3.85546875" style="1169" customWidth="1"/>
    <col min="13075" max="13075" width="4.28515625" style="1169" customWidth="1"/>
    <col min="13076" max="13076" width="4.140625" style="1169" customWidth="1"/>
    <col min="13077" max="13078" width="3.85546875" style="1169" customWidth="1"/>
    <col min="13079" max="13079" width="2.5703125" style="1169" customWidth="1"/>
    <col min="13080" max="13080" width="1" style="1169" customWidth="1"/>
    <col min="13081" max="13084" width="0" style="1169" hidden="1" customWidth="1"/>
    <col min="13085" max="13101" width="5.28515625" style="1169" customWidth="1"/>
    <col min="13102" max="13312" width="9.140625" style="1169"/>
    <col min="13313" max="13313" width="1" style="1169" customWidth="1"/>
    <col min="13314" max="13314" width="2.42578125" style="1169" customWidth="1"/>
    <col min="13315" max="13315" width="2" style="1169" customWidth="1"/>
    <col min="13316" max="13316" width="24.42578125" style="1169" customWidth="1"/>
    <col min="13317" max="13319" width="3.85546875" style="1169" customWidth="1"/>
    <col min="13320" max="13320" width="4" style="1169" customWidth="1"/>
    <col min="13321" max="13321" width="4.140625" style="1169" customWidth="1"/>
    <col min="13322" max="13324" width="3.85546875" style="1169" customWidth="1"/>
    <col min="13325" max="13326" width="4.140625" style="1169" customWidth="1"/>
    <col min="13327" max="13330" width="3.85546875" style="1169" customWidth="1"/>
    <col min="13331" max="13331" width="4.28515625" style="1169" customWidth="1"/>
    <col min="13332" max="13332" width="4.140625" style="1169" customWidth="1"/>
    <col min="13333" max="13334" width="3.85546875" style="1169" customWidth="1"/>
    <col min="13335" max="13335" width="2.5703125" style="1169" customWidth="1"/>
    <col min="13336" max="13336" width="1" style="1169" customWidth="1"/>
    <col min="13337" max="13340" width="0" style="1169" hidden="1" customWidth="1"/>
    <col min="13341" max="13357" width="5.28515625" style="1169" customWidth="1"/>
    <col min="13358" max="13568" width="9.140625" style="1169"/>
    <col min="13569" max="13569" width="1" style="1169" customWidth="1"/>
    <col min="13570" max="13570" width="2.42578125" style="1169" customWidth="1"/>
    <col min="13571" max="13571" width="2" style="1169" customWidth="1"/>
    <col min="13572" max="13572" width="24.42578125" style="1169" customWidth="1"/>
    <col min="13573" max="13575" width="3.85546875" style="1169" customWidth="1"/>
    <col min="13576" max="13576" width="4" style="1169" customWidth="1"/>
    <col min="13577" max="13577" width="4.140625" style="1169" customWidth="1"/>
    <col min="13578" max="13580" width="3.85546875" style="1169" customWidth="1"/>
    <col min="13581" max="13582" width="4.140625" style="1169" customWidth="1"/>
    <col min="13583" max="13586" width="3.85546875" style="1169" customWidth="1"/>
    <col min="13587" max="13587" width="4.28515625" style="1169" customWidth="1"/>
    <col min="13588" max="13588" width="4.140625" style="1169" customWidth="1"/>
    <col min="13589" max="13590" width="3.85546875" style="1169" customWidth="1"/>
    <col min="13591" max="13591" width="2.5703125" style="1169" customWidth="1"/>
    <col min="13592" max="13592" width="1" style="1169" customWidth="1"/>
    <col min="13593" max="13596" width="0" style="1169" hidden="1" customWidth="1"/>
    <col min="13597" max="13613" width="5.28515625" style="1169" customWidth="1"/>
    <col min="13614" max="13824" width="9.140625" style="1169"/>
    <col min="13825" max="13825" width="1" style="1169" customWidth="1"/>
    <col min="13826" max="13826" width="2.42578125" style="1169" customWidth="1"/>
    <col min="13827" max="13827" width="2" style="1169" customWidth="1"/>
    <col min="13828" max="13828" width="24.42578125" style="1169" customWidth="1"/>
    <col min="13829" max="13831" width="3.85546875" style="1169" customWidth="1"/>
    <col min="13832" max="13832" width="4" style="1169" customWidth="1"/>
    <col min="13833" max="13833" width="4.140625" style="1169" customWidth="1"/>
    <col min="13834" max="13836" width="3.85546875" style="1169" customWidth="1"/>
    <col min="13837" max="13838" width="4.140625" style="1169" customWidth="1"/>
    <col min="13839" max="13842" width="3.85546875" style="1169" customWidth="1"/>
    <col min="13843" max="13843" width="4.28515625" style="1169" customWidth="1"/>
    <col min="13844" max="13844" width="4.140625" style="1169" customWidth="1"/>
    <col min="13845" max="13846" width="3.85546875" style="1169" customWidth="1"/>
    <col min="13847" max="13847" width="2.5703125" style="1169" customWidth="1"/>
    <col min="13848" max="13848" width="1" style="1169" customWidth="1"/>
    <col min="13849" max="13852" width="0" style="1169" hidden="1" customWidth="1"/>
    <col min="13853" max="13869" width="5.28515625" style="1169" customWidth="1"/>
    <col min="13870" max="14080" width="9.140625" style="1169"/>
    <col min="14081" max="14081" width="1" style="1169" customWidth="1"/>
    <col min="14082" max="14082" width="2.42578125" style="1169" customWidth="1"/>
    <col min="14083" max="14083" width="2" style="1169" customWidth="1"/>
    <col min="14084" max="14084" width="24.42578125" style="1169" customWidth="1"/>
    <col min="14085" max="14087" width="3.85546875" style="1169" customWidth="1"/>
    <col min="14088" max="14088" width="4" style="1169" customWidth="1"/>
    <col min="14089" max="14089" width="4.140625" style="1169" customWidth="1"/>
    <col min="14090" max="14092" width="3.85546875" style="1169" customWidth="1"/>
    <col min="14093" max="14094" width="4.140625" style="1169" customWidth="1"/>
    <col min="14095" max="14098" width="3.85546875" style="1169" customWidth="1"/>
    <col min="14099" max="14099" width="4.28515625" style="1169" customWidth="1"/>
    <col min="14100" max="14100" width="4.140625" style="1169" customWidth="1"/>
    <col min="14101" max="14102" width="3.85546875" style="1169" customWidth="1"/>
    <col min="14103" max="14103" width="2.5703125" style="1169" customWidth="1"/>
    <col min="14104" max="14104" width="1" style="1169" customWidth="1"/>
    <col min="14105" max="14108" width="0" style="1169" hidden="1" customWidth="1"/>
    <col min="14109" max="14125" width="5.28515625" style="1169" customWidth="1"/>
    <col min="14126" max="14336" width="9.140625" style="1169"/>
    <col min="14337" max="14337" width="1" style="1169" customWidth="1"/>
    <col min="14338" max="14338" width="2.42578125" style="1169" customWidth="1"/>
    <col min="14339" max="14339" width="2" style="1169" customWidth="1"/>
    <col min="14340" max="14340" width="24.42578125" style="1169" customWidth="1"/>
    <col min="14341" max="14343" width="3.85546875" style="1169" customWidth="1"/>
    <col min="14344" max="14344" width="4" style="1169" customWidth="1"/>
    <col min="14345" max="14345" width="4.140625" style="1169" customWidth="1"/>
    <col min="14346" max="14348" width="3.85546875" style="1169" customWidth="1"/>
    <col min="14349" max="14350" width="4.140625" style="1169" customWidth="1"/>
    <col min="14351" max="14354" width="3.85546875" style="1169" customWidth="1"/>
    <col min="14355" max="14355" width="4.28515625" style="1169" customWidth="1"/>
    <col min="14356" max="14356" width="4.140625" style="1169" customWidth="1"/>
    <col min="14357" max="14358" width="3.85546875" style="1169" customWidth="1"/>
    <col min="14359" max="14359" width="2.5703125" style="1169" customWidth="1"/>
    <col min="14360" max="14360" width="1" style="1169" customWidth="1"/>
    <col min="14361" max="14364" width="0" style="1169" hidden="1" customWidth="1"/>
    <col min="14365" max="14381" width="5.28515625" style="1169" customWidth="1"/>
    <col min="14382" max="14592" width="9.140625" style="1169"/>
    <col min="14593" max="14593" width="1" style="1169" customWidth="1"/>
    <col min="14594" max="14594" width="2.42578125" style="1169" customWidth="1"/>
    <col min="14595" max="14595" width="2" style="1169" customWidth="1"/>
    <col min="14596" max="14596" width="24.42578125" style="1169" customWidth="1"/>
    <col min="14597" max="14599" width="3.85546875" style="1169" customWidth="1"/>
    <col min="14600" max="14600" width="4" style="1169" customWidth="1"/>
    <col min="14601" max="14601" width="4.140625" style="1169" customWidth="1"/>
    <col min="14602" max="14604" width="3.85546875" style="1169" customWidth="1"/>
    <col min="14605" max="14606" width="4.140625" style="1169" customWidth="1"/>
    <col min="14607" max="14610" width="3.85546875" style="1169" customWidth="1"/>
    <col min="14611" max="14611" width="4.28515625" style="1169" customWidth="1"/>
    <col min="14612" max="14612" width="4.140625" style="1169" customWidth="1"/>
    <col min="14613" max="14614" width="3.85546875" style="1169" customWidth="1"/>
    <col min="14615" max="14615" width="2.5703125" style="1169" customWidth="1"/>
    <col min="14616" max="14616" width="1" style="1169" customWidth="1"/>
    <col min="14617" max="14620" width="0" style="1169" hidden="1" customWidth="1"/>
    <col min="14621" max="14637" width="5.28515625" style="1169" customWidth="1"/>
    <col min="14638" max="14848" width="9.140625" style="1169"/>
    <col min="14849" max="14849" width="1" style="1169" customWidth="1"/>
    <col min="14850" max="14850" width="2.42578125" style="1169" customWidth="1"/>
    <col min="14851" max="14851" width="2" style="1169" customWidth="1"/>
    <col min="14852" max="14852" width="24.42578125" style="1169" customWidth="1"/>
    <col min="14853" max="14855" width="3.85546875" style="1169" customWidth="1"/>
    <col min="14856" max="14856" width="4" style="1169" customWidth="1"/>
    <col min="14857" max="14857" width="4.140625" style="1169" customWidth="1"/>
    <col min="14858" max="14860" width="3.85546875" style="1169" customWidth="1"/>
    <col min="14861" max="14862" width="4.140625" style="1169" customWidth="1"/>
    <col min="14863" max="14866" width="3.85546875" style="1169" customWidth="1"/>
    <col min="14867" max="14867" width="4.28515625" style="1169" customWidth="1"/>
    <col min="14868" max="14868" width="4.140625" style="1169" customWidth="1"/>
    <col min="14869" max="14870" width="3.85546875" style="1169" customWidth="1"/>
    <col min="14871" max="14871" width="2.5703125" style="1169" customWidth="1"/>
    <col min="14872" max="14872" width="1" style="1169" customWidth="1"/>
    <col min="14873" max="14876" width="0" style="1169" hidden="1" customWidth="1"/>
    <col min="14877" max="14893" width="5.28515625" style="1169" customWidth="1"/>
    <col min="14894" max="15104" width="9.140625" style="1169"/>
    <col min="15105" max="15105" width="1" style="1169" customWidth="1"/>
    <col min="15106" max="15106" width="2.42578125" style="1169" customWidth="1"/>
    <col min="15107" max="15107" width="2" style="1169" customWidth="1"/>
    <col min="15108" max="15108" width="24.42578125" style="1169" customWidth="1"/>
    <col min="15109" max="15111" width="3.85546875" style="1169" customWidth="1"/>
    <col min="15112" max="15112" width="4" style="1169" customWidth="1"/>
    <col min="15113" max="15113" width="4.140625" style="1169" customWidth="1"/>
    <col min="15114" max="15116" width="3.85546875" style="1169" customWidth="1"/>
    <col min="15117" max="15118" width="4.140625" style="1169" customWidth="1"/>
    <col min="15119" max="15122" width="3.85546875" style="1169" customWidth="1"/>
    <col min="15123" max="15123" width="4.28515625" style="1169" customWidth="1"/>
    <col min="15124" max="15124" width="4.140625" style="1169" customWidth="1"/>
    <col min="15125" max="15126" width="3.85546875" style="1169" customWidth="1"/>
    <col min="15127" max="15127" width="2.5703125" style="1169" customWidth="1"/>
    <col min="15128" max="15128" width="1" style="1169" customWidth="1"/>
    <col min="15129" max="15132" width="0" style="1169" hidden="1" customWidth="1"/>
    <col min="15133" max="15149" width="5.28515625" style="1169" customWidth="1"/>
    <col min="15150" max="15360" width="9.140625" style="1169"/>
    <col min="15361" max="15361" width="1" style="1169" customWidth="1"/>
    <col min="15362" max="15362" width="2.42578125" style="1169" customWidth="1"/>
    <col min="15363" max="15363" width="2" style="1169" customWidth="1"/>
    <col min="15364" max="15364" width="24.42578125" style="1169" customWidth="1"/>
    <col min="15365" max="15367" width="3.85546875" style="1169" customWidth="1"/>
    <col min="15368" max="15368" width="4" style="1169" customWidth="1"/>
    <col min="15369" max="15369" width="4.140625" style="1169" customWidth="1"/>
    <col min="15370" max="15372" width="3.85546875" style="1169" customWidth="1"/>
    <col min="15373" max="15374" width="4.140625" style="1169" customWidth="1"/>
    <col min="15375" max="15378" width="3.85546875" style="1169" customWidth="1"/>
    <col min="15379" max="15379" width="4.28515625" style="1169" customWidth="1"/>
    <col min="15380" max="15380" width="4.140625" style="1169" customWidth="1"/>
    <col min="15381" max="15382" width="3.85546875" style="1169" customWidth="1"/>
    <col min="15383" max="15383" width="2.5703125" style="1169" customWidth="1"/>
    <col min="15384" max="15384" width="1" style="1169" customWidth="1"/>
    <col min="15385" max="15388" width="0" style="1169" hidden="1" customWidth="1"/>
    <col min="15389" max="15405" width="5.28515625" style="1169" customWidth="1"/>
    <col min="15406" max="15616" width="9.140625" style="1169"/>
    <col min="15617" max="15617" width="1" style="1169" customWidth="1"/>
    <col min="15618" max="15618" width="2.42578125" style="1169" customWidth="1"/>
    <col min="15619" max="15619" width="2" style="1169" customWidth="1"/>
    <col min="15620" max="15620" width="24.42578125" style="1169" customWidth="1"/>
    <col min="15621" max="15623" width="3.85546875" style="1169" customWidth="1"/>
    <col min="15624" max="15624" width="4" style="1169" customWidth="1"/>
    <col min="15625" max="15625" width="4.140625" style="1169" customWidth="1"/>
    <col min="15626" max="15628" width="3.85546875" style="1169" customWidth="1"/>
    <col min="15629" max="15630" width="4.140625" style="1169" customWidth="1"/>
    <col min="15631" max="15634" width="3.85546875" style="1169" customWidth="1"/>
    <col min="15635" max="15635" width="4.28515625" style="1169" customWidth="1"/>
    <col min="15636" max="15636" width="4.140625" style="1169" customWidth="1"/>
    <col min="15637" max="15638" width="3.85546875" style="1169" customWidth="1"/>
    <col min="15639" max="15639" width="2.5703125" style="1169" customWidth="1"/>
    <col min="15640" max="15640" width="1" style="1169" customWidth="1"/>
    <col min="15641" max="15644" width="0" style="1169" hidden="1" customWidth="1"/>
    <col min="15645" max="15661" width="5.28515625" style="1169" customWidth="1"/>
    <col min="15662" max="15872" width="9.140625" style="1169"/>
    <col min="15873" max="15873" width="1" style="1169" customWidth="1"/>
    <col min="15874" max="15874" width="2.42578125" style="1169" customWidth="1"/>
    <col min="15875" max="15875" width="2" style="1169" customWidth="1"/>
    <col min="15876" max="15876" width="24.42578125" style="1169" customWidth="1"/>
    <col min="15877" max="15879" width="3.85546875" style="1169" customWidth="1"/>
    <col min="15880" max="15880" width="4" style="1169" customWidth="1"/>
    <col min="15881" max="15881" width="4.140625" style="1169" customWidth="1"/>
    <col min="15882" max="15884" width="3.85546875" style="1169" customWidth="1"/>
    <col min="15885" max="15886" width="4.140625" style="1169" customWidth="1"/>
    <col min="15887" max="15890" width="3.85546875" style="1169" customWidth="1"/>
    <col min="15891" max="15891" width="4.28515625" style="1169" customWidth="1"/>
    <col min="15892" max="15892" width="4.140625" style="1169" customWidth="1"/>
    <col min="15893" max="15894" width="3.85546875" style="1169" customWidth="1"/>
    <col min="15895" max="15895" width="2.5703125" style="1169" customWidth="1"/>
    <col min="15896" max="15896" width="1" style="1169" customWidth="1"/>
    <col min="15897" max="15900" width="0" style="1169" hidden="1" customWidth="1"/>
    <col min="15901" max="15917" width="5.28515625" style="1169" customWidth="1"/>
    <col min="15918" max="16128" width="9.140625" style="1169"/>
    <col min="16129" max="16129" width="1" style="1169" customWidth="1"/>
    <col min="16130" max="16130" width="2.42578125" style="1169" customWidth="1"/>
    <col min="16131" max="16131" width="2" style="1169" customWidth="1"/>
    <col min="16132" max="16132" width="24.42578125" style="1169" customWidth="1"/>
    <col min="16133" max="16135" width="3.85546875" style="1169" customWidth="1"/>
    <col min="16136" max="16136" width="4" style="1169" customWidth="1"/>
    <col min="16137" max="16137" width="4.140625" style="1169" customWidth="1"/>
    <col min="16138" max="16140" width="3.85546875" style="1169" customWidth="1"/>
    <col min="16141" max="16142" width="4.140625" style="1169" customWidth="1"/>
    <col min="16143" max="16146" width="3.85546875" style="1169" customWidth="1"/>
    <col min="16147" max="16147" width="4.28515625" style="1169" customWidth="1"/>
    <col min="16148" max="16148" width="4.140625" style="1169" customWidth="1"/>
    <col min="16149" max="16150" width="3.85546875" style="1169" customWidth="1"/>
    <col min="16151" max="16151" width="2.5703125" style="1169" customWidth="1"/>
    <col min="16152" max="16152" width="1" style="1169" customWidth="1"/>
    <col min="16153" max="16156" width="0" style="1169" hidden="1" customWidth="1"/>
    <col min="16157" max="16173" width="5.28515625" style="1169" customWidth="1"/>
    <col min="16174" max="16384" width="9.140625" style="1169"/>
  </cols>
  <sheetData>
    <row r="1" spans="1:59" ht="13.5" customHeight="1" thickBot="1">
      <c r="A1" s="1166"/>
      <c r="B1" s="1167"/>
      <c r="C1" s="1398" t="s">
        <v>105</v>
      </c>
      <c r="E1" s="1168"/>
      <c r="F1" s="1168"/>
      <c r="G1" s="1168"/>
      <c r="H1" s="1168"/>
      <c r="I1" s="1168"/>
      <c r="J1" s="1168"/>
      <c r="K1" s="1168"/>
      <c r="L1" s="1168"/>
      <c r="M1" s="1168"/>
      <c r="N1" s="1168"/>
      <c r="O1" s="1168"/>
      <c r="P1" s="1168"/>
      <c r="Q1" s="1168"/>
      <c r="R1" s="1168"/>
      <c r="S1" s="1168"/>
      <c r="T1" s="1168"/>
      <c r="U1" s="1168"/>
      <c r="V1" s="1168"/>
      <c r="W1" s="1168"/>
      <c r="Y1" s="1170"/>
      <c r="Z1" s="1171"/>
      <c r="AA1" s="1172"/>
      <c r="AE1" s="1173"/>
    </row>
    <row r="2" spans="1:59" ht="6" customHeight="1">
      <c r="A2" s="1166"/>
      <c r="B2" s="1174"/>
      <c r="C2" s="1399"/>
      <c r="D2" s="1175"/>
      <c r="E2" s="1175"/>
      <c r="F2" s="1175"/>
      <c r="G2" s="1175"/>
      <c r="H2" s="1175"/>
      <c r="I2" s="1175"/>
      <c r="J2" s="1175"/>
      <c r="K2" s="1175"/>
      <c r="L2" s="1175"/>
      <c r="M2" s="1175"/>
      <c r="N2" s="1175"/>
      <c r="O2" s="1175"/>
      <c r="P2" s="1175"/>
      <c r="Q2" s="1175"/>
      <c r="R2" s="1175"/>
      <c r="S2" s="1175"/>
      <c r="T2" s="1175"/>
      <c r="U2" s="1175"/>
      <c r="V2" s="1175"/>
      <c r="W2" s="1176"/>
      <c r="X2" s="1172"/>
      <c r="Y2" s="1177"/>
      <c r="Z2" s="1178"/>
      <c r="AA2" s="1179"/>
      <c r="AE2" s="1173"/>
    </row>
    <row r="3" spans="1:59" ht="10.5" customHeight="1" thickBot="1">
      <c r="A3" s="1166"/>
      <c r="B3" s="1172"/>
      <c r="C3" s="1400"/>
      <c r="D3" s="1172"/>
      <c r="E3" s="1172"/>
      <c r="F3" s="1172"/>
      <c r="G3" s="1172"/>
      <c r="H3" s="1172"/>
      <c r="I3" s="1172"/>
      <c r="J3" s="1172"/>
      <c r="K3" s="1172"/>
      <c r="L3" s="1172"/>
      <c r="M3" s="1172"/>
      <c r="N3" s="1172"/>
      <c r="O3" s="1172"/>
      <c r="P3" s="1172"/>
      <c r="Q3" s="1172"/>
      <c r="R3" s="1172"/>
      <c r="S3" s="1172"/>
      <c r="T3" s="1172"/>
      <c r="U3" s="1554" t="s">
        <v>97</v>
      </c>
      <c r="V3" s="1554"/>
      <c r="W3" s="1176"/>
      <c r="X3" s="1172"/>
      <c r="Y3" s="1180"/>
      <c r="Z3" s="1178"/>
      <c r="AA3" s="1166"/>
    </row>
    <row r="4" spans="1:59" s="1189" customFormat="1" ht="13.5" thickBot="1">
      <c r="A4" s="1181"/>
      <c r="B4" s="1182"/>
      <c r="C4" s="1401" t="s">
        <v>645</v>
      </c>
      <c r="D4" s="1183"/>
      <c r="E4" s="1183"/>
      <c r="F4" s="1183"/>
      <c r="G4" s="1183"/>
      <c r="H4" s="1183"/>
      <c r="I4" s="1183"/>
      <c r="J4" s="1183"/>
      <c r="K4" s="1183"/>
      <c r="L4" s="1183"/>
      <c r="M4" s="1183"/>
      <c r="N4" s="1183"/>
      <c r="O4" s="1183"/>
      <c r="P4" s="1183"/>
      <c r="Q4" s="1183"/>
      <c r="R4" s="1183"/>
      <c r="S4" s="1183"/>
      <c r="T4" s="1183"/>
      <c r="U4" s="1183"/>
      <c r="V4" s="1184"/>
      <c r="W4" s="1176"/>
      <c r="X4" s="1185"/>
      <c r="Y4" s="1186"/>
      <c r="Z4" s="1187"/>
      <c r="AA4" s="1186"/>
      <c r="AB4" s="1186"/>
      <c r="AC4" s="1188"/>
      <c r="AD4" s="1188"/>
      <c r="AE4" s="1188"/>
      <c r="AF4" s="1188"/>
      <c r="AG4" s="1188"/>
      <c r="AH4" s="1188"/>
      <c r="AI4" s="1186"/>
      <c r="AJ4" s="1186"/>
      <c r="AK4" s="1186"/>
      <c r="AL4" s="1186"/>
      <c r="AM4" s="1186"/>
      <c r="AN4" s="1186"/>
      <c r="AO4" s="1186"/>
      <c r="AP4" s="1186"/>
      <c r="AQ4" s="1186"/>
      <c r="AR4" s="1186"/>
      <c r="AS4" s="1186"/>
      <c r="AT4" s="1186"/>
      <c r="AU4" s="1186"/>
      <c r="AV4" s="1186"/>
      <c r="AW4" s="1186"/>
      <c r="AX4" s="1186"/>
      <c r="AY4" s="1186"/>
      <c r="AZ4" s="1186"/>
      <c r="BA4" s="1186"/>
      <c r="BB4" s="1186"/>
      <c r="BC4" s="1186"/>
      <c r="BD4" s="1186"/>
      <c r="BE4" s="1186"/>
      <c r="BF4" s="1186"/>
      <c r="BG4" s="1186"/>
    </row>
    <row r="5" spans="1:59" s="1189" customFormat="1" ht="4.5" customHeight="1">
      <c r="A5" s="1181"/>
      <c r="B5" s="1182"/>
      <c r="C5" s="1190"/>
      <c r="D5" s="1190"/>
      <c r="E5" s="1190"/>
      <c r="F5" s="1190"/>
      <c r="G5" s="1190"/>
      <c r="H5" s="1190"/>
      <c r="I5" s="1190"/>
      <c r="J5" s="1190"/>
      <c r="K5" s="1190"/>
      <c r="L5" s="1190"/>
      <c r="M5" s="1190"/>
      <c r="N5" s="1190"/>
      <c r="O5" s="1190"/>
      <c r="P5" s="1190"/>
      <c r="Q5" s="1190"/>
      <c r="R5" s="1190"/>
      <c r="S5" s="1190"/>
      <c r="T5" s="1190"/>
      <c r="U5" s="1190"/>
      <c r="V5" s="963"/>
      <c r="W5" s="1176"/>
      <c r="X5" s="1185"/>
      <c r="Y5" s="1186"/>
      <c r="Z5" s="1187"/>
      <c r="AA5" s="1186"/>
      <c r="AB5" s="1186"/>
      <c r="AC5" s="1186"/>
      <c r="AD5" s="1186"/>
      <c r="AE5" s="1186"/>
      <c r="AF5" s="1186"/>
      <c r="AG5" s="1186"/>
      <c r="AH5" s="1186"/>
      <c r="AI5" s="1186"/>
      <c r="AJ5" s="1186"/>
      <c r="AK5" s="1186"/>
      <c r="AL5" s="1186"/>
      <c r="AM5" s="1186"/>
      <c r="AN5" s="1186"/>
      <c r="AO5" s="1186"/>
      <c r="AP5" s="1186"/>
      <c r="AQ5" s="1186"/>
      <c r="AR5" s="1186"/>
      <c r="AS5" s="1186"/>
      <c r="AT5" s="1186"/>
      <c r="AU5" s="1186"/>
      <c r="AV5" s="1186"/>
      <c r="AW5" s="1186"/>
      <c r="AX5" s="1186"/>
      <c r="AY5" s="1186"/>
      <c r="AZ5" s="1186"/>
      <c r="BA5" s="1186"/>
      <c r="BB5" s="1186"/>
      <c r="BC5" s="1186"/>
      <c r="BD5" s="1186"/>
      <c r="BE5" s="1186"/>
      <c r="BF5" s="1186"/>
      <c r="BG5" s="1186"/>
    </row>
    <row r="6" spans="1:59" s="1189" customFormat="1" ht="22.5" customHeight="1">
      <c r="A6" s="1181"/>
      <c r="B6" s="1182"/>
      <c r="C6" s="1555">
        <v>2010</v>
      </c>
      <c r="D6" s="1556"/>
      <c r="E6" s="1191" t="s">
        <v>89</v>
      </c>
      <c r="F6" s="1191" t="s">
        <v>82</v>
      </c>
      <c r="G6" s="1191" t="s">
        <v>91</v>
      </c>
      <c r="H6" s="1191" t="s">
        <v>703</v>
      </c>
      <c r="I6" s="1191" t="s">
        <v>102</v>
      </c>
      <c r="J6" s="1191" t="s">
        <v>646</v>
      </c>
      <c r="K6" s="1191" t="s">
        <v>83</v>
      </c>
      <c r="L6" s="1191" t="s">
        <v>101</v>
      </c>
      <c r="M6" s="1191" t="s">
        <v>103</v>
      </c>
      <c r="N6" s="1191" t="s">
        <v>87</v>
      </c>
      <c r="O6" s="1191" t="s">
        <v>86</v>
      </c>
      <c r="P6" s="1191" t="s">
        <v>647</v>
      </c>
      <c r="Q6" s="1191" t="s">
        <v>90</v>
      </c>
      <c r="R6" s="1191" t="s">
        <v>648</v>
      </c>
      <c r="S6" s="1191" t="s">
        <v>85</v>
      </c>
      <c r="T6" s="1191" t="s">
        <v>649</v>
      </c>
      <c r="U6" s="1191" t="s">
        <v>94</v>
      </c>
      <c r="V6" s="1191" t="s">
        <v>104</v>
      </c>
      <c r="W6" s="1176"/>
      <c r="X6" s="1185"/>
      <c r="Y6" s="1186"/>
      <c r="Z6" s="1188"/>
      <c r="AA6" s="1186"/>
      <c r="AB6" s="1186"/>
      <c r="AC6" s="1186"/>
      <c r="AD6" s="1186"/>
      <c r="AE6" s="1186"/>
      <c r="AF6" s="1186"/>
      <c r="AG6" s="1186"/>
      <c r="AH6" s="1186"/>
      <c r="AI6" s="1186"/>
      <c r="AJ6" s="1186"/>
      <c r="AK6" s="1186"/>
      <c r="AL6" s="1186"/>
      <c r="AM6" s="1186"/>
      <c r="AN6" s="1186"/>
      <c r="AO6" s="1186"/>
      <c r="AP6" s="1186"/>
      <c r="AQ6" s="1186"/>
      <c r="AR6" s="1186"/>
      <c r="AS6" s="1186"/>
      <c r="AT6" s="1186"/>
      <c r="AU6" s="1186"/>
      <c r="AV6" s="1186"/>
      <c r="AW6" s="1186"/>
      <c r="AX6" s="1186"/>
      <c r="AY6" s="1186"/>
      <c r="AZ6" s="1186"/>
      <c r="BA6" s="1186"/>
      <c r="BB6" s="1186"/>
      <c r="BC6" s="1186"/>
      <c r="BD6" s="1186"/>
      <c r="BE6" s="1186"/>
      <c r="BF6" s="1186"/>
      <c r="BG6" s="1186"/>
    </row>
    <row r="7" spans="1:59" s="1189" customFormat="1" ht="1.5" customHeight="1">
      <c r="A7" s="1181"/>
      <c r="B7" s="1182"/>
      <c r="C7" s="1192"/>
      <c r="D7" s="1192"/>
      <c r="E7" s="1193"/>
      <c r="F7" s="1193"/>
      <c r="G7" s="1193"/>
      <c r="H7" s="1193"/>
      <c r="I7" s="1193"/>
      <c r="J7" s="1193"/>
      <c r="K7" s="1193"/>
      <c r="L7" s="1193"/>
      <c r="M7" s="1193"/>
      <c r="N7" s="1193"/>
      <c r="O7" s="1193"/>
      <c r="P7" s="1193"/>
      <c r="Q7" s="1193"/>
      <c r="R7" s="1193"/>
      <c r="S7" s="1193"/>
      <c r="T7" s="1193"/>
      <c r="U7" s="1193"/>
      <c r="V7" s="1193"/>
      <c r="W7" s="1176"/>
      <c r="X7" s="1185"/>
      <c r="Y7" s="1186"/>
      <c r="Z7" s="1188"/>
      <c r="AA7" s="1186"/>
      <c r="AB7" s="1186"/>
      <c r="AC7" s="1186"/>
      <c r="AD7" s="1186"/>
      <c r="AE7" s="1186"/>
      <c r="AF7" s="1186"/>
      <c r="AG7" s="1186"/>
      <c r="AH7" s="1186"/>
      <c r="AI7" s="1186"/>
      <c r="AJ7" s="1186"/>
      <c r="AK7" s="1186"/>
      <c r="AL7" s="1186"/>
      <c r="AM7" s="1186"/>
      <c r="AN7" s="1186"/>
      <c r="AO7" s="1186"/>
      <c r="AP7" s="1186"/>
      <c r="AQ7" s="1186"/>
      <c r="AR7" s="1186"/>
      <c r="AS7" s="1186"/>
      <c r="AT7" s="1186"/>
      <c r="AU7" s="1186"/>
      <c r="AV7" s="1186"/>
      <c r="AW7" s="1186"/>
      <c r="AX7" s="1186"/>
      <c r="AY7" s="1186"/>
      <c r="AZ7" s="1186"/>
      <c r="BA7" s="1186"/>
      <c r="BB7" s="1186"/>
      <c r="BC7" s="1186"/>
      <c r="BD7" s="1186"/>
      <c r="BE7" s="1186"/>
      <c r="BF7" s="1186"/>
      <c r="BG7" s="1186"/>
    </row>
    <row r="8" spans="1:59" s="1203" customFormat="1" ht="15.75" customHeight="1">
      <c r="A8" s="1194"/>
      <c r="B8" s="1195"/>
      <c r="C8" s="1557" t="s">
        <v>95</v>
      </c>
      <c r="D8" s="1557"/>
      <c r="E8" s="1196">
        <v>798</v>
      </c>
      <c r="F8" s="1196">
        <v>750</v>
      </c>
      <c r="G8" s="1196">
        <v>718</v>
      </c>
      <c r="H8" s="1196">
        <v>693</v>
      </c>
      <c r="I8" s="1196">
        <v>700</v>
      </c>
      <c r="J8" s="1196">
        <v>802</v>
      </c>
      <c r="K8" s="1196">
        <v>767</v>
      </c>
      <c r="L8" s="1196">
        <v>789</v>
      </c>
      <c r="M8" s="1196">
        <v>692</v>
      </c>
      <c r="N8" s="1196">
        <v>781</v>
      </c>
      <c r="O8" s="1196">
        <v>1153</v>
      </c>
      <c r="P8" s="1196">
        <v>741</v>
      </c>
      <c r="Q8" s="1196">
        <v>854</v>
      </c>
      <c r="R8" s="1196">
        <v>774</v>
      </c>
      <c r="S8" s="1196">
        <v>917</v>
      </c>
      <c r="T8" s="1196">
        <v>709</v>
      </c>
      <c r="U8" s="1196">
        <v>711</v>
      </c>
      <c r="V8" s="1196">
        <v>724</v>
      </c>
      <c r="W8" s="1197"/>
      <c r="X8" s="1198"/>
      <c r="Y8" s="1199"/>
      <c r="Z8" s="1200"/>
      <c r="AA8" s="1201"/>
      <c r="AB8" s="1202"/>
      <c r="AC8" s="1199"/>
      <c r="AD8" s="1199"/>
      <c r="AE8" s="1199"/>
      <c r="AF8" s="1199"/>
      <c r="AG8" s="1199"/>
      <c r="AH8" s="1199"/>
      <c r="AI8" s="1199"/>
      <c r="AJ8" s="1199"/>
      <c r="AK8" s="1199"/>
      <c r="AL8" s="1199"/>
      <c r="AM8" s="1199"/>
      <c r="AN8" s="1199"/>
      <c r="AO8" s="1199"/>
      <c r="AP8" s="1199"/>
      <c r="AQ8" s="1199"/>
      <c r="AR8" s="1199"/>
      <c r="AS8" s="1199"/>
      <c r="AT8" s="1199"/>
      <c r="AU8" s="1199"/>
      <c r="AV8" s="1199"/>
      <c r="AW8" s="1199"/>
      <c r="AX8" s="1199"/>
      <c r="AY8" s="1199"/>
      <c r="AZ8" s="1199"/>
      <c r="BA8" s="1199"/>
      <c r="BB8" s="1199"/>
      <c r="BC8" s="1199"/>
      <c r="BD8" s="1199"/>
      <c r="BE8" s="1199"/>
      <c r="BF8" s="1199"/>
      <c r="BG8" s="1199"/>
    </row>
    <row r="9" spans="1:59" s="1212" customFormat="1" ht="19.5" customHeight="1">
      <c r="A9" s="1204"/>
      <c r="B9" s="1205"/>
      <c r="C9" s="1394">
        <v>1</v>
      </c>
      <c r="D9" s="1206" t="s">
        <v>712</v>
      </c>
      <c r="E9" s="1207">
        <v>1707</v>
      </c>
      <c r="F9" s="1207">
        <v>1189</v>
      </c>
      <c r="G9" s="1207">
        <v>1395</v>
      </c>
      <c r="H9" s="1207">
        <v>1028</v>
      </c>
      <c r="I9" s="1207">
        <v>1254</v>
      </c>
      <c r="J9" s="1207">
        <v>1484</v>
      </c>
      <c r="K9" s="1207">
        <v>1469</v>
      </c>
      <c r="L9" s="1207">
        <v>1462</v>
      </c>
      <c r="M9" s="1207">
        <v>1037</v>
      </c>
      <c r="N9" s="1207">
        <v>1330</v>
      </c>
      <c r="O9" s="1207">
        <v>2802</v>
      </c>
      <c r="P9" s="1207">
        <v>1482</v>
      </c>
      <c r="Q9" s="1207">
        <v>1889</v>
      </c>
      <c r="R9" s="1207">
        <v>1477</v>
      </c>
      <c r="S9" s="1207">
        <v>1909</v>
      </c>
      <c r="T9" s="1207">
        <v>1291</v>
      </c>
      <c r="U9" s="1207">
        <v>1206</v>
      </c>
      <c r="V9" s="1207">
        <v>1326</v>
      </c>
      <c r="W9" s="1208"/>
      <c r="X9" s="1209"/>
      <c r="Y9" s="1210"/>
      <c r="Z9" s="1211"/>
      <c r="AB9" s="1213"/>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0"/>
      <c r="AZ9" s="1210"/>
      <c r="BA9" s="1210"/>
      <c r="BB9" s="1210"/>
      <c r="BC9" s="1210"/>
      <c r="BD9" s="1210"/>
      <c r="BE9" s="1210"/>
      <c r="BF9" s="1210"/>
      <c r="BG9" s="1210"/>
    </row>
    <row r="10" spans="1:59" s="1221" customFormat="1" ht="29.25" customHeight="1">
      <c r="A10" s="1214"/>
      <c r="B10" s="1215"/>
      <c r="C10" s="1402">
        <v>11</v>
      </c>
      <c r="D10" s="1396" t="s">
        <v>689</v>
      </c>
      <c r="E10" s="1216">
        <v>2243</v>
      </c>
      <c r="F10" s="1216">
        <v>1443</v>
      </c>
      <c r="G10" s="1216">
        <v>1627</v>
      </c>
      <c r="H10" s="1216">
        <v>1330</v>
      </c>
      <c r="I10" s="1216">
        <v>1620</v>
      </c>
      <c r="J10" s="1216">
        <v>1883</v>
      </c>
      <c r="K10" s="1216">
        <v>1904</v>
      </c>
      <c r="L10" s="1216">
        <v>1841</v>
      </c>
      <c r="M10" s="1216">
        <v>1029</v>
      </c>
      <c r="N10" s="1216">
        <v>1515</v>
      </c>
      <c r="O10" s="1216">
        <v>4278</v>
      </c>
      <c r="P10" s="1216">
        <v>1842</v>
      </c>
      <c r="Q10" s="1216">
        <v>2582</v>
      </c>
      <c r="R10" s="1216">
        <v>1972</v>
      </c>
      <c r="S10" s="1216">
        <v>2985</v>
      </c>
      <c r="T10" s="1216">
        <v>1840</v>
      </c>
      <c r="U10" s="1216">
        <v>1629</v>
      </c>
      <c r="V10" s="1216">
        <v>1641</v>
      </c>
      <c r="W10" s="1176"/>
      <c r="X10" s="1217"/>
      <c r="Y10" s="1218"/>
      <c r="Z10" s="1188"/>
      <c r="AA10" s="1219"/>
      <c r="AB10" s="1220"/>
      <c r="AC10" s="1218"/>
      <c r="AD10" s="1218"/>
      <c r="AE10" s="1218"/>
      <c r="AF10" s="1218"/>
      <c r="AG10" s="1218"/>
      <c r="AH10" s="1218"/>
      <c r="AI10" s="1218"/>
      <c r="AJ10" s="1218"/>
      <c r="AK10" s="1218"/>
      <c r="AL10" s="1218"/>
      <c r="AM10" s="1218"/>
      <c r="AN10" s="1218"/>
      <c r="AO10" s="1218"/>
      <c r="AP10" s="1218"/>
      <c r="AQ10" s="1218"/>
      <c r="AR10" s="1218"/>
      <c r="AS10" s="1218"/>
      <c r="AT10" s="1218"/>
      <c r="AU10" s="1218"/>
      <c r="AV10" s="1218"/>
      <c r="AW10" s="1218"/>
      <c r="AX10" s="1218"/>
      <c r="AY10" s="1218"/>
      <c r="AZ10" s="1218"/>
      <c r="BA10" s="1218"/>
      <c r="BB10" s="1218"/>
      <c r="BC10" s="1218"/>
      <c r="BD10" s="1218"/>
      <c r="BE10" s="1218"/>
      <c r="BF10" s="1218"/>
      <c r="BG10" s="1218"/>
    </row>
    <row r="11" spans="1:59" s="1221" customFormat="1" ht="9.75" customHeight="1">
      <c r="A11" s="1214"/>
      <c r="B11" s="1215"/>
      <c r="C11" s="1402">
        <v>12</v>
      </c>
      <c r="D11" s="1396" t="s">
        <v>682</v>
      </c>
      <c r="E11" s="1216">
        <v>2040</v>
      </c>
      <c r="F11" s="1216">
        <v>1325</v>
      </c>
      <c r="G11" s="1216">
        <v>1620</v>
      </c>
      <c r="H11" s="1216">
        <v>1288</v>
      </c>
      <c r="I11" s="1216">
        <v>1444</v>
      </c>
      <c r="J11" s="1216">
        <v>1881</v>
      </c>
      <c r="K11" s="1216">
        <v>1830</v>
      </c>
      <c r="L11" s="1216">
        <v>1654</v>
      </c>
      <c r="M11" s="1216">
        <v>1215</v>
      </c>
      <c r="N11" s="1216">
        <v>1554</v>
      </c>
      <c r="O11" s="1216">
        <v>3024</v>
      </c>
      <c r="P11" s="1216">
        <v>1879</v>
      </c>
      <c r="Q11" s="1216">
        <v>2003</v>
      </c>
      <c r="R11" s="1216">
        <v>1743</v>
      </c>
      <c r="S11" s="1216">
        <v>2264</v>
      </c>
      <c r="T11" s="1216">
        <v>1570</v>
      </c>
      <c r="U11" s="1216">
        <v>1364</v>
      </c>
      <c r="V11" s="1216">
        <v>1573</v>
      </c>
      <c r="W11" s="1176"/>
      <c r="X11" s="1217"/>
      <c r="Y11" s="1218"/>
      <c r="Z11" s="1188"/>
      <c r="AA11" s="1219"/>
      <c r="AB11" s="1220"/>
      <c r="AC11" s="1218"/>
      <c r="AD11" s="1218"/>
      <c r="AE11" s="1218"/>
      <c r="AF11" s="1218"/>
      <c r="AG11" s="1218"/>
      <c r="AH11" s="1218"/>
      <c r="AI11" s="1218"/>
      <c r="AJ11" s="1218"/>
      <c r="AK11" s="1218"/>
      <c r="AL11" s="1218"/>
      <c r="AM11" s="1218"/>
      <c r="AN11" s="1218"/>
      <c r="AO11" s="1218"/>
      <c r="AP11" s="1218"/>
      <c r="AQ11" s="1218"/>
      <c r="AR11" s="1218"/>
      <c r="AS11" s="1218"/>
      <c r="AT11" s="1218"/>
      <c r="AU11" s="1218"/>
      <c r="AV11" s="1218"/>
      <c r="AW11" s="1218"/>
      <c r="AX11" s="1218"/>
      <c r="AY11" s="1218"/>
      <c r="AZ11" s="1218"/>
      <c r="BA11" s="1218"/>
      <c r="BB11" s="1218"/>
      <c r="BC11" s="1218"/>
      <c r="BD11" s="1218"/>
      <c r="BE11" s="1218"/>
      <c r="BF11" s="1218"/>
      <c r="BG11" s="1218"/>
    </row>
    <row r="12" spans="1:59" s="1221" customFormat="1" ht="9.75" customHeight="1">
      <c r="A12" s="1214"/>
      <c r="B12" s="1215"/>
      <c r="C12" s="1402">
        <v>13</v>
      </c>
      <c r="D12" s="1396" t="s">
        <v>683</v>
      </c>
      <c r="E12" s="1216">
        <v>1843</v>
      </c>
      <c r="F12" s="1216">
        <v>1400</v>
      </c>
      <c r="G12" s="1216">
        <v>1606</v>
      </c>
      <c r="H12" s="1216">
        <v>1191</v>
      </c>
      <c r="I12" s="1216">
        <v>1343</v>
      </c>
      <c r="J12" s="1216">
        <v>1660</v>
      </c>
      <c r="K12" s="1216">
        <v>1647</v>
      </c>
      <c r="L12" s="1216">
        <v>1552</v>
      </c>
      <c r="M12" s="1216">
        <v>1184</v>
      </c>
      <c r="N12" s="1216">
        <v>1436</v>
      </c>
      <c r="O12" s="1216">
        <v>2636</v>
      </c>
      <c r="P12" s="1216">
        <v>1629</v>
      </c>
      <c r="Q12" s="1216">
        <v>1924</v>
      </c>
      <c r="R12" s="1216">
        <v>1640</v>
      </c>
      <c r="S12" s="1216">
        <v>1904</v>
      </c>
      <c r="T12" s="1216">
        <v>1442</v>
      </c>
      <c r="U12" s="1216">
        <v>1325</v>
      </c>
      <c r="V12" s="1216">
        <v>1474</v>
      </c>
      <c r="W12" s="1176"/>
      <c r="X12" s="1217"/>
      <c r="Y12" s="1218"/>
      <c r="Z12" s="1188"/>
      <c r="AA12" s="1222"/>
      <c r="AB12" s="1220"/>
      <c r="AC12" s="1218"/>
      <c r="AD12" s="1218"/>
      <c r="AE12" s="1218"/>
      <c r="AF12" s="1218"/>
      <c r="AG12" s="1218"/>
      <c r="AH12" s="1218"/>
      <c r="AI12" s="1218"/>
      <c r="AJ12" s="1218"/>
      <c r="AK12" s="1218"/>
      <c r="AL12" s="1218"/>
      <c r="AM12" s="1218"/>
      <c r="AN12" s="1218"/>
      <c r="AO12" s="1218"/>
      <c r="AP12" s="1218"/>
      <c r="AQ12" s="1218"/>
      <c r="AR12" s="1218"/>
      <c r="AS12" s="1218"/>
      <c r="AT12" s="1218"/>
      <c r="AU12" s="1218"/>
      <c r="AV12" s="1218"/>
      <c r="AW12" s="1218"/>
      <c r="AX12" s="1218"/>
      <c r="AY12" s="1218"/>
      <c r="AZ12" s="1218"/>
      <c r="BA12" s="1218"/>
      <c r="BB12" s="1218"/>
      <c r="BC12" s="1218"/>
      <c r="BD12" s="1218"/>
      <c r="BE12" s="1218"/>
      <c r="BF12" s="1218"/>
      <c r="BG12" s="1218"/>
    </row>
    <row r="13" spans="1:59" s="1221" customFormat="1" ht="9.75" customHeight="1">
      <c r="A13" s="1214"/>
      <c r="B13" s="1215"/>
      <c r="C13" s="1402">
        <v>14</v>
      </c>
      <c r="D13" s="1396" t="s">
        <v>684</v>
      </c>
      <c r="E13" s="1223">
        <v>1026</v>
      </c>
      <c r="F13" s="1223">
        <v>914</v>
      </c>
      <c r="G13" s="1223">
        <v>927</v>
      </c>
      <c r="H13" s="1223">
        <v>736</v>
      </c>
      <c r="I13" s="1223">
        <v>891</v>
      </c>
      <c r="J13" s="1223">
        <v>992</v>
      </c>
      <c r="K13" s="1223">
        <v>977</v>
      </c>
      <c r="L13" s="1223">
        <v>1191</v>
      </c>
      <c r="M13" s="1223">
        <v>816</v>
      </c>
      <c r="N13" s="1223">
        <v>1008</v>
      </c>
      <c r="O13" s="1223">
        <v>1659</v>
      </c>
      <c r="P13" s="1223">
        <v>976</v>
      </c>
      <c r="Q13" s="1223">
        <v>1326</v>
      </c>
      <c r="R13" s="1223">
        <v>1016</v>
      </c>
      <c r="S13" s="1223">
        <v>1137</v>
      </c>
      <c r="T13" s="1223">
        <v>894</v>
      </c>
      <c r="U13" s="1223">
        <v>898</v>
      </c>
      <c r="V13" s="1223">
        <v>947</v>
      </c>
      <c r="W13" s="1176"/>
      <c r="X13" s="1217"/>
      <c r="Y13" s="1186"/>
      <c r="Z13" s="1188"/>
      <c r="AA13" s="1218"/>
      <c r="AB13" s="1218"/>
      <c r="AC13" s="1224"/>
      <c r="AD13" s="1224"/>
      <c r="AE13" s="1224"/>
      <c r="AF13" s="1224"/>
      <c r="AG13" s="1224"/>
      <c r="AH13" s="1224"/>
      <c r="AI13" s="1224"/>
      <c r="AJ13" s="1224"/>
      <c r="AK13" s="1224"/>
      <c r="AL13" s="1224"/>
      <c r="AM13" s="1224"/>
      <c r="AN13" s="1218"/>
      <c r="AO13" s="1218"/>
      <c r="AP13" s="1218"/>
      <c r="AQ13" s="1218"/>
      <c r="AR13" s="1218"/>
      <c r="AS13" s="1218"/>
      <c r="AT13" s="1218"/>
      <c r="AU13" s="1218"/>
      <c r="AV13" s="1218"/>
      <c r="AW13" s="1218"/>
      <c r="AX13" s="1218"/>
      <c r="AY13" s="1218"/>
      <c r="AZ13" s="1218"/>
      <c r="BA13" s="1218"/>
      <c r="BB13" s="1218"/>
      <c r="BC13" s="1218"/>
      <c r="BD13" s="1218"/>
      <c r="BE13" s="1218"/>
      <c r="BF13" s="1218"/>
      <c r="BG13" s="1218"/>
    </row>
    <row r="14" spans="1:59" s="1221" customFormat="1" ht="10.5" customHeight="1">
      <c r="A14" s="1214"/>
      <c r="B14" s="1215"/>
      <c r="C14" s="1394">
        <v>2</v>
      </c>
      <c r="D14" s="1397" t="s">
        <v>685</v>
      </c>
      <c r="E14" s="1207">
        <v>1398</v>
      </c>
      <c r="F14" s="1207">
        <v>1464</v>
      </c>
      <c r="G14" s="1207">
        <v>1338</v>
      </c>
      <c r="H14" s="1207">
        <v>1249</v>
      </c>
      <c r="I14" s="1207">
        <v>1282</v>
      </c>
      <c r="J14" s="1207">
        <v>1432</v>
      </c>
      <c r="K14" s="1207">
        <v>1336</v>
      </c>
      <c r="L14" s="1207">
        <v>1304</v>
      </c>
      <c r="M14" s="1207">
        <v>1283</v>
      </c>
      <c r="N14" s="1207">
        <v>1312</v>
      </c>
      <c r="O14" s="1207">
        <v>1799</v>
      </c>
      <c r="P14" s="1207">
        <v>1269</v>
      </c>
      <c r="Q14" s="1207">
        <v>1507</v>
      </c>
      <c r="R14" s="1207">
        <v>1328</v>
      </c>
      <c r="S14" s="1207">
        <v>1478</v>
      </c>
      <c r="T14" s="1207">
        <v>1348</v>
      </c>
      <c r="U14" s="1207">
        <v>1244</v>
      </c>
      <c r="V14" s="1207">
        <v>1324</v>
      </c>
      <c r="W14" s="1176"/>
      <c r="X14" s="1217"/>
      <c r="Y14" s="1186"/>
      <c r="Z14" s="1188"/>
      <c r="AA14" s="1218"/>
      <c r="AB14" s="1218"/>
      <c r="AC14" s="1224"/>
      <c r="AD14" s="1224"/>
      <c r="AE14" s="1224"/>
      <c r="AF14" s="1224"/>
      <c r="AG14" s="1224"/>
      <c r="AH14" s="1224"/>
      <c r="AI14" s="1224"/>
      <c r="AJ14" s="1224"/>
      <c r="AK14" s="1224"/>
      <c r="AL14" s="1224"/>
      <c r="AM14" s="1224"/>
      <c r="AN14" s="1218"/>
      <c r="AO14" s="1218"/>
      <c r="AP14" s="1218"/>
      <c r="AQ14" s="1218"/>
      <c r="AR14" s="1218"/>
      <c r="AS14" s="1218"/>
      <c r="AT14" s="1218"/>
      <c r="AU14" s="1218"/>
      <c r="AV14" s="1218"/>
      <c r="AW14" s="1218"/>
      <c r="AX14" s="1218"/>
      <c r="AY14" s="1218"/>
      <c r="AZ14" s="1218"/>
      <c r="BA14" s="1218"/>
      <c r="BB14" s="1218"/>
      <c r="BC14" s="1218"/>
      <c r="BD14" s="1218"/>
      <c r="BE14" s="1218"/>
      <c r="BF14" s="1218"/>
      <c r="BG14" s="1218"/>
    </row>
    <row r="15" spans="1:59" s="1221" customFormat="1" ht="19.5" customHeight="1">
      <c r="A15" s="1214"/>
      <c r="B15" s="1215"/>
      <c r="C15" s="1402">
        <v>21</v>
      </c>
      <c r="D15" s="1396" t="s">
        <v>650</v>
      </c>
      <c r="E15" s="1223">
        <v>1611</v>
      </c>
      <c r="F15" s="1223">
        <v>1641</v>
      </c>
      <c r="G15" s="1223">
        <v>1440</v>
      </c>
      <c r="H15" s="1223">
        <v>1442</v>
      </c>
      <c r="I15" s="1223">
        <v>1295</v>
      </c>
      <c r="J15" s="1223">
        <v>1591</v>
      </c>
      <c r="K15" s="1223">
        <v>1514</v>
      </c>
      <c r="L15" s="1223">
        <v>1513</v>
      </c>
      <c r="M15" s="1223">
        <v>1387</v>
      </c>
      <c r="N15" s="1223">
        <v>1435</v>
      </c>
      <c r="O15" s="1223">
        <v>2014</v>
      </c>
      <c r="P15" s="1223">
        <v>1324</v>
      </c>
      <c r="Q15" s="1223">
        <v>1678</v>
      </c>
      <c r="R15" s="1223">
        <v>1519</v>
      </c>
      <c r="S15" s="1223">
        <v>1877</v>
      </c>
      <c r="T15" s="1223">
        <v>1350</v>
      </c>
      <c r="U15" s="1223">
        <v>1451</v>
      </c>
      <c r="V15" s="1223">
        <v>1465</v>
      </c>
      <c r="W15" s="1176"/>
      <c r="X15" s="1217"/>
      <c r="Y15" s="1186"/>
      <c r="Z15" s="1188"/>
      <c r="AA15" s="1218"/>
      <c r="AB15" s="1218"/>
      <c r="AC15" s="1224"/>
      <c r="AD15" s="1224"/>
      <c r="AE15" s="1224"/>
      <c r="AF15" s="1224"/>
      <c r="AG15" s="1224"/>
      <c r="AH15" s="1224"/>
      <c r="AI15" s="1224"/>
      <c r="AJ15" s="1224"/>
      <c r="AK15" s="1224"/>
      <c r="AL15" s="1224"/>
      <c r="AM15" s="1224"/>
      <c r="AN15" s="1218"/>
      <c r="AO15" s="1218"/>
      <c r="AP15" s="1218"/>
      <c r="AQ15" s="1218"/>
      <c r="AR15" s="1218"/>
      <c r="AS15" s="1218"/>
      <c r="AT15" s="1218"/>
      <c r="AU15" s="1218"/>
      <c r="AV15" s="1218"/>
      <c r="AW15" s="1218"/>
      <c r="AX15" s="1218"/>
      <c r="AY15" s="1218"/>
      <c r="AZ15" s="1218"/>
      <c r="BA15" s="1218"/>
      <c r="BB15" s="1218"/>
      <c r="BC15" s="1218"/>
      <c r="BD15" s="1218"/>
      <c r="BE15" s="1218"/>
      <c r="BF15" s="1218"/>
      <c r="BG15" s="1218"/>
    </row>
    <row r="16" spans="1:59" s="1221" customFormat="1" ht="9.75" customHeight="1">
      <c r="A16" s="1214"/>
      <c r="B16" s="1215"/>
      <c r="C16" s="1402">
        <v>22</v>
      </c>
      <c r="D16" s="1396" t="s">
        <v>651</v>
      </c>
      <c r="E16" s="1223">
        <v>1353</v>
      </c>
      <c r="F16" s="1223">
        <v>1439</v>
      </c>
      <c r="G16" s="1223">
        <v>1307</v>
      </c>
      <c r="H16" s="1223">
        <v>1363</v>
      </c>
      <c r="I16" s="1223">
        <v>1409</v>
      </c>
      <c r="J16" s="1223">
        <v>1419</v>
      </c>
      <c r="K16" s="1223">
        <v>1353</v>
      </c>
      <c r="L16" s="1223">
        <v>1356</v>
      </c>
      <c r="M16" s="1223">
        <v>1165</v>
      </c>
      <c r="N16" s="1223">
        <v>1293</v>
      </c>
      <c r="O16" s="1223">
        <v>1602</v>
      </c>
      <c r="P16" s="1223">
        <v>1272</v>
      </c>
      <c r="Q16" s="1223">
        <v>1448</v>
      </c>
      <c r="R16" s="1223">
        <v>1391</v>
      </c>
      <c r="S16" s="1223">
        <v>1358</v>
      </c>
      <c r="T16" s="1223">
        <v>1575</v>
      </c>
      <c r="U16" s="1223">
        <v>1180</v>
      </c>
      <c r="V16" s="1223">
        <v>1443</v>
      </c>
      <c r="W16" s="1176"/>
      <c r="X16" s="1217"/>
      <c r="Y16" s="1186"/>
      <c r="Z16" s="1188"/>
      <c r="AA16" s="1218"/>
      <c r="AB16" s="1218"/>
      <c r="AC16" s="1224"/>
      <c r="AD16" s="1224"/>
      <c r="AE16" s="1224"/>
      <c r="AF16" s="1224"/>
      <c r="AG16" s="1224"/>
      <c r="AH16" s="1224"/>
      <c r="AI16" s="1224"/>
      <c r="AJ16" s="1224"/>
      <c r="AK16" s="1224"/>
      <c r="AL16" s="1224"/>
      <c r="AM16" s="1224"/>
      <c r="AN16" s="1218"/>
      <c r="AO16" s="1218"/>
      <c r="AP16" s="1218"/>
      <c r="AQ16" s="1218"/>
      <c r="AR16" s="1218"/>
      <c r="AS16" s="1218"/>
      <c r="AT16" s="1218"/>
      <c r="AU16" s="1218"/>
      <c r="AV16" s="1218"/>
      <c r="AW16" s="1218"/>
      <c r="AX16" s="1218"/>
      <c r="AY16" s="1218"/>
      <c r="AZ16" s="1218"/>
      <c r="BA16" s="1218"/>
      <c r="BB16" s="1218"/>
      <c r="BC16" s="1218"/>
      <c r="BD16" s="1218"/>
      <c r="BE16" s="1218"/>
      <c r="BF16" s="1218"/>
      <c r="BG16" s="1218"/>
    </row>
    <row r="17" spans="1:59" s="1221" customFormat="1" ht="9.75" customHeight="1">
      <c r="A17" s="1214"/>
      <c r="B17" s="1215"/>
      <c r="C17" s="1402">
        <v>23</v>
      </c>
      <c r="D17" s="1396" t="s">
        <v>652</v>
      </c>
      <c r="E17" s="1223">
        <v>1347</v>
      </c>
      <c r="F17" s="1223">
        <v>1495</v>
      </c>
      <c r="G17" s="1223">
        <v>1485</v>
      </c>
      <c r="H17" s="1223">
        <v>1259</v>
      </c>
      <c r="I17" s="1223">
        <v>1398</v>
      </c>
      <c r="J17" s="1223">
        <v>1494</v>
      </c>
      <c r="K17" s="1223">
        <v>1282</v>
      </c>
      <c r="L17" s="1223">
        <v>1235</v>
      </c>
      <c r="M17" s="1223">
        <v>1452</v>
      </c>
      <c r="N17" s="1223">
        <v>1475</v>
      </c>
      <c r="O17" s="1223">
        <v>1455</v>
      </c>
      <c r="P17" s="1223">
        <v>1120</v>
      </c>
      <c r="Q17" s="1223">
        <v>1522</v>
      </c>
      <c r="R17" s="1223">
        <v>1348</v>
      </c>
      <c r="S17" s="1223">
        <v>1224</v>
      </c>
      <c r="T17" s="1223">
        <v>1455</v>
      </c>
      <c r="U17" s="1223">
        <v>1247</v>
      </c>
      <c r="V17" s="1223">
        <v>1209</v>
      </c>
      <c r="W17" s="1176"/>
      <c r="X17" s="1217"/>
      <c r="Y17" s="1186"/>
      <c r="Z17" s="1188"/>
      <c r="AA17" s="1218"/>
      <c r="AB17" s="1218"/>
      <c r="AC17" s="1224"/>
      <c r="AD17" s="1224"/>
      <c r="AE17" s="1224"/>
      <c r="AF17" s="1224"/>
      <c r="AG17" s="1224"/>
      <c r="AH17" s="1224"/>
      <c r="AI17" s="1224"/>
      <c r="AJ17" s="1224"/>
      <c r="AK17" s="1224"/>
      <c r="AL17" s="1224"/>
      <c r="AM17" s="1224"/>
      <c r="AN17" s="1218"/>
      <c r="AO17" s="1218"/>
      <c r="AP17" s="1218"/>
      <c r="AQ17" s="1218"/>
      <c r="AR17" s="1218"/>
      <c r="AS17" s="1218"/>
      <c r="AT17" s="1218"/>
      <c r="AU17" s="1218"/>
      <c r="AV17" s="1218"/>
      <c r="AW17" s="1218"/>
      <c r="AX17" s="1218"/>
      <c r="AY17" s="1218"/>
      <c r="AZ17" s="1218"/>
      <c r="BA17" s="1218"/>
      <c r="BB17" s="1218"/>
      <c r="BC17" s="1218"/>
      <c r="BD17" s="1218"/>
      <c r="BE17" s="1218"/>
      <c r="BF17" s="1218"/>
      <c r="BG17" s="1218"/>
    </row>
    <row r="18" spans="1:59" s="1221" customFormat="1" ht="19.5" customHeight="1">
      <c r="A18" s="1214"/>
      <c r="B18" s="1215"/>
      <c r="C18" s="1402">
        <v>24</v>
      </c>
      <c r="D18" s="1396" t="s">
        <v>690</v>
      </c>
      <c r="E18" s="1223">
        <v>1278</v>
      </c>
      <c r="F18" s="1223">
        <v>1267</v>
      </c>
      <c r="G18" s="1223">
        <v>1182</v>
      </c>
      <c r="H18" s="1223">
        <v>1094</v>
      </c>
      <c r="I18" s="1223">
        <v>1155</v>
      </c>
      <c r="J18" s="1223">
        <v>1356</v>
      </c>
      <c r="K18" s="1223">
        <v>1321</v>
      </c>
      <c r="L18" s="1223">
        <v>1209</v>
      </c>
      <c r="M18" s="1223">
        <v>1175</v>
      </c>
      <c r="N18" s="1223">
        <v>1132</v>
      </c>
      <c r="O18" s="1223">
        <v>1843</v>
      </c>
      <c r="P18" s="1223">
        <v>1405</v>
      </c>
      <c r="Q18" s="1223">
        <v>1420</v>
      </c>
      <c r="R18" s="1223">
        <v>1231</v>
      </c>
      <c r="S18" s="1223">
        <v>1471</v>
      </c>
      <c r="T18" s="1223">
        <v>1113</v>
      </c>
      <c r="U18" s="1223">
        <v>1212</v>
      </c>
      <c r="V18" s="1223">
        <v>1158</v>
      </c>
      <c r="W18" s="1176"/>
      <c r="X18" s="1217"/>
      <c r="Y18" s="1186"/>
      <c r="Z18" s="1188"/>
      <c r="AA18" s="1218"/>
      <c r="AB18" s="1218"/>
      <c r="AC18" s="1224"/>
      <c r="AD18" s="1224"/>
      <c r="AE18" s="1224"/>
      <c r="AF18" s="1224"/>
      <c r="AG18" s="1224"/>
      <c r="AH18" s="1224"/>
      <c r="AI18" s="1224"/>
      <c r="AJ18" s="1224"/>
      <c r="AK18" s="1224"/>
      <c r="AL18" s="1224"/>
      <c r="AM18" s="1224"/>
      <c r="AN18" s="1218"/>
      <c r="AO18" s="1218"/>
      <c r="AP18" s="1218"/>
      <c r="AQ18" s="1218"/>
      <c r="AR18" s="1218"/>
      <c r="AS18" s="1218"/>
      <c r="AT18" s="1218"/>
      <c r="AU18" s="1218"/>
      <c r="AV18" s="1218"/>
      <c r="AW18" s="1218"/>
      <c r="AX18" s="1218"/>
      <c r="AY18" s="1218"/>
      <c r="AZ18" s="1218"/>
      <c r="BA18" s="1218"/>
      <c r="BB18" s="1218"/>
      <c r="BC18" s="1218"/>
      <c r="BD18" s="1218"/>
      <c r="BE18" s="1218"/>
      <c r="BF18" s="1218"/>
      <c r="BG18" s="1218"/>
    </row>
    <row r="19" spans="1:59" s="1221" customFormat="1" ht="19.5" customHeight="1">
      <c r="A19" s="1214"/>
      <c r="B19" s="1215"/>
      <c r="C19" s="1402">
        <v>25</v>
      </c>
      <c r="D19" s="1396" t="s">
        <v>653</v>
      </c>
      <c r="E19" s="1223">
        <v>1268</v>
      </c>
      <c r="F19" s="1223">
        <v>1541</v>
      </c>
      <c r="G19" s="1223">
        <v>1322</v>
      </c>
      <c r="H19" s="1223">
        <v>797</v>
      </c>
      <c r="I19" s="1223">
        <v>1117</v>
      </c>
      <c r="J19" s="1223">
        <v>1237</v>
      </c>
      <c r="K19" s="1223">
        <v>1304</v>
      </c>
      <c r="L19" s="1223">
        <v>1237</v>
      </c>
      <c r="M19" s="1223">
        <v>1045</v>
      </c>
      <c r="N19" s="1223">
        <v>1096</v>
      </c>
      <c r="O19" s="1223">
        <v>1754</v>
      </c>
      <c r="P19" s="1223">
        <v>2137</v>
      </c>
      <c r="Q19" s="1223">
        <v>1471</v>
      </c>
      <c r="R19" s="1223">
        <v>1230</v>
      </c>
      <c r="S19" s="1223">
        <v>1624</v>
      </c>
      <c r="T19" s="1223">
        <v>1093</v>
      </c>
      <c r="U19" s="1223">
        <v>1077</v>
      </c>
      <c r="V19" s="1223">
        <v>1223</v>
      </c>
      <c r="W19" s="1176"/>
      <c r="X19" s="1217"/>
      <c r="Y19" s="1186"/>
      <c r="Z19" s="1188"/>
      <c r="AA19" s="1218"/>
      <c r="AB19" s="1218"/>
      <c r="AC19" s="1224"/>
      <c r="AD19" s="1224"/>
      <c r="AE19" s="1224"/>
      <c r="AF19" s="1224"/>
      <c r="AG19" s="1224"/>
      <c r="AH19" s="1224"/>
      <c r="AI19" s="1224"/>
      <c r="AJ19" s="1224"/>
      <c r="AK19" s="1224"/>
      <c r="AL19" s="1224"/>
      <c r="AM19" s="1224"/>
      <c r="AN19" s="1218"/>
      <c r="AO19" s="1218"/>
      <c r="AP19" s="1218"/>
      <c r="AQ19" s="1218"/>
      <c r="AR19" s="1218"/>
      <c r="AS19" s="1218"/>
      <c r="AT19" s="1218"/>
      <c r="AU19" s="1218"/>
      <c r="AV19" s="1218"/>
      <c r="AW19" s="1218"/>
      <c r="AX19" s="1218"/>
      <c r="AY19" s="1218"/>
      <c r="AZ19" s="1218"/>
      <c r="BA19" s="1218"/>
      <c r="BB19" s="1218"/>
      <c r="BC19" s="1218"/>
      <c r="BD19" s="1218"/>
      <c r="BE19" s="1218"/>
      <c r="BF19" s="1218"/>
      <c r="BG19" s="1218"/>
    </row>
    <row r="20" spans="1:59" s="1221" customFormat="1" ht="19.5" customHeight="1">
      <c r="A20" s="1214"/>
      <c r="B20" s="1215"/>
      <c r="C20" s="1402">
        <v>26</v>
      </c>
      <c r="D20" s="1396" t="s">
        <v>654</v>
      </c>
      <c r="E20" s="1223">
        <v>1213</v>
      </c>
      <c r="F20" s="1223">
        <v>1276</v>
      </c>
      <c r="G20" s="1223">
        <v>1108</v>
      </c>
      <c r="H20" s="1223">
        <v>948</v>
      </c>
      <c r="I20" s="1223">
        <v>1052</v>
      </c>
      <c r="J20" s="1223">
        <v>1318</v>
      </c>
      <c r="K20" s="1223">
        <v>1142</v>
      </c>
      <c r="L20" s="1223">
        <v>1126</v>
      </c>
      <c r="M20" s="1223">
        <v>1077</v>
      </c>
      <c r="N20" s="1223">
        <v>1083</v>
      </c>
      <c r="O20" s="1223">
        <v>1859</v>
      </c>
      <c r="P20" s="1223">
        <v>1051</v>
      </c>
      <c r="Q20" s="1223">
        <v>1410</v>
      </c>
      <c r="R20" s="1223">
        <v>1040</v>
      </c>
      <c r="S20" s="1223">
        <v>1191</v>
      </c>
      <c r="T20" s="1223">
        <v>1021</v>
      </c>
      <c r="U20" s="1223">
        <v>1016</v>
      </c>
      <c r="V20" s="1223">
        <v>1276</v>
      </c>
      <c r="W20" s="1176"/>
      <c r="X20" s="1217"/>
      <c r="Y20" s="1186"/>
      <c r="Z20" s="1188"/>
      <c r="AA20" s="1218"/>
      <c r="AB20" s="1218"/>
      <c r="AC20" s="1224"/>
      <c r="AD20" s="1224"/>
      <c r="AE20" s="1224"/>
      <c r="AF20" s="1224"/>
      <c r="AG20" s="1224"/>
      <c r="AH20" s="1224"/>
      <c r="AI20" s="1224"/>
      <c r="AJ20" s="1224"/>
      <c r="AK20" s="1224"/>
      <c r="AL20" s="1224"/>
      <c r="AM20" s="1224"/>
      <c r="AN20" s="1218"/>
      <c r="AO20" s="1218"/>
      <c r="AP20" s="1218"/>
      <c r="AQ20" s="1218"/>
      <c r="AR20" s="1218"/>
      <c r="AS20" s="1218"/>
      <c r="AT20" s="1218"/>
      <c r="AU20" s="1218"/>
      <c r="AV20" s="1218"/>
      <c r="AW20" s="1218"/>
      <c r="AX20" s="1218"/>
      <c r="AY20" s="1218"/>
      <c r="AZ20" s="1218"/>
      <c r="BA20" s="1218"/>
      <c r="BB20" s="1218"/>
      <c r="BC20" s="1218"/>
      <c r="BD20" s="1218"/>
      <c r="BE20" s="1218"/>
      <c r="BF20" s="1218"/>
      <c r="BG20" s="1218"/>
    </row>
    <row r="21" spans="1:59" s="1221" customFormat="1" ht="10.5" customHeight="1">
      <c r="A21" s="1214"/>
      <c r="B21" s="1215"/>
      <c r="C21" s="1394">
        <v>3</v>
      </c>
      <c r="D21" s="1397" t="s">
        <v>655</v>
      </c>
      <c r="E21" s="1207">
        <v>1083</v>
      </c>
      <c r="F21" s="1207">
        <v>993</v>
      </c>
      <c r="G21" s="1207">
        <v>1009</v>
      </c>
      <c r="H21" s="1207">
        <v>924</v>
      </c>
      <c r="I21" s="1207">
        <v>922</v>
      </c>
      <c r="J21" s="1207">
        <v>1046</v>
      </c>
      <c r="K21" s="1207">
        <v>1026</v>
      </c>
      <c r="L21" s="1207">
        <v>1057</v>
      </c>
      <c r="M21" s="1207">
        <v>862</v>
      </c>
      <c r="N21" s="1207">
        <v>984</v>
      </c>
      <c r="O21" s="1207">
        <v>1400</v>
      </c>
      <c r="P21" s="1207">
        <v>1005</v>
      </c>
      <c r="Q21" s="1207">
        <v>1126</v>
      </c>
      <c r="R21" s="1207">
        <v>1009</v>
      </c>
      <c r="S21" s="1207">
        <v>1419</v>
      </c>
      <c r="T21" s="1207">
        <v>917</v>
      </c>
      <c r="U21" s="1207">
        <v>929</v>
      </c>
      <c r="V21" s="1207">
        <v>937</v>
      </c>
      <c r="W21" s="1176"/>
      <c r="X21" s="1217"/>
      <c r="Y21" s="1186"/>
      <c r="Z21" s="1188"/>
      <c r="AA21" s="1218"/>
      <c r="AB21" s="1218"/>
      <c r="AC21" s="1224"/>
      <c r="AD21" s="1224"/>
      <c r="AE21" s="1224"/>
      <c r="AF21" s="1224"/>
      <c r="AG21" s="1224"/>
      <c r="AH21" s="1224"/>
      <c r="AI21" s="1224"/>
      <c r="AJ21" s="1224"/>
      <c r="AK21" s="1224"/>
      <c r="AL21" s="1224"/>
      <c r="AM21" s="1224"/>
      <c r="AN21" s="1218"/>
      <c r="AO21" s="1218"/>
      <c r="AP21" s="1218"/>
      <c r="AQ21" s="1218"/>
      <c r="AR21" s="1218"/>
      <c r="AS21" s="1218"/>
      <c r="AT21" s="1218"/>
      <c r="AU21" s="1218"/>
      <c r="AV21" s="1218"/>
      <c r="AW21" s="1218"/>
      <c r="AX21" s="1218"/>
      <c r="AY21" s="1218"/>
      <c r="AZ21" s="1218"/>
      <c r="BA21" s="1218"/>
      <c r="BB21" s="1218"/>
      <c r="BC21" s="1218"/>
      <c r="BD21" s="1218"/>
      <c r="BE21" s="1218"/>
      <c r="BF21" s="1218"/>
      <c r="BG21" s="1218"/>
    </row>
    <row r="22" spans="1:59" s="1221" customFormat="1" ht="19.5" customHeight="1">
      <c r="A22" s="1214"/>
      <c r="B22" s="1215"/>
      <c r="C22" s="1402">
        <v>31</v>
      </c>
      <c r="D22" s="1396" t="s">
        <v>656</v>
      </c>
      <c r="E22" s="1223">
        <v>1093</v>
      </c>
      <c r="F22" s="1223">
        <v>1086</v>
      </c>
      <c r="G22" s="1223">
        <v>928</v>
      </c>
      <c r="H22" s="1223">
        <v>976</v>
      </c>
      <c r="I22" s="1223">
        <v>946</v>
      </c>
      <c r="J22" s="1223">
        <v>1039</v>
      </c>
      <c r="K22" s="1223">
        <v>1078</v>
      </c>
      <c r="L22" s="1223">
        <v>1059</v>
      </c>
      <c r="M22" s="1223">
        <v>839</v>
      </c>
      <c r="N22" s="1223">
        <v>1042</v>
      </c>
      <c r="O22" s="1223">
        <v>1546</v>
      </c>
      <c r="P22" s="1223">
        <v>1092</v>
      </c>
      <c r="Q22" s="1223">
        <v>1053</v>
      </c>
      <c r="R22" s="1223">
        <v>1019</v>
      </c>
      <c r="S22" s="1223">
        <v>1220</v>
      </c>
      <c r="T22" s="1223">
        <v>940</v>
      </c>
      <c r="U22" s="1223">
        <v>948</v>
      </c>
      <c r="V22" s="1223">
        <v>948</v>
      </c>
      <c r="W22" s="1176"/>
      <c r="X22" s="1217"/>
      <c r="Y22" s="1186"/>
      <c r="Z22" s="1188"/>
      <c r="AA22" s="1218"/>
      <c r="AB22" s="1218"/>
      <c r="AC22" s="1224"/>
      <c r="AD22" s="1224"/>
      <c r="AE22" s="1224"/>
      <c r="AF22" s="1224"/>
      <c r="AG22" s="1224"/>
      <c r="AH22" s="1224"/>
      <c r="AI22" s="1224"/>
      <c r="AJ22" s="1224"/>
      <c r="AK22" s="1224"/>
      <c r="AL22" s="1224"/>
      <c r="AM22" s="1224"/>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row>
    <row r="23" spans="1:59" s="1221" customFormat="1" ht="12" customHeight="1">
      <c r="A23" s="1214"/>
      <c r="B23" s="1215"/>
      <c r="C23" s="1402">
        <v>32</v>
      </c>
      <c r="D23" s="1396" t="s">
        <v>657</v>
      </c>
      <c r="E23" s="1223">
        <v>895</v>
      </c>
      <c r="F23" s="1223">
        <v>853</v>
      </c>
      <c r="G23" s="1223">
        <v>838</v>
      </c>
      <c r="H23" s="1223">
        <v>833</v>
      </c>
      <c r="I23" s="1223">
        <v>808</v>
      </c>
      <c r="J23" s="1223">
        <v>882</v>
      </c>
      <c r="K23" s="1223">
        <v>880</v>
      </c>
      <c r="L23" s="1223">
        <v>879</v>
      </c>
      <c r="M23" s="1223">
        <v>820</v>
      </c>
      <c r="N23" s="1223">
        <v>878</v>
      </c>
      <c r="O23" s="1223">
        <v>1057</v>
      </c>
      <c r="P23" s="1223">
        <v>809</v>
      </c>
      <c r="Q23" s="1223">
        <v>894</v>
      </c>
      <c r="R23" s="1223">
        <v>888</v>
      </c>
      <c r="S23" s="1223">
        <v>935</v>
      </c>
      <c r="T23" s="1223">
        <v>831</v>
      </c>
      <c r="U23" s="1223">
        <v>866</v>
      </c>
      <c r="V23" s="1223">
        <v>859</v>
      </c>
      <c r="W23" s="1176"/>
      <c r="X23" s="1217"/>
      <c r="Y23" s="1186"/>
      <c r="Z23" s="1188"/>
      <c r="AA23" s="1218"/>
      <c r="AB23" s="1218"/>
      <c r="AC23" s="1224"/>
      <c r="AD23" s="1224"/>
      <c r="AE23" s="1224"/>
      <c r="AF23" s="1224"/>
      <c r="AG23" s="1224"/>
      <c r="AH23" s="1224"/>
      <c r="AI23" s="1224"/>
      <c r="AJ23" s="1224"/>
      <c r="AK23" s="1224"/>
      <c r="AL23" s="1224"/>
      <c r="AM23" s="1224"/>
      <c r="AN23" s="1218"/>
      <c r="AO23" s="1218"/>
      <c r="AP23" s="1218"/>
      <c r="AQ23" s="1218"/>
      <c r="AR23" s="1218"/>
      <c r="AS23" s="1218"/>
      <c r="AT23" s="1218"/>
      <c r="AU23" s="1218"/>
      <c r="AV23" s="1218"/>
      <c r="AW23" s="1218"/>
      <c r="AX23" s="1218"/>
      <c r="AY23" s="1218"/>
      <c r="AZ23" s="1218"/>
      <c r="BA23" s="1218"/>
      <c r="BB23" s="1218"/>
      <c r="BC23" s="1218"/>
      <c r="BD23" s="1218"/>
      <c r="BE23" s="1218"/>
      <c r="BF23" s="1218"/>
      <c r="BG23" s="1218"/>
    </row>
    <row r="24" spans="1:59" s="1221" customFormat="1" ht="19.5" customHeight="1">
      <c r="A24" s="1214"/>
      <c r="B24" s="1215"/>
      <c r="C24" s="1402">
        <v>33</v>
      </c>
      <c r="D24" s="1396" t="s">
        <v>691</v>
      </c>
      <c r="E24" s="1223">
        <v>1128</v>
      </c>
      <c r="F24" s="1223">
        <v>987</v>
      </c>
      <c r="G24" s="1223">
        <v>994</v>
      </c>
      <c r="H24" s="1223">
        <v>931</v>
      </c>
      <c r="I24" s="1223">
        <v>992</v>
      </c>
      <c r="J24" s="1223">
        <v>998</v>
      </c>
      <c r="K24" s="1223">
        <v>1034</v>
      </c>
      <c r="L24" s="1223">
        <v>1056</v>
      </c>
      <c r="M24" s="1223">
        <v>942</v>
      </c>
      <c r="N24" s="1223">
        <v>968</v>
      </c>
      <c r="O24" s="1223">
        <v>1437</v>
      </c>
      <c r="P24" s="1223">
        <v>998</v>
      </c>
      <c r="Q24" s="1223">
        <v>1170</v>
      </c>
      <c r="R24" s="1223">
        <v>1066</v>
      </c>
      <c r="S24" s="1223">
        <v>1183</v>
      </c>
      <c r="T24" s="1223">
        <v>915</v>
      </c>
      <c r="U24" s="1223">
        <v>935</v>
      </c>
      <c r="V24" s="1223">
        <v>956</v>
      </c>
      <c r="W24" s="1176"/>
      <c r="X24" s="1217"/>
      <c r="Y24" s="1186"/>
      <c r="Z24" s="1188"/>
      <c r="AA24" s="1218"/>
      <c r="AB24" s="1218"/>
      <c r="AC24" s="1224"/>
      <c r="AD24" s="1224"/>
      <c r="AE24" s="1224"/>
      <c r="AF24" s="1224"/>
      <c r="AG24" s="1224"/>
      <c r="AH24" s="1224"/>
      <c r="AI24" s="1224"/>
      <c r="AJ24" s="1224"/>
      <c r="AK24" s="1224"/>
      <c r="AL24" s="1224"/>
      <c r="AM24" s="1224"/>
      <c r="AN24" s="1218"/>
      <c r="AO24" s="1218"/>
      <c r="AP24" s="1218"/>
      <c r="AQ24" s="1218"/>
      <c r="AR24" s="1218"/>
      <c r="AS24" s="1218"/>
      <c r="AT24" s="1218"/>
      <c r="AU24" s="1218"/>
      <c r="AV24" s="1218"/>
      <c r="AW24" s="1218"/>
      <c r="AX24" s="1218"/>
      <c r="AY24" s="1218"/>
      <c r="AZ24" s="1218"/>
      <c r="BA24" s="1218"/>
      <c r="BB24" s="1218"/>
      <c r="BC24" s="1218"/>
      <c r="BD24" s="1218"/>
      <c r="BE24" s="1218"/>
      <c r="BF24" s="1218"/>
      <c r="BG24" s="1218"/>
    </row>
    <row r="25" spans="1:59" s="1221" customFormat="1" ht="19.5" customHeight="1">
      <c r="A25" s="1214"/>
      <c r="B25" s="1215"/>
      <c r="C25" s="1402">
        <v>34</v>
      </c>
      <c r="D25" s="1396" t="s">
        <v>692</v>
      </c>
      <c r="E25" s="1223">
        <v>1036</v>
      </c>
      <c r="F25" s="1223">
        <v>826</v>
      </c>
      <c r="G25" s="1223">
        <v>2472</v>
      </c>
      <c r="H25" s="1223">
        <v>673</v>
      </c>
      <c r="I25" s="1223">
        <v>720</v>
      </c>
      <c r="J25" s="1223">
        <v>1557</v>
      </c>
      <c r="K25" s="1223">
        <v>853</v>
      </c>
      <c r="L25" s="1223">
        <v>1322</v>
      </c>
      <c r="M25" s="1223">
        <v>703</v>
      </c>
      <c r="N25" s="1223">
        <v>832</v>
      </c>
      <c r="O25" s="1223">
        <v>1030</v>
      </c>
      <c r="P25" s="1223">
        <v>798</v>
      </c>
      <c r="Q25" s="1223">
        <v>1906</v>
      </c>
      <c r="R25" s="1223">
        <v>796</v>
      </c>
      <c r="S25" s="1223">
        <v>7527</v>
      </c>
      <c r="T25" s="1223">
        <v>802</v>
      </c>
      <c r="U25" s="1223">
        <v>913</v>
      </c>
      <c r="V25" s="1223">
        <v>819</v>
      </c>
      <c r="W25" s="1176"/>
      <c r="X25" s="1217"/>
      <c r="Y25" s="1186"/>
      <c r="Z25" s="1188"/>
      <c r="AA25" s="1218"/>
      <c r="AB25" s="1218"/>
      <c r="AC25" s="1224"/>
      <c r="AD25" s="1224"/>
      <c r="AE25" s="1224"/>
      <c r="AF25" s="1224"/>
      <c r="AG25" s="1224"/>
      <c r="AH25" s="1224"/>
      <c r="AI25" s="1224"/>
      <c r="AJ25" s="1224"/>
      <c r="AK25" s="1224"/>
      <c r="AL25" s="1224"/>
      <c r="AM25" s="1224"/>
      <c r="AN25" s="1218"/>
      <c r="AO25" s="1218"/>
      <c r="AP25" s="1218"/>
      <c r="AQ25" s="1218"/>
      <c r="AR25" s="1218"/>
      <c r="AS25" s="1218"/>
      <c r="AT25" s="1218"/>
      <c r="AU25" s="1218"/>
      <c r="AV25" s="1218"/>
      <c r="AW25" s="1218"/>
      <c r="AX25" s="1218"/>
      <c r="AY25" s="1218"/>
      <c r="AZ25" s="1218"/>
      <c r="BA25" s="1218"/>
      <c r="BB25" s="1218"/>
      <c r="BC25" s="1218"/>
      <c r="BD25" s="1218"/>
      <c r="BE25" s="1218"/>
      <c r="BF25" s="1218"/>
      <c r="BG25" s="1218"/>
    </row>
    <row r="26" spans="1:59" s="1221" customFormat="1" ht="19.5" customHeight="1">
      <c r="A26" s="1214"/>
      <c r="B26" s="1215"/>
      <c r="C26" s="1402">
        <v>35</v>
      </c>
      <c r="D26" s="1396" t="s">
        <v>658</v>
      </c>
      <c r="E26" s="1223">
        <v>986</v>
      </c>
      <c r="F26" s="1223">
        <v>1075</v>
      </c>
      <c r="G26" s="1223">
        <v>935</v>
      </c>
      <c r="H26" s="1223">
        <v>1093</v>
      </c>
      <c r="I26" s="1223">
        <v>867</v>
      </c>
      <c r="J26" s="1223">
        <v>1097</v>
      </c>
      <c r="K26" s="1223">
        <v>1124</v>
      </c>
      <c r="L26" s="1223">
        <v>1087</v>
      </c>
      <c r="M26" s="1223">
        <v>1008</v>
      </c>
      <c r="N26" s="1223">
        <v>918</v>
      </c>
      <c r="O26" s="1223">
        <v>1314</v>
      </c>
      <c r="P26" s="1223">
        <v>1030</v>
      </c>
      <c r="Q26" s="1223">
        <v>1151</v>
      </c>
      <c r="R26" s="1223">
        <v>961</v>
      </c>
      <c r="S26" s="1223">
        <v>1119</v>
      </c>
      <c r="T26" s="1223">
        <v>1024</v>
      </c>
      <c r="U26" s="1223">
        <v>967</v>
      </c>
      <c r="V26" s="1223">
        <v>995</v>
      </c>
      <c r="W26" s="1176"/>
      <c r="X26" s="1217"/>
      <c r="Y26" s="1186"/>
      <c r="Z26" s="1188"/>
      <c r="AA26" s="1218"/>
      <c r="AB26" s="1218"/>
      <c r="AC26" s="1224"/>
      <c r="AD26" s="1224"/>
      <c r="AE26" s="1224"/>
      <c r="AF26" s="1224"/>
      <c r="AG26" s="1224"/>
      <c r="AH26" s="1224"/>
      <c r="AI26" s="1224"/>
      <c r="AJ26" s="1224"/>
      <c r="AK26" s="1224"/>
      <c r="AL26" s="1224"/>
      <c r="AM26" s="1224"/>
      <c r="AN26" s="1218"/>
      <c r="AO26" s="1218"/>
      <c r="AP26" s="1218"/>
      <c r="AQ26" s="1218"/>
      <c r="AR26" s="1218"/>
      <c r="AS26" s="1218"/>
      <c r="AT26" s="1218"/>
      <c r="AU26" s="1218"/>
      <c r="AV26" s="1218"/>
      <c r="AW26" s="1218"/>
      <c r="AX26" s="1218"/>
      <c r="AY26" s="1218"/>
      <c r="AZ26" s="1218"/>
      <c r="BA26" s="1218"/>
      <c r="BB26" s="1218"/>
      <c r="BC26" s="1218"/>
      <c r="BD26" s="1218"/>
      <c r="BE26" s="1218"/>
      <c r="BF26" s="1218"/>
      <c r="BG26" s="1218"/>
    </row>
    <row r="27" spans="1:59" s="1221" customFormat="1" ht="10.5" customHeight="1">
      <c r="A27" s="1214"/>
      <c r="B27" s="1215"/>
      <c r="C27" s="1394">
        <v>4</v>
      </c>
      <c r="D27" s="1397" t="s">
        <v>659</v>
      </c>
      <c r="E27" s="1207">
        <v>778</v>
      </c>
      <c r="F27" s="1207">
        <v>808</v>
      </c>
      <c r="G27" s="1207">
        <v>727</v>
      </c>
      <c r="H27" s="1207">
        <v>736</v>
      </c>
      <c r="I27" s="1207">
        <v>740</v>
      </c>
      <c r="J27" s="1207">
        <v>776</v>
      </c>
      <c r="K27" s="1207">
        <v>773</v>
      </c>
      <c r="L27" s="1207">
        <v>822</v>
      </c>
      <c r="M27" s="1207">
        <v>750</v>
      </c>
      <c r="N27" s="1207">
        <v>743</v>
      </c>
      <c r="O27" s="1207">
        <v>946</v>
      </c>
      <c r="P27" s="1207">
        <v>792</v>
      </c>
      <c r="Q27" s="1207">
        <v>796</v>
      </c>
      <c r="R27" s="1207">
        <v>770</v>
      </c>
      <c r="S27" s="1207">
        <v>862</v>
      </c>
      <c r="T27" s="1207">
        <v>730</v>
      </c>
      <c r="U27" s="1207">
        <v>722</v>
      </c>
      <c r="V27" s="1207">
        <v>741</v>
      </c>
      <c r="W27" s="1176"/>
      <c r="X27" s="1217"/>
      <c r="Y27" s="1186"/>
      <c r="Z27" s="1188"/>
      <c r="AA27" s="1218"/>
      <c r="AB27" s="1218"/>
      <c r="AC27" s="1224"/>
      <c r="AD27" s="1224"/>
      <c r="AE27" s="1224"/>
      <c r="AF27" s="1224"/>
      <c r="AG27" s="1224"/>
      <c r="AH27" s="1224"/>
      <c r="AI27" s="1224"/>
      <c r="AJ27" s="1224"/>
      <c r="AK27" s="1224"/>
      <c r="AL27" s="1224"/>
      <c r="AM27" s="1224"/>
      <c r="AN27" s="1218"/>
      <c r="AO27" s="1218"/>
      <c r="AP27" s="1218"/>
      <c r="AQ27" s="1218"/>
      <c r="AR27" s="1218"/>
      <c r="AS27" s="1218"/>
      <c r="AT27" s="1218"/>
      <c r="AU27" s="1218"/>
      <c r="AV27" s="1218"/>
      <c r="AW27" s="1218"/>
      <c r="AX27" s="1218"/>
      <c r="AY27" s="1218"/>
      <c r="AZ27" s="1218"/>
      <c r="BA27" s="1218"/>
      <c r="BB27" s="1218"/>
      <c r="BC27" s="1218"/>
      <c r="BD27" s="1218"/>
      <c r="BE27" s="1218"/>
      <c r="BF27" s="1218"/>
      <c r="BG27" s="1218"/>
    </row>
    <row r="28" spans="1:59" s="1221" customFormat="1" ht="19.5" customHeight="1">
      <c r="A28" s="1214"/>
      <c r="B28" s="1215"/>
      <c r="C28" s="1402">
        <v>41</v>
      </c>
      <c r="D28" s="1396" t="s">
        <v>693</v>
      </c>
      <c r="E28" s="1223">
        <v>807</v>
      </c>
      <c r="F28" s="1223">
        <v>771</v>
      </c>
      <c r="G28" s="1223">
        <v>745</v>
      </c>
      <c r="H28" s="1223">
        <v>683</v>
      </c>
      <c r="I28" s="1223">
        <v>710</v>
      </c>
      <c r="J28" s="1223">
        <v>754</v>
      </c>
      <c r="K28" s="1223">
        <v>767</v>
      </c>
      <c r="L28" s="1223">
        <v>796</v>
      </c>
      <c r="M28" s="1223">
        <v>708</v>
      </c>
      <c r="N28" s="1223">
        <v>730</v>
      </c>
      <c r="O28" s="1223">
        <v>968</v>
      </c>
      <c r="P28" s="1223">
        <v>741</v>
      </c>
      <c r="Q28" s="1223">
        <v>806</v>
      </c>
      <c r="R28" s="1223">
        <v>759</v>
      </c>
      <c r="S28" s="1223">
        <v>845</v>
      </c>
      <c r="T28" s="1223">
        <v>701</v>
      </c>
      <c r="U28" s="1223">
        <v>677</v>
      </c>
      <c r="V28" s="1223">
        <v>702</v>
      </c>
      <c r="W28" s="1176"/>
      <c r="X28" s="1217"/>
      <c r="Y28" s="1186"/>
      <c r="Z28" s="1188"/>
      <c r="AA28" s="1218"/>
      <c r="AB28" s="1218"/>
      <c r="AC28" s="1224"/>
      <c r="AD28" s="1224"/>
      <c r="AE28" s="1224"/>
      <c r="AF28" s="1224"/>
      <c r="AG28" s="1224"/>
      <c r="AH28" s="1224"/>
      <c r="AI28" s="1224"/>
      <c r="AJ28" s="1224"/>
      <c r="AK28" s="1224"/>
      <c r="AL28" s="1224"/>
      <c r="AM28" s="1224"/>
      <c r="AN28" s="1218"/>
      <c r="AO28" s="1218"/>
      <c r="AP28" s="1218"/>
      <c r="AQ28" s="1218"/>
      <c r="AR28" s="1218"/>
      <c r="AS28" s="1218"/>
      <c r="AT28" s="1218"/>
      <c r="AU28" s="1218"/>
      <c r="AV28" s="1218"/>
      <c r="AW28" s="1218"/>
      <c r="AX28" s="1218"/>
      <c r="AY28" s="1218"/>
      <c r="AZ28" s="1218"/>
      <c r="BA28" s="1218"/>
      <c r="BB28" s="1218"/>
      <c r="BC28" s="1218"/>
      <c r="BD28" s="1218"/>
      <c r="BE28" s="1218"/>
      <c r="BF28" s="1218"/>
      <c r="BG28" s="1218"/>
    </row>
    <row r="29" spans="1:59" s="1221" customFormat="1" ht="9.75" customHeight="1">
      <c r="A29" s="1214"/>
      <c r="B29" s="1215"/>
      <c r="C29" s="1402">
        <v>42</v>
      </c>
      <c r="D29" s="1396" t="s">
        <v>686</v>
      </c>
      <c r="E29" s="1223">
        <v>705</v>
      </c>
      <c r="F29" s="1223">
        <v>774</v>
      </c>
      <c r="G29" s="1223">
        <v>658</v>
      </c>
      <c r="H29" s="1223">
        <v>664</v>
      </c>
      <c r="I29" s="1223">
        <v>655</v>
      </c>
      <c r="J29" s="1223">
        <v>712</v>
      </c>
      <c r="K29" s="1223">
        <v>671</v>
      </c>
      <c r="L29" s="1223">
        <v>788</v>
      </c>
      <c r="M29" s="1223">
        <v>731</v>
      </c>
      <c r="N29" s="1223">
        <v>703</v>
      </c>
      <c r="O29" s="1223">
        <v>771</v>
      </c>
      <c r="P29" s="1223">
        <v>700</v>
      </c>
      <c r="Q29" s="1223">
        <v>690</v>
      </c>
      <c r="R29" s="1223">
        <v>731</v>
      </c>
      <c r="S29" s="1223">
        <v>685</v>
      </c>
      <c r="T29" s="1223">
        <v>678</v>
      </c>
      <c r="U29" s="1223">
        <v>692</v>
      </c>
      <c r="V29" s="1223">
        <v>711</v>
      </c>
      <c r="W29" s="1176"/>
      <c r="X29" s="1217"/>
      <c r="Y29" s="1186"/>
      <c r="Z29" s="1188"/>
      <c r="AA29" s="1218"/>
      <c r="AB29" s="1218"/>
      <c r="AC29" s="1224"/>
      <c r="AD29" s="1224"/>
      <c r="AE29" s="1224"/>
      <c r="AF29" s="1224"/>
      <c r="AG29" s="1224"/>
      <c r="AH29" s="1224"/>
      <c r="AI29" s="1224"/>
      <c r="AJ29" s="1224"/>
      <c r="AK29" s="1224"/>
      <c r="AL29" s="1224"/>
      <c r="AM29" s="1224"/>
      <c r="AN29" s="1218"/>
      <c r="AO29" s="1218"/>
      <c r="AP29" s="1218"/>
      <c r="AQ29" s="1218"/>
      <c r="AR29" s="1218"/>
      <c r="AS29" s="1218"/>
      <c r="AT29" s="1218"/>
      <c r="AU29" s="1218"/>
      <c r="AV29" s="1218"/>
      <c r="AW29" s="1218"/>
      <c r="AX29" s="1218"/>
      <c r="AY29" s="1218"/>
      <c r="AZ29" s="1218"/>
      <c r="BA29" s="1218"/>
      <c r="BB29" s="1218"/>
      <c r="BC29" s="1218"/>
      <c r="BD29" s="1218"/>
      <c r="BE29" s="1218"/>
      <c r="BF29" s="1218"/>
      <c r="BG29" s="1218"/>
    </row>
    <row r="30" spans="1:59" s="1221" customFormat="1" ht="19.5" customHeight="1">
      <c r="A30" s="1214"/>
      <c r="B30" s="1215"/>
      <c r="C30" s="1402">
        <v>43</v>
      </c>
      <c r="D30" s="1396" t="s">
        <v>694</v>
      </c>
      <c r="E30" s="1223">
        <v>755</v>
      </c>
      <c r="F30" s="1223">
        <v>900</v>
      </c>
      <c r="G30" s="1223">
        <v>721</v>
      </c>
      <c r="H30" s="1223">
        <v>851</v>
      </c>
      <c r="I30" s="1223">
        <v>796</v>
      </c>
      <c r="J30" s="1223">
        <v>789</v>
      </c>
      <c r="K30" s="1223">
        <v>841</v>
      </c>
      <c r="L30" s="1223">
        <v>920</v>
      </c>
      <c r="M30" s="1223">
        <v>816</v>
      </c>
      <c r="N30" s="1223">
        <v>765</v>
      </c>
      <c r="O30" s="1223">
        <v>991</v>
      </c>
      <c r="P30" s="1223">
        <v>908</v>
      </c>
      <c r="Q30" s="1223">
        <v>810</v>
      </c>
      <c r="R30" s="1223">
        <v>785</v>
      </c>
      <c r="S30" s="1223">
        <v>947</v>
      </c>
      <c r="T30" s="1223">
        <v>785</v>
      </c>
      <c r="U30" s="1223">
        <v>770</v>
      </c>
      <c r="V30" s="1223">
        <v>794</v>
      </c>
      <c r="W30" s="1176"/>
      <c r="X30" s="1217"/>
      <c r="Y30" s="1186"/>
      <c r="Z30" s="1188"/>
      <c r="AA30" s="1218"/>
      <c r="AB30" s="1218"/>
      <c r="AC30" s="1224"/>
      <c r="AD30" s="1224"/>
      <c r="AE30" s="1224"/>
      <c r="AF30" s="1224"/>
      <c r="AG30" s="1224"/>
      <c r="AH30" s="1224"/>
      <c r="AI30" s="1224"/>
      <c r="AJ30" s="1224"/>
      <c r="AK30" s="1224"/>
      <c r="AL30" s="1224"/>
      <c r="AM30" s="1224"/>
      <c r="AN30" s="1218"/>
      <c r="AO30" s="1218"/>
      <c r="AP30" s="1218"/>
      <c r="AQ30" s="1218"/>
      <c r="AR30" s="1218"/>
      <c r="AS30" s="1218"/>
      <c r="AT30" s="1218"/>
      <c r="AU30" s="1218"/>
      <c r="AV30" s="1218"/>
      <c r="AW30" s="1218"/>
      <c r="AX30" s="1218"/>
      <c r="AY30" s="1218"/>
      <c r="AZ30" s="1218"/>
      <c r="BA30" s="1218"/>
      <c r="BB30" s="1218"/>
      <c r="BC30" s="1218"/>
      <c r="BD30" s="1218"/>
      <c r="BE30" s="1218"/>
      <c r="BF30" s="1218"/>
      <c r="BG30" s="1218"/>
    </row>
    <row r="31" spans="1:59" s="1221" customFormat="1" ht="9.75" customHeight="1">
      <c r="A31" s="1214"/>
      <c r="B31" s="1215"/>
      <c r="C31" s="1402">
        <v>44</v>
      </c>
      <c r="D31" s="1396" t="s">
        <v>660</v>
      </c>
      <c r="E31" s="1223">
        <v>829</v>
      </c>
      <c r="F31" s="1223">
        <v>785</v>
      </c>
      <c r="G31" s="1223">
        <v>782</v>
      </c>
      <c r="H31" s="1223">
        <v>779</v>
      </c>
      <c r="I31" s="1223">
        <v>819</v>
      </c>
      <c r="J31" s="1223">
        <v>880</v>
      </c>
      <c r="K31" s="1223">
        <v>812</v>
      </c>
      <c r="L31" s="1223">
        <v>824</v>
      </c>
      <c r="M31" s="1223">
        <v>757</v>
      </c>
      <c r="N31" s="1223">
        <v>787</v>
      </c>
      <c r="O31" s="1223">
        <v>1029</v>
      </c>
      <c r="P31" s="1223">
        <v>818</v>
      </c>
      <c r="Q31" s="1223">
        <v>882</v>
      </c>
      <c r="R31" s="1223">
        <v>808</v>
      </c>
      <c r="S31" s="1223">
        <v>899</v>
      </c>
      <c r="T31" s="1223">
        <v>805</v>
      </c>
      <c r="U31" s="1223">
        <v>767</v>
      </c>
      <c r="V31" s="1223">
        <v>792</v>
      </c>
      <c r="W31" s="1176"/>
      <c r="X31" s="1217"/>
      <c r="Y31" s="1186"/>
      <c r="Z31" s="1188"/>
      <c r="AA31" s="1218"/>
      <c r="AB31" s="1218"/>
      <c r="AC31" s="1224"/>
      <c r="AD31" s="1224"/>
      <c r="AE31" s="1224"/>
      <c r="AF31" s="1224"/>
      <c r="AG31" s="1224"/>
      <c r="AH31" s="1224"/>
      <c r="AI31" s="1224"/>
      <c r="AJ31" s="1224"/>
      <c r="AK31" s="1224"/>
      <c r="AL31" s="1224"/>
      <c r="AM31" s="1224"/>
      <c r="AN31" s="1218"/>
      <c r="AO31" s="1218"/>
      <c r="AP31" s="1218"/>
      <c r="AQ31" s="1218"/>
      <c r="AR31" s="1218"/>
      <c r="AS31" s="1218"/>
      <c r="AT31" s="1218"/>
      <c r="AU31" s="1218"/>
      <c r="AV31" s="1218"/>
      <c r="AW31" s="1218"/>
      <c r="AX31" s="1218"/>
      <c r="AY31" s="1218"/>
      <c r="AZ31" s="1218"/>
      <c r="BA31" s="1218"/>
      <c r="BB31" s="1218"/>
      <c r="BC31" s="1218"/>
      <c r="BD31" s="1218"/>
      <c r="BE31" s="1218"/>
      <c r="BF31" s="1218"/>
      <c r="BG31" s="1218"/>
    </row>
    <row r="32" spans="1:59" s="1221" customFormat="1" ht="19.5" customHeight="1">
      <c r="A32" s="1214"/>
      <c r="B32" s="1215"/>
      <c r="C32" s="1394">
        <v>5</v>
      </c>
      <c r="D32" s="1397" t="s">
        <v>661</v>
      </c>
      <c r="E32" s="1207">
        <v>597</v>
      </c>
      <c r="F32" s="1207">
        <v>574</v>
      </c>
      <c r="G32" s="1207">
        <v>580</v>
      </c>
      <c r="H32" s="1207">
        <v>545</v>
      </c>
      <c r="I32" s="1207">
        <v>563</v>
      </c>
      <c r="J32" s="1207">
        <v>587</v>
      </c>
      <c r="K32" s="1207">
        <v>596</v>
      </c>
      <c r="L32" s="1207">
        <v>637</v>
      </c>
      <c r="M32" s="1207">
        <v>553</v>
      </c>
      <c r="N32" s="1207">
        <v>591</v>
      </c>
      <c r="O32" s="1207">
        <v>691</v>
      </c>
      <c r="P32" s="1207">
        <v>576</v>
      </c>
      <c r="Q32" s="1207">
        <v>622</v>
      </c>
      <c r="R32" s="1207">
        <v>598</v>
      </c>
      <c r="S32" s="1207">
        <v>606</v>
      </c>
      <c r="T32" s="1207">
        <v>562</v>
      </c>
      <c r="U32" s="1207">
        <v>559</v>
      </c>
      <c r="V32" s="1207">
        <v>572</v>
      </c>
      <c r="W32" s="1176"/>
      <c r="X32" s="1217"/>
      <c r="Y32" s="1186"/>
      <c r="Z32" s="1188"/>
      <c r="AA32" s="1218"/>
      <c r="AB32" s="1218"/>
      <c r="AC32" s="1224"/>
      <c r="AD32" s="1224"/>
      <c r="AE32" s="1224"/>
      <c r="AF32" s="1224"/>
      <c r="AG32" s="1224"/>
      <c r="AH32" s="1224"/>
      <c r="AI32" s="1224"/>
      <c r="AJ32" s="1224"/>
      <c r="AK32" s="1224"/>
      <c r="AL32" s="1224"/>
      <c r="AM32" s="1224"/>
      <c r="AN32" s="1218"/>
      <c r="AO32" s="1218"/>
      <c r="AP32" s="1218"/>
      <c r="AQ32" s="1218"/>
      <c r="AR32" s="1218"/>
      <c r="AS32" s="1218"/>
      <c r="AT32" s="1218"/>
      <c r="AU32" s="1218"/>
      <c r="AV32" s="1218"/>
      <c r="AW32" s="1218"/>
      <c r="AX32" s="1218"/>
      <c r="AY32" s="1218"/>
      <c r="AZ32" s="1218"/>
      <c r="BA32" s="1218"/>
      <c r="BB32" s="1218"/>
      <c r="BC32" s="1218"/>
      <c r="BD32" s="1218"/>
      <c r="BE32" s="1218"/>
      <c r="BF32" s="1218"/>
      <c r="BG32" s="1218"/>
    </row>
    <row r="33" spans="1:59" s="1221" customFormat="1" ht="9.75" customHeight="1">
      <c r="A33" s="1214"/>
      <c r="B33" s="1215"/>
      <c r="C33" s="1402">
        <v>51</v>
      </c>
      <c r="D33" s="1396" t="s">
        <v>662</v>
      </c>
      <c r="E33" s="1223">
        <v>562</v>
      </c>
      <c r="F33" s="1223">
        <v>556</v>
      </c>
      <c r="G33" s="1223">
        <v>544</v>
      </c>
      <c r="H33" s="1223">
        <v>537</v>
      </c>
      <c r="I33" s="1223">
        <v>558</v>
      </c>
      <c r="J33" s="1223">
        <v>580</v>
      </c>
      <c r="K33" s="1223">
        <v>564</v>
      </c>
      <c r="L33" s="1223">
        <v>680</v>
      </c>
      <c r="M33" s="1223">
        <v>547</v>
      </c>
      <c r="N33" s="1223">
        <v>568</v>
      </c>
      <c r="O33" s="1223">
        <v>691</v>
      </c>
      <c r="P33" s="1223">
        <v>574</v>
      </c>
      <c r="Q33" s="1223">
        <v>577</v>
      </c>
      <c r="R33" s="1223">
        <v>572</v>
      </c>
      <c r="S33" s="1223">
        <v>565</v>
      </c>
      <c r="T33" s="1223">
        <v>545</v>
      </c>
      <c r="U33" s="1223">
        <v>559</v>
      </c>
      <c r="V33" s="1223">
        <v>563</v>
      </c>
      <c r="W33" s="1176"/>
      <c r="X33" s="1217"/>
      <c r="Y33" s="1186"/>
      <c r="Z33" s="1188"/>
      <c r="AA33" s="1218"/>
      <c r="AB33" s="1218"/>
      <c r="AC33" s="1224"/>
      <c r="AD33" s="1224"/>
      <c r="AE33" s="1224"/>
      <c r="AF33" s="1224"/>
      <c r="AG33" s="1224"/>
      <c r="AH33" s="1224"/>
      <c r="AI33" s="1224"/>
      <c r="AJ33" s="1224"/>
      <c r="AK33" s="1224"/>
      <c r="AL33" s="1224"/>
      <c r="AM33" s="1224"/>
      <c r="AN33" s="1218"/>
      <c r="AO33" s="1218"/>
      <c r="AP33" s="1218"/>
      <c r="AQ33" s="1218"/>
      <c r="AR33" s="1218"/>
      <c r="AS33" s="1218"/>
      <c r="AT33" s="1218"/>
      <c r="AU33" s="1218"/>
      <c r="AV33" s="1218"/>
      <c r="AW33" s="1218"/>
      <c r="AX33" s="1218"/>
      <c r="AY33" s="1218"/>
      <c r="AZ33" s="1218"/>
      <c r="BA33" s="1218"/>
      <c r="BB33" s="1218"/>
      <c r="BC33" s="1218"/>
      <c r="BD33" s="1218"/>
      <c r="BE33" s="1218"/>
      <c r="BF33" s="1218"/>
      <c r="BG33" s="1218"/>
    </row>
    <row r="34" spans="1:59" s="1221" customFormat="1" ht="9.75" customHeight="1">
      <c r="A34" s="1214"/>
      <c r="B34" s="1215"/>
      <c r="C34" s="1402">
        <v>52</v>
      </c>
      <c r="D34" s="1396" t="s">
        <v>663</v>
      </c>
      <c r="E34" s="1223">
        <v>629</v>
      </c>
      <c r="F34" s="1223">
        <v>595</v>
      </c>
      <c r="G34" s="1223">
        <v>604</v>
      </c>
      <c r="H34" s="1223">
        <v>556</v>
      </c>
      <c r="I34" s="1223">
        <v>569</v>
      </c>
      <c r="J34" s="1223">
        <v>604</v>
      </c>
      <c r="K34" s="1223">
        <v>632</v>
      </c>
      <c r="L34" s="1223">
        <v>607</v>
      </c>
      <c r="M34" s="1223">
        <v>566</v>
      </c>
      <c r="N34" s="1223">
        <v>612</v>
      </c>
      <c r="O34" s="1223">
        <v>721</v>
      </c>
      <c r="P34" s="1223">
        <v>597</v>
      </c>
      <c r="Q34" s="1223">
        <v>653</v>
      </c>
      <c r="R34" s="1223">
        <v>609</v>
      </c>
      <c r="S34" s="1223">
        <v>636</v>
      </c>
      <c r="T34" s="1223">
        <v>579</v>
      </c>
      <c r="U34" s="1223">
        <v>569</v>
      </c>
      <c r="V34" s="1223">
        <v>595</v>
      </c>
      <c r="W34" s="1176"/>
      <c r="X34" s="1217"/>
      <c r="Y34" s="1186"/>
      <c r="Z34" s="1188"/>
      <c r="AA34" s="1218"/>
      <c r="AB34" s="1218"/>
      <c r="AC34" s="1224"/>
      <c r="AD34" s="1224"/>
      <c r="AE34" s="1224"/>
      <c r="AF34" s="1224"/>
      <c r="AG34" s="1224"/>
      <c r="AH34" s="1224"/>
      <c r="AI34" s="1224"/>
      <c r="AJ34" s="1224"/>
      <c r="AK34" s="1224"/>
      <c r="AL34" s="1224"/>
      <c r="AM34" s="1224"/>
      <c r="AN34" s="1218"/>
      <c r="AO34" s="1218"/>
      <c r="AP34" s="1218"/>
      <c r="AQ34" s="1218"/>
      <c r="AR34" s="1218"/>
      <c r="AS34" s="1218"/>
      <c r="AT34" s="1218"/>
      <c r="AU34" s="1218"/>
      <c r="AV34" s="1218"/>
      <c r="AW34" s="1218"/>
      <c r="AX34" s="1218"/>
      <c r="AY34" s="1218"/>
      <c r="AZ34" s="1218"/>
      <c r="BA34" s="1218"/>
      <c r="BB34" s="1218"/>
      <c r="BC34" s="1218"/>
      <c r="BD34" s="1218"/>
      <c r="BE34" s="1218"/>
      <c r="BF34" s="1218"/>
      <c r="BG34" s="1218"/>
    </row>
    <row r="35" spans="1:59" s="1221" customFormat="1" ht="9.75" customHeight="1">
      <c r="A35" s="1214"/>
      <c r="B35" s="1215"/>
      <c r="C35" s="1402">
        <v>53</v>
      </c>
      <c r="D35" s="1396" t="s">
        <v>664</v>
      </c>
      <c r="E35" s="1223">
        <v>544</v>
      </c>
      <c r="F35" s="1223">
        <v>549</v>
      </c>
      <c r="G35" s="1223">
        <v>542</v>
      </c>
      <c r="H35" s="1223">
        <v>524</v>
      </c>
      <c r="I35" s="1223">
        <v>547</v>
      </c>
      <c r="J35" s="1223">
        <v>532</v>
      </c>
      <c r="K35" s="1223">
        <v>548</v>
      </c>
      <c r="L35" s="1223">
        <v>549</v>
      </c>
      <c r="M35" s="1223">
        <v>537</v>
      </c>
      <c r="N35" s="1223">
        <v>548</v>
      </c>
      <c r="O35" s="1223">
        <v>581</v>
      </c>
      <c r="P35" s="1223">
        <v>549</v>
      </c>
      <c r="Q35" s="1223">
        <v>537</v>
      </c>
      <c r="R35" s="1223">
        <v>595</v>
      </c>
      <c r="S35" s="1223">
        <v>553</v>
      </c>
      <c r="T35" s="1223">
        <v>535</v>
      </c>
      <c r="U35" s="1223">
        <v>529</v>
      </c>
      <c r="V35" s="1223">
        <v>530</v>
      </c>
      <c r="W35" s="1176"/>
      <c r="X35" s="1217"/>
      <c r="Y35" s="1186"/>
      <c r="Z35" s="1188"/>
      <c r="AA35" s="1218"/>
      <c r="AB35" s="1218"/>
      <c r="AC35" s="1224"/>
      <c r="AD35" s="1224"/>
      <c r="AE35" s="1224"/>
      <c r="AF35" s="1224"/>
      <c r="AG35" s="1224"/>
      <c r="AH35" s="1224"/>
      <c r="AI35" s="1224"/>
      <c r="AJ35" s="1224"/>
      <c r="AK35" s="1224"/>
      <c r="AL35" s="1224"/>
      <c r="AM35" s="1224"/>
      <c r="AN35" s="1218"/>
      <c r="AO35" s="1218"/>
      <c r="AP35" s="1218"/>
      <c r="AQ35" s="1218"/>
      <c r="AR35" s="1218"/>
      <c r="AS35" s="1218"/>
      <c r="AT35" s="1218"/>
      <c r="AU35" s="1218"/>
      <c r="AV35" s="1218"/>
      <c r="AW35" s="1218"/>
      <c r="AX35" s="1218"/>
      <c r="AY35" s="1218"/>
      <c r="AZ35" s="1218"/>
      <c r="BA35" s="1218"/>
      <c r="BB35" s="1218"/>
      <c r="BC35" s="1218"/>
      <c r="BD35" s="1218"/>
      <c r="BE35" s="1218"/>
      <c r="BF35" s="1218"/>
      <c r="BG35" s="1218"/>
    </row>
    <row r="36" spans="1:59" s="1221" customFormat="1" ht="9.75" customHeight="1">
      <c r="A36" s="1214"/>
      <c r="B36" s="1215"/>
      <c r="C36" s="1402">
        <v>54</v>
      </c>
      <c r="D36" s="1396" t="s">
        <v>687</v>
      </c>
      <c r="E36" s="1223">
        <v>622</v>
      </c>
      <c r="F36" s="1223">
        <v>653</v>
      </c>
      <c r="G36" s="1223">
        <v>605</v>
      </c>
      <c r="H36" s="1223">
        <v>593</v>
      </c>
      <c r="I36" s="1223">
        <v>602</v>
      </c>
      <c r="J36" s="1223">
        <v>669</v>
      </c>
      <c r="K36" s="1223">
        <v>697</v>
      </c>
      <c r="L36" s="1223">
        <v>691</v>
      </c>
      <c r="M36" s="1223">
        <v>604</v>
      </c>
      <c r="N36" s="1223">
        <v>604</v>
      </c>
      <c r="O36" s="1223">
        <v>685</v>
      </c>
      <c r="P36" s="1223">
        <v>595</v>
      </c>
      <c r="Q36" s="1223">
        <v>667</v>
      </c>
      <c r="R36" s="1223">
        <v>636</v>
      </c>
      <c r="S36" s="1223">
        <v>656</v>
      </c>
      <c r="T36" s="1223">
        <v>565</v>
      </c>
      <c r="U36" s="1223">
        <v>571</v>
      </c>
      <c r="V36" s="1223">
        <v>597</v>
      </c>
      <c r="W36" s="1176"/>
      <c r="X36" s="1217"/>
      <c r="Y36" s="1186"/>
      <c r="Z36" s="1188"/>
      <c r="AA36" s="1218"/>
      <c r="AB36" s="1218"/>
      <c r="AC36" s="1224"/>
      <c r="AD36" s="1224"/>
      <c r="AE36" s="1224"/>
      <c r="AF36" s="1224"/>
      <c r="AG36" s="1224"/>
      <c r="AH36" s="1224"/>
      <c r="AI36" s="1224"/>
      <c r="AJ36" s="1224"/>
      <c r="AK36" s="1224"/>
      <c r="AL36" s="1224"/>
      <c r="AM36" s="1224"/>
      <c r="AN36" s="1218"/>
      <c r="AO36" s="1218"/>
      <c r="AP36" s="1218"/>
      <c r="AQ36" s="1218"/>
      <c r="AR36" s="1218"/>
      <c r="AS36" s="1218"/>
      <c r="AT36" s="1218"/>
      <c r="AU36" s="1218"/>
      <c r="AV36" s="1218"/>
      <c r="AW36" s="1218"/>
      <c r="AX36" s="1218"/>
      <c r="AY36" s="1218"/>
      <c r="AZ36" s="1218"/>
      <c r="BA36" s="1218"/>
      <c r="BB36" s="1218"/>
      <c r="BC36" s="1218"/>
      <c r="BD36" s="1218"/>
      <c r="BE36" s="1218"/>
      <c r="BF36" s="1218"/>
      <c r="BG36" s="1218"/>
    </row>
    <row r="37" spans="1:59" s="1221" customFormat="1" ht="19.5" customHeight="1">
      <c r="A37" s="1214"/>
      <c r="B37" s="1215"/>
      <c r="C37" s="1394">
        <v>6</v>
      </c>
      <c r="D37" s="1397" t="s">
        <v>695</v>
      </c>
      <c r="E37" s="1207">
        <v>631</v>
      </c>
      <c r="F37" s="1207">
        <v>607</v>
      </c>
      <c r="G37" s="1207">
        <v>534</v>
      </c>
      <c r="H37" s="1207">
        <v>576</v>
      </c>
      <c r="I37" s="1207">
        <v>563</v>
      </c>
      <c r="J37" s="1207">
        <v>619</v>
      </c>
      <c r="K37" s="1207">
        <v>652</v>
      </c>
      <c r="L37" s="1207">
        <v>649</v>
      </c>
      <c r="M37" s="1207">
        <v>549</v>
      </c>
      <c r="N37" s="1207">
        <v>667</v>
      </c>
      <c r="O37" s="1207">
        <v>611</v>
      </c>
      <c r="P37" s="1207">
        <v>624</v>
      </c>
      <c r="Q37" s="1207">
        <v>819</v>
      </c>
      <c r="R37" s="1207">
        <v>589</v>
      </c>
      <c r="S37" s="1207">
        <v>681</v>
      </c>
      <c r="T37" s="1207">
        <v>629</v>
      </c>
      <c r="U37" s="1207">
        <v>565</v>
      </c>
      <c r="V37" s="1207">
        <v>558</v>
      </c>
      <c r="W37" s="1176"/>
      <c r="X37" s="1217"/>
      <c r="Y37" s="1186"/>
      <c r="Z37" s="1188"/>
      <c r="AA37" s="1218"/>
      <c r="AB37" s="1218"/>
      <c r="AC37" s="1224"/>
      <c r="AD37" s="1224"/>
      <c r="AE37" s="1224"/>
      <c r="AF37" s="1224"/>
      <c r="AG37" s="1224"/>
      <c r="AH37" s="1224"/>
      <c r="AI37" s="1224"/>
      <c r="AJ37" s="1224"/>
      <c r="AK37" s="1224"/>
      <c r="AL37" s="1224"/>
      <c r="AM37" s="1224"/>
      <c r="AN37" s="1218"/>
      <c r="AO37" s="1218"/>
      <c r="AP37" s="1218"/>
      <c r="AQ37" s="1218"/>
      <c r="AR37" s="1218"/>
      <c r="AS37" s="1218"/>
      <c r="AT37" s="1218"/>
      <c r="AU37" s="1218"/>
      <c r="AV37" s="1218"/>
      <c r="AW37" s="1218"/>
      <c r="AX37" s="1218"/>
      <c r="AY37" s="1218"/>
      <c r="AZ37" s="1218"/>
      <c r="BA37" s="1218"/>
      <c r="BB37" s="1218"/>
      <c r="BC37" s="1218"/>
      <c r="BD37" s="1218"/>
      <c r="BE37" s="1218"/>
      <c r="BF37" s="1218"/>
      <c r="BG37" s="1218"/>
    </row>
    <row r="38" spans="1:59" s="1221" customFormat="1" ht="19.5" customHeight="1">
      <c r="A38" s="1214"/>
      <c r="B38" s="1215"/>
      <c r="C38" s="1402">
        <v>61</v>
      </c>
      <c r="D38" s="1396" t="s">
        <v>665</v>
      </c>
      <c r="E38" s="1223">
        <v>550</v>
      </c>
      <c r="F38" s="1223">
        <v>605</v>
      </c>
      <c r="G38" s="1223">
        <v>536</v>
      </c>
      <c r="H38" s="1223">
        <v>576</v>
      </c>
      <c r="I38" s="1223">
        <v>563</v>
      </c>
      <c r="J38" s="1223">
        <v>542</v>
      </c>
      <c r="K38" s="1223">
        <v>656</v>
      </c>
      <c r="L38" s="1223">
        <v>636</v>
      </c>
      <c r="M38" s="1223">
        <v>543</v>
      </c>
      <c r="N38" s="1223">
        <v>567</v>
      </c>
      <c r="O38" s="1223">
        <v>574</v>
      </c>
      <c r="P38" s="1223">
        <v>623</v>
      </c>
      <c r="Q38" s="1223">
        <v>548</v>
      </c>
      <c r="R38" s="1223">
        <v>592</v>
      </c>
      <c r="S38" s="1223">
        <v>583</v>
      </c>
      <c r="T38" s="1223">
        <v>512</v>
      </c>
      <c r="U38" s="1223">
        <v>578</v>
      </c>
      <c r="V38" s="1223">
        <v>556</v>
      </c>
      <c r="W38" s="1176"/>
      <c r="X38" s="1217"/>
      <c r="Y38" s="1186"/>
      <c r="Z38" s="1188"/>
      <c r="AA38" s="1218"/>
      <c r="AB38" s="1218"/>
      <c r="AC38" s="1224"/>
      <c r="AD38" s="1224"/>
      <c r="AE38" s="1224"/>
      <c r="AF38" s="1224"/>
      <c r="AG38" s="1224"/>
      <c r="AH38" s="1224"/>
      <c r="AI38" s="1224"/>
      <c r="AJ38" s="1224"/>
      <c r="AK38" s="1224"/>
      <c r="AL38" s="1224"/>
      <c r="AM38" s="1224"/>
      <c r="AN38" s="1218"/>
      <c r="AO38" s="1218"/>
      <c r="AP38" s="1218"/>
      <c r="AQ38" s="1218"/>
      <c r="AR38" s="1218"/>
      <c r="AS38" s="1218"/>
      <c r="AT38" s="1218"/>
      <c r="AU38" s="1218"/>
      <c r="AV38" s="1218"/>
      <c r="AW38" s="1218"/>
      <c r="AX38" s="1218"/>
      <c r="AY38" s="1218"/>
      <c r="AZ38" s="1218"/>
      <c r="BA38" s="1218"/>
      <c r="BB38" s="1218"/>
      <c r="BC38" s="1218"/>
      <c r="BD38" s="1218"/>
      <c r="BE38" s="1218"/>
      <c r="BF38" s="1218"/>
      <c r="BG38" s="1218"/>
    </row>
    <row r="39" spans="1:59" s="1221" customFormat="1" ht="19.5" customHeight="1">
      <c r="A39" s="1214"/>
      <c r="B39" s="1215"/>
      <c r="C39" s="1402">
        <v>62</v>
      </c>
      <c r="D39" s="1396" t="s">
        <v>696</v>
      </c>
      <c r="E39" s="1223">
        <v>762</v>
      </c>
      <c r="F39" s="1223">
        <v>625</v>
      </c>
      <c r="G39" s="1223">
        <v>522</v>
      </c>
      <c r="H39" s="1223">
        <v>575</v>
      </c>
      <c r="I39" s="1223">
        <v>562</v>
      </c>
      <c r="J39" s="1223">
        <v>718</v>
      </c>
      <c r="K39" s="1223">
        <v>577</v>
      </c>
      <c r="L39" s="1223">
        <v>715</v>
      </c>
      <c r="M39" s="1223">
        <v>561</v>
      </c>
      <c r="N39" s="1223">
        <v>908</v>
      </c>
      <c r="O39" s="1223">
        <v>830</v>
      </c>
      <c r="P39" s="1223">
        <v>630</v>
      </c>
      <c r="Q39" s="1223">
        <v>1071</v>
      </c>
      <c r="R39" s="1223">
        <v>568</v>
      </c>
      <c r="S39" s="1223">
        <v>962</v>
      </c>
      <c r="T39" s="1223">
        <v>769</v>
      </c>
      <c r="U39" s="1223">
        <v>520</v>
      </c>
      <c r="V39" s="1223">
        <v>570</v>
      </c>
      <c r="W39" s="1176"/>
      <c r="X39" s="1217"/>
      <c r="Y39" s="1186"/>
      <c r="Z39" s="1188"/>
      <c r="AA39" s="1218"/>
      <c r="AB39" s="1218"/>
      <c r="AC39" s="1224"/>
      <c r="AD39" s="1224"/>
      <c r="AE39" s="1224"/>
      <c r="AF39" s="1224"/>
      <c r="AG39" s="1224"/>
      <c r="AH39" s="1224"/>
      <c r="AI39" s="1224"/>
      <c r="AJ39" s="1224"/>
      <c r="AK39" s="1224"/>
      <c r="AL39" s="1224"/>
      <c r="AM39" s="1224"/>
      <c r="AN39" s="1218"/>
      <c r="AO39" s="1218"/>
      <c r="AP39" s="1218"/>
      <c r="AQ39" s="1218"/>
      <c r="AR39" s="1218"/>
      <c r="AS39" s="1218"/>
      <c r="AT39" s="1218"/>
      <c r="AU39" s="1218"/>
      <c r="AV39" s="1218"/>
      <c r="AW39" s="1218"/>
      <c r="AX39" s="1218"/>
      <c r="AY39" s="1218"/>
      <c r="AZ39" s="1218"/>
      <c r="BA39" s="1218"/>
      <c r="BB39" s="1218"/>
      <c r="BC39" s="1218"/>
      <c r="BD39" s="1218"/>
      <c r="BE39" s="1218"/>
      <c r="BF39" s="1218"/>
      <c r="BG39" s="1218"/>
    </row>
    <row r="40" spans="1:59" s="1221" customFormat="1" ht="10.5" customHeight="1">
      <c r="A40" s="1214"/>
      <c r="B40" s="1215"/>
      <c r="C40" s="1394">
        <v>7</v>
      </c>
      <c r="D40" s="1397" t="s">
        <v>666</v>
      </c>
      <c r="E40" s="1207">
        <v>662</v>
      </c>
      <c r="F40" s="1207">
        <v>655</v>
      </c>
      <c r="G40" s="1207">
        <v>589</v>
      </c>
      <c r="H40" s="1207">
        <v>599</v>
      </c>
      <c r="I40" s="1207">
        <v>599</v>
      </c>
      <c r="J40" s="1207">
        <v>662</v>
      </c>
      <c r="K40" s="1207">
        <v>679</v>
      </c>
      <c r="L40" s="1207">
        <v>694</v>
      </c>
      <c r="M40" s="1207">
        <v>588</v>
      </c>
      <c r="N40" s="1207">
        <v>712</v>
      </c>
      <c r="O40" s="1207">
        <v>793</v>
      </c>
      <c r="P40" s="1207">
        <v>636</v>
      </c>
      <c r="Q40" s="1207">
        <v>619</v>
      </c>
      <c r="R40" s="1207">
        <v>686</v>
      </c>
      <c r="S40" s="1207">
        <v>741</v>
      </c>
      <c r="T40" s="1207">
        <v>602</v>
      </c>
      <c r="U40" s="1207">
        <v>596</v>
      </c>
      <c r="V40" s="1207">
        <v>618</v>
      </c>
      <c r="W40" s="1176"/>
      <c r="X40" s="1217"/>
      <c r="Y40" s="1186"/>
      <c r="Z40" s="1188"/>
      <c r="AA40" s="1218"/>
      <c r="AB40" s="1218"/>
      <c r="AC40" s="1224"/>
      <c r="AD40" s="1224"/>
      <c r="AE40" s="1224"/>
      <c r="AF40" s="1224"/>
      <c r="AG40" s="1224"/>
      <c r="AH40" s="1224"/>
      <c r="AI40" s="1224"/>
      <c r="AJ40" s="1224"/>
      <c r="AK40" s="1224"/>
      <c r="AL40" s="1224"/>
      <c r="AM40" s="1224"/>
      <c r="AN40" s="1218"/>
      <c r="AO40" s="1218"/>
      <c r="AP40" s="1218"/>
      <c r="AQ40" s="1218"/>
      <c r="AR40" s="1218"/>
      <c r="AS40" s="1218"/>
      <c r="AT40" s="1218"/>
      <c r="AU40" s="1218"/>
      <c r="AV40" s="1218"/>
      <c r="AW40" s="1218"/>
      <c r="AX40" s="1218"/>
      <c r="AY40" s="1218"/>
      <c r="AZ40" s="1218"/>
      <c r="BA40" s="1218"/>
      <c r="BB40" s="1218"/>
      <c r="BC40" s="1218"/>
      <c r="BD40" s="1218"/>
      <c r="BE40" s="1218"/>
      <c r="BF40" s="1218"/>
      <c r="BG40" s="1218"/>
    </row>
    <row r="41" spans="1:59" s="1221" customFormat="1" ht="19.5" customHeight="1">
      <c r="A41" s="1214"/>
      <c r="B41" s="1215"/>
      <c r="C41" s="1402">
        <v>71</v>
      </c>
      <c r="D41" s="1396" t="s">
        <v>697</v>
      </c>
      <c r="E41" s="1223">
        <v>602</v>
      </c>
      <c r="F41" s="1223">
        <v>578</v>
      </c>
      <c r="G41" s="1223">
        <v>575</v>
      </c>
      <c r="H41" s="1223">
        <v>582</v>
      </c>
      <c r="I41" s="1223">
        <v>567</v>
      </c>
      <c r="J41" s="1223">
        <v>608</v>
      </c>
      <c r="K41" s="1223">
        <v>618</v>
      </c>
      <c r="L41" s="1223">
        <v>657</v>
      </c>
      <c r="M41" s="1223">
        <v>559</v>
      </c>
      <c r="N41" s="1223">
        <v>656</v>
      </c>
      <c r="O41" s="1223">
        <v>687</v>
      </c>
      <c r="P41" s="1223">
        <v>591</v>
      </c>
      <c r="Q41" s="1223">
        <v>594</v>
      </c>
      <c r="R41" s="1223">
        <v>646</v>
      </c>
      <c r="S41" s="1223">
        <v>656</v>
      </c>
      <c r="T41" s="1223">
        <v>575</v>
      </c>
      <c r="U41" s="1223">
        <v>566</v>
      </c>
      <c r="V41" s="1223">
        <v>586</v>
      </c>
      <c r="W41" s="1176"/>
      <c r="X41" s="1217"/>
      <c r="Y41" s="1186"/>
      <c r="Z41" s="1188"/>
      <c r="AA41" s="1218"/>
      <c r="AB41" s="1218"/>
      <c r="AC41" s="1224"/>
      <c r="AD41" s="1224"/>
      <c r="AE41" s="1224"/>
      <c r="AF41" s="1224"/>
      <c r="AG41" s="1224"/>
      <c r="AH41" s="1224"/>
      <c r="AI41" s="1224"/>
      <c r="AJ41" s="1224"/>
      <c r="AK41" s="1224"/>
      <c r="AL41" s="1224"/>
      <c r="AM41" s="1224"/>
      <c r="AN41" s="1218"/>
      <c r="AO41" s="1218"/>
      <c r="AP41" s="1218"/>
      <c r="AQ41" s="1218"/>
      <c r="AR41" s="1218"/>
      <c r="AS41" s="1218"/>
      <c r="AT41" s="1218"/>
      <c r="AU41" s="1218"/>
      <c r="AV41" s="1218"/>
      <c r="AW41" s="1218"/>
      <c r="AX41" s="1218"/>
      <c r="AY41" s="1218"/>
      <c r="AZ41" s="1218"/>
      <c r="BA41" s="1218"/>
      <c r="BB41" s="1218"/>
      <c r="BC41" s="1218"/>
      <c r="BD41" s="1218"/>
      <c r="BE41" s="1218"/>
      <c r="BF41" s="1218"/>
      <c r="BG41" s="1218"/>
    </row>
    <row r="42" spans="1:59" s="1221" customFormat="1" ht="19.5" customHeight="1">
      <c r="A42" s="1214"/>
      <c r="B42" s="1215"/>
      <c r="C42" s="1402">
        <v>72</v>
      </c>
      <c r="D42" s="1396" t="s">
        <v>698</v>
      </c>
      <c r="E42" s="1223">
        <v>740</v>
      </c>
      <c r="F42" s="1223">
        <v>749</v>
      </c>
      <c r="G42" s="1223">
        <v>662</v>
      </c>
      <c r="H42" s="1223">
        <v>615</v>
      </c>
      <c r="I42" s="1223">
        <v>667</v>
      </c>
      <c r="J42" s="1223">
        <v>736</v>
      </c>
      <c r="K42" s="1223">
        <v>769</v>
      </c>
      <c r="L42" s="1223">
        <v>732</v>
      </c>
      <c r="M42" s="1223">
        <v>627</v>
      </c>
      <c r="N42" s="1223">
        <v>825</v>
      </c>
      <c r="O42" s="1223">
        <v>929</v>
      </c>
      <c r="P42" s="1223">
        <v>717</v>
      </c>
      <c r="Q42" s="1223">
        <v>694</v>
      </c>
      <c r="R42" s="1223">
        <v>753</v>
      </c>
      <c r="S42" s="1223">
        <v>801</v>
      </c>
      <c r="T42" s="1223">
        <v>664</v>
      </c>
      <c r="U42" s="1223">
        <v>625</v>
      </c>
      <c r="V42" s="1223">
        <v>696</v>
      </c>
      <c r="W42" s="1176"/>
      <c r="X42" s="1217"/>
      <c r="Y42" s="1186"/>
      <c r="Z42" s="1188"/>
      <c r="AA42" s="1218"/>
      <c r="AB42" s="1218"/>
      <c r="AC42" s="1224"/>
      <c r="AD42" s="1224"/>
      <c r="AE42" s="1224"/>
      <c r="AF42" s="1224"/>
      <c r="AG42" s="1224"/>
      <c r="AH42" s="1224"/>
      <c r="AI42" s="1224"/>
      <c r="AJ42" s="1224"/>
      <c r="AK42" s="1224"/>
      <c r="AL42" s="1224"/>
      <c r="AM42" s="1224"/>
      <c r="AN42" s="1218"/>
      <c r="AO42" s="1218"/>
      <c r="AP42" s="1218"/>
      <c r="AQ42" s="1218"/>
      <c r="AR42" s="1218"/>
      <c r="AS42" s="1218"/>
      <c r="AT42" s="1218"/>
      <c r="AU42" s="1218"/>
      <c r="AV42" s="1218"/>
      <c r="AW42" s="1218"/>
      <c r="AX42" s="1218"/>
      <c r="AY42" s="1218"/>
      <c r="AZ42" s="1218"/>
      <c r="BA42" s="1218"/>
      <c r="BB42" s="1218"/>
      <c r="BC42" s="1218"/>
      <c r="BD42" s="1218"/>
      <c r="BE42" s="1218"/>
      <c r="BF42" s="1218"/>
      <c r="BG42" s="1218"/>
    </row>
    <row r="43" spans="1:59" s="1221" customFormat="1" ht="19.5" customHeight="1">
      <c r="A43" s="1214"/>
      <c r="B43" s="1215"/>
      <c r="C43" s="1402">
        <v>73</v>
      </c>
      <c r="D43" s="1396" t="s">
        <v>699</v>
      </c>
      <c r="E43" s="1223">
        <v>621</v>
      </c>
      <c r="F43" s="1223">
        <v>653</v>
      </c>
      <c r="G43" s="1223">
        <v>596</v>
      </c>
      <c r="H43" s="1223">
        <v>575</v>
      </c>
      <c r="I43" s="1223">
        <v>612</v>
      </c>
      <c r="J43" s="1223">
        <v>632</v>
      </c>
      <c r="K43" s="1223">
        <v>684</v>
      </c>
      <c r="L43" s="1223">
        <v>700</v>
      </c>
      <c r="M43" s="1223">
        <v>573</v>
      </c>
      <c r="N43" s="1223">
        <v>608</v>
      </c>
      <c r="O43" s="1223">
        <v>844</v>
      </c>
      <c r="P43" s="1223">
        <v>611</v>
      </c>
      <c r="Q43" s="1223">
        <v>672</v>
      </c>
      <c r="R43" s="1223">
        <v>698</v>
      </c>
      <c r="S43" s="1223">
        <v>783</v>
      </c>
      <c r="T43" s="1223">
        <v>573</v>
      </c>
      <c r="U43" s="1223">
        <v>573</v>
      </c>
      <c r="V43" s="1223">
        <v>607</v>
      </c>
      <c r="W43" s="1176"/>
      <c r="X43" s="1217"/>
      <c r="Y43" s="1186"/>
      <c r="Z43" s="1188"/>
      <c r="AA43" s="1218"/>
      <c r="AB43" s="1218"/>
      <c r="AC43" s="1224"/>
      <c r="AD43" s="1224"/>
      <c r="AE43" s="1224"/>
      <c r="AF43" s="1224"/>
      <c r="AG43" s="1224"/>
      <c r="AH43" s="1224"/>
      <c r="AI43" s="1224"/>
      <c r="AJ43" s="1224"/>
      <c r="AK43" s="1224"/>
      <c r="AL43" s="1224"/>
      <c r="AM43" s="1224"/>
      <c r="AN43" s="1218"/>
      <c r="AO43" s="1218"/>
      <c r="AP43" s="1218"/>
      <c r="AQ43" s="1218"/>
      <c r="AR43" s="1218"/>
      <c r="AS43" s="1218"/>
      <c r="AT43" s="1218"/>
      <c r="AU43" s="1218"/>
      <c r="AV43" s="1218"/>
      <c r="AW43" s="1218"/>
      <c r="AX43" s="1218"/>
      <c r="AY43" s="1218"/>
      <c r="AZ43" s="1218"/>
      <c r="BA43" s="1218"/>
      <c r="BB43" s="1218"/>
      <c r="BC43" s="1218"/>
      <c r="BD43" s="1218"/>
      <c r="BE43" s="1218"/>
      <c r="BF43" s="1218"/>
      <c r="BG43" s="1218"/>
    </row>
    <row r="44" spans="1:59" s="1221" customFormat="1" ht="9.75" customHeight="1">
      <c r="A44" s="1214"/>
      <c r="B44" s="1215"/>
      <c r="C44" s="1402">
        <v>74</v>
      </c>
      <c r="D44" s="1396" t="s">
        <v>700</v>
      </c>
      <c r="E44" s="1223">
        <v>803</v>
      </c>
      <c r="F44" s="1223">
        <v>842</v>
      </c>
      <c r="G44" s="1223">
        <v>713</v>
      </c>
      <c r="H44" s="1223">
        <v>804</v>
      </c>
      <c r="I44" s="1223">
        <v>729</v>
      </c>
      <c r="J44" s="1223">
        <v>765</v>
      </c>
      <c r="K44" s="1223">
        <v>722</v>
      </c>
      <c r="L44" s="1223">
        <v>821</v>
      </c>
      <c r="M44" s="1223">
        <v>770</v>
      </c>
      <c r="N44" s="1223">
        <v>819</v>
      </c>
      <c r="O44" s="1223">
        <v>887</v>
      </c>
      <c r="P44" s="1223">
        <v>838</v>
      </c>
      <c r="Q44" s="1223">
        <v>773</v>
      </c>
      <c r="R44" s="1223">
        <v>829</v>
      </c>
      <c r="S44" s="1223">
        <v>837</v>
      </c>
      <c r="T44" s="1223">
        <v>708</v>
      </c>
      <c r="U44" s="1223">
        <v>747</v>
      </c>
      <c r="V44" s="1223">
        <v>647</v>
      </c>
      <c r="W44" s="1176"/>
      <c r="X44" s="1217"/>
      <c r="Y44" s="1186"/>
      <c r="Z44" s="1188"/>
      <c r="AA44" s="1218"/>
      <c r="AB44" s="1218"/>
      <c r="AC44" s="1224"/>
      <c r="AD44" s="1224"/>
      <c r="AE44" s="1224"/>
      <c r="AF44" s="1224"/>
      <c r="AG44" s="1224"/>
      <c r="AH44" s="1224"/>
      <c r="AI44" s="1224"/>
      <c r="AJ44" s="1224"/>
      <c r="AK44" s="1224"/>
      <c r="AL44" s="1224"/>
      <c r="AM44" s="1224"/>
      <c r="AN44" s="1218"/>
      <c r="AO44" s="1218"/>
      <c r="AP44" s="1218"/>
      <c r="AQ44" s="1218"/>
      <c r="AR44" s="1218"/>
      <c r="AS44" s="1218"/>
      <c r="AT44" s="1218"/>
      <c r="AU44" s="1218"/>
      <c r="AV44" s="1218"/>
      <c r="AW44" s="1218"/>
      <c r="AX44" s="1218"/>
      <c r="AY44" s="1218"/>
      <c r="AZ44" s="1218"/>
      <c r="BA44" s="1218"/>
      <c r="BB44" s="1218"/>
      <c r="BC44" s="1218"/>
      <c r="BD44" s="1218"/>
      <c r="BE44" s="1218"/>
      <c r="BF44" s="1218"/>
      <c r="BG44" s="1218"/>
    </row>
    <row r="45" spans="1:59" s="1221" customFormat="1" ht="19.5" customHeight="1">
      <c r="A45" s="1214"/>
      <c r="B45" s="1215"/>
      <c r="C45" s="1402">
        <v>75</v>
      </c>
      <c r="D45" s="1396" t="s">
        <v>701</v>
      </c>
      <c r="E45" s="1223">
        <v>592</v>
      </c>
      <c r="F45" s="1223">
        <v>562</v>
      </c>
      <c r="G45" s="1223">
        <v>539</v>
      </c>
      <c r="H45" s="1223">
        <v>537</v>
      </c>
      <c r="I45" s="1223">
        <v>540</v>
      </c>
      <c r="J45" s="1223">
        <v>588</v>
      </c>
      <c r="K45" s="1223">
        <v>611</v>
      </c>
      <c r="L45" s="1223">
        <v>644</v>
      </c>
      <c r="M45" s="1223">
        <v>546</v>
      </c>
      <c r="N45" s="1223">
        <v>624</v>
      </c>
      <c r="O45" s="1223">
        <v>677</v>
      </c>
      <c r="P45" s="1223">
        <v>585</v>
      </c>
      <c r="Q45" s="1223">
        <v>539</v>
      </c>
      <c r="R45" s="1223">
        <v>601</v>
      </c>
      <c r="S45" s="1223">
        <v>667</v>
      </c>
      <c r="T45" s="1223">
        <v>551</v>
      </c>
      <c r="U45" s="1223">
        <v>572</v>
      </c>
      <c r="V45" s="1223">
        <v>564</v>
      </c>
      <c r="W45" s="1176"/>
      <c r="X45" s="1217"/>
      <c r="Y45" s="1186"/>
      <c r="Z45" s="1188"/>
      <c r="AA45" s="1218"/>
      <c r="AB45" s="1218"/>
      <c r="AC45" s="1224"/>
      <c r="AD45" s="1224"/>
      <c r="AE45" s="1224"/>
      <c r="AF45" s="1224"/>
      <c r="AG45" s="1224"/>
      <c r="AH45" s="1224"/>
      <c r="AI45" s="1224"/>
      <c r="AJ45" s="1224"/>
      <c r="AK45" s="1224"/>
      <c r="AL45" s="1224"/>
      <c r="AM45" s="1224"/>
      <c r="AN45" s="1218"/>
      <c r="AO45" s="1218"/>
      <c r="AP45" s="1218"/>
      <c r="AQ45" s="1218"/>
      <c r="AR45" s="1218"/>
      <c r="AS45" s="1218"/>
      <c r="AT45" s="1218"/>
      <c r="AU45" s="1218"/>
      <c r="AV45" s="1218"/>
      <c r="AW45" s="1218"/>
      <c r="AX45" s="1218"/>
      <c r="AY45" s="1218"/>
      <c r="AZ45" s="1218"/>
      <c r="BA45" s="1218"/>
      <c r="BB45" s="1218"/>
      <c r="BC45" s="1218"/>
      <c r="BD45" s="1218"/>
      <c r="BE45" s="1218"/>
      <c r="BF45" s="1218"/>
      <c r="BG45" s="1218"/>
    </row>
    <row r="46" spans="1:59" s="1221" customFormat="1" ht="10.5" customHeight="1">
      <c r="A46" s="1214"/>
      <c r="B46" s="1215"/>
      <c r="C46" s="1394">
        <v>8</v>
      </c>
      <c r="D46" s="1397" t="s">
        <v>667</v>
      </c>
      <c r="E46" s="1207">
        <v>634</v>
      </c>
      <c r="F46" s="1207">
        <v>683</v>
      </c>
      <c r="G46" s="1207">
        <v>553</v>
      </c>
      <c r="H46" s="1207">
        <v>588</v>
      </c>
      <c r="I46" s="1207">
        <v>586</v>
      </c>
      <c r="J46" s="1207">
        <v>667</v>
      </c>
      <c r="K46" s="1207">
        <v>648</v>
      </c>
      <c r="L46" s="1207">
        <v>686</v>
      </c>
      <c r="M46" s="1207">
        <v>600</v>
      </c>
      <c r="N46" s="1207">
        <v>680</v>
      </c>
      <c r="O46" s="1207">
        <v>712</v>
      </c>
      <c r="P46" s="1207">
        <v>641</v>
      </c>
      <c r="Q46" s="1207">
        <v>601</v>
      </c>
      <c r="R46" s="1207">
        <v>675</v>
      </c>
      <c r="S46" s="1207">
        <v>817</v>
      </c>
      <c r="T46" s="1207">
        <v>581</v>
      </c>
      <c r="U46" s="1207">
        <v>602</v>
      </c>
      <c r="V46" s="1207">
        <v>603</v>
      </c>
      <c r="W46" s="1176"/>
      <c r="X46" s="1217"/>
      <c r="Y46" s="1186"/>
      <c r="Z46" s="1188"/>
      <c r="AA46" s="1218"/>
      <c r="AB46" s="1218"/>
      <c r="AC46" s="1224"/>
      <c r="AD46" s="1224"/>
      <c r="AE46" s="1224"/>
      <c r="AF46" s="1224"/>
      <c r="AG46" s="1224"/>
      <c r="AH46" s="1224"/>
      <c r="AI46" s="1224"/>
      <c r="AJ46" s="1224"/>
      <c r="AK46" s="1224"/>
      <c r="AL46" s="1224"/>
      <c r="AM46" s="1224"/>
      <c r="AN46" s="1218"/>
      <c r="AO46" s="1218"/>
      <c r="AP46" s="1218"/>
      <c r="AQ46" s="1218"/>
      <c r="AR46" s="1218"/>
      <c r="AS46" s="1218"/>
      <c r="AT46" s="1218"/>
      <c r="AU46" s="1218"/>
      <c r="AV46" s="1218"/>
      <c r="AW46" s="1218"/>
      <c r="AX46" s="1218"/>
      <c r="AY46" s="1218"/>
      <c r="AZ46" s="1218"/>
      <c r="BA46" s="1218"/>
      <c r="BB46" s="1218"/>
      <c r="BC46" s="1218"/>
      <c r="BD46" s="1218"/>
      <c r="BE46" s="1218"/>
      <c r="BF46" s="1218"/>
      <c r="BG46" s="1218"/>
    </row>
    <row r="47" spans="1:59" s="1221" customFormat="1" ht="9.75" customHeight="1">
      <c r="A47" s="1214"/>
      <c r="B47" s="1215"/>
      <c r="C47" s="1402">
        <v>81</v>
      </c>
      <c r="D47" s="1396" t="s">
        <v>668</v>
      </c>
      <c r="E47" s="1223">
        <v>593</v>
      </c>
      <c r="F47" s="1223">
        <v>833</v>
      </c>
      <c r="G47" s="1223">
        <v>523</v>
      </c>
      <c r="H47" s="1223">
        <v>573</v>
      </c>
      <c r="I47" s="1223">
        <v>553</v>
      </c>
      <c r="J47" s="1223">
        <v>672</v>
      </c>
      <c r="K47" s="1223">
        <v>633</v>
      </c>
      <c r="L47" s="1223">
        <v>698</v>
      </c>
      <c r="M47" s="1223">
        <v>546</v>
      </c>
      <c r="N47" s="1223">
        <v>652</v>
      </c>
      <c r="O47" s="1223">
        <v>758</v>
      </c>
      <c r="P47" s="1223">
        <v>637</v>
      </c>
      <c r="Q47" s="1223">
        <v>564</v>
      </c>
      <c r="R47" s="1223">
        <v>664</v>
      </c>
      <c r="S47" s="1223">
        <v>855</v>
      </c>
      <c r="T47" s="1223">
        <v>543</v>
      </c>
      <c r="U47" s="1223">
        <v>546</v>
      </c>
      <c r="V47" s="1223">
        <v>566</v>
      </c>
      <c r="W47" s="1176"/>
      <c r="X47" s="1217"/>
      <c r="Y47" s="1186"/>
      <c r="Z47" s="1188"/>
      <c r="AA47" s="1218"/>
      <c r="AB47" s="1218"/>
      <c r="AC47" s="1224"/>
      <c r="AD47" s="1224"/>
      <c r="AE47" s="1224"/>
      <c r="AF47" s="1224"/>
      <c r="AG47" s="1224"/>
      <c r="AH47" s="1224"/>
      <c r="AI47" s="1224"/>
      <c r="AJ47" s="1224"/>
      <c r="AK47" s="1224"/>
      <c r="AL47" s="1224"/>
      <c r="AM47" s="1224"/>
      <c r="AN47" s="1218"/>
      <c r="AO47" s="1218"/>
      <c r="AP47" s="1218"/>
      <c r="AQ47" s="1218"/>
      <c r="AR47" s="1218"/>
      <c r="AS47" s="1218"/>
      <c r="AT47" s="1218"/>
      <c r="AU47" s="1218"/>
      <c r="AV47" s="1218"/>
      <c r="AW47" s="1218"/>
      <c r="AX47" s="1218"/>
      <c r="AY47" s="1218"/>
      <c r="AZ47" s="1218"/>
      <c r="BA47" s="1218"/>
      <c r="BB47" s="1218"/>
      <c r="BC47" s="1218"/>
      <c r="BD47" s="1218"/>
      <c r="BE47" s="1218"/>
      <c r="BF47" s="1218"/>
      <c r="BG47" s="1218"/>
    </row>
    <row r="48" spans="1:59" s="1221" customFormat="1" ht="9.75" customHeight="1">
      <c r="A48" s="1214"/>
      <c r="B48" s="1215"/>
      <c r="C48" s="1402">
        <v>82</v>
      </c>
      <c r="D48" s="1396" t="s">
        <v>669</v>
      </c>
      <c r="E48" s="1223">
        <v>645</v>
      </c>
      <c r="F48" s="1223">
        <v>588</v>
      </c>
      <c r="G48" s="1223">
        <v>619</v>
      </c>
      <c r="H48" s="1223">
        <v>516</v>
      </c>
      <c r="I48" s="1223">
        <v>540</v>
      </c>
      <c r="J48" s="1223">
        <v>592</v>
      </c>
      <c r="K48" s="1223">
        <v>624</v>
      </c>
      <c r="L48" s="1223">
        <v>698</v>
      </c>
      <c r="M48" s="1223">
        <v>629</v>
      </c>
      <c r="N48" s="1223">
        <v>658</v>
      </c>
      <c r="O48" s="1223">
        <v>722</v>
      </c>
      <c r="P48" s="1223">
        <v>697</v>
      </c>
      <c r="Q48" s="1223">
        <v>601</v>
      </c>
      <c r="R48" s="1223">
        <v>672</v>
      </c>
      <c r="S48" s="1223">
        <v>963</v>
      </c>
      <c r="T48" s="1223">
        <v>597</v>
      </c>
      <c r="U48" s="1223">
        <v>643</v>
      </c>
      <c r="V48" s="1223">
        <v>621</v>
      </c>
      <c r="W48" s="1176"/>
      <c r="X48" s="1217"/>
      <c r="Y48" s="1186"/>
      <c r="Z48" s="1188"/>
      <c r="AA48" s="1218"/>
      <c r="AB48" s="1218"/>
      <c r="AC48" s="1224"/>
      <c r="AD48" s="1224"/>
      <c r="AE48" s="1224"/>
      <c r="AF48" s="1224"/>
      <c r="AG48" s="1224"/>
      <c r="AH48" s="1224"/>
      <c r="AI48" s="1224"/>
      <c r="AJ48" s="1224"/>
      <c r="AK48" s="1224"/>
      <c r="AL48" s="1224"/>
      <c r="AM48" s="1224"/>
      <c r="AN48" s="1218"/>
      <c r="AO48" s="1218"/>
      <c r="AP48" s="1218"/>
      <c r="AQ48" s="1218"/>
      <c r="AR48" s="1218"/>
      <c r="AS48" s="1218"/>
      <c r="AT48" s="1218"/>
      <c r="AU48" s="1218"/>
      <c r="AV48" s="1218"/>
      <c r="AW48" s="1218"/>
      <c r="AX48" s="1218"/>
      <c r="AY48" s="1218"/>
      <c r="AZ48" s="1218"/>
      <c r="BA48" s="1218"/>
      <c r="BB48" s="1218"/>
      <c r="BC48" s="1218"/>
      <c r="BD48" s="1218"/>
      <c r="BE48" s="1218"/>
      <c r="BF48" s="1218"/>
      <c r="BG48" s="1218"/>
    </row>
    <row r="49" spans="1:59" s="1221" customFormat="1" ht="9.75" customHeight="1">
      <c r="A49" s="1214"/>
      <c r="B49" s="1215"/>
      <c r="C49" s="1402">
        <v>83</v>
      </c>
      <c r="D49" s="1396" t="s">
        <v>670</v>
      </c>
      <c r="E49" s="1223">
        <v>712</v>
      </c>
      <c r="F49" s="1223">
        <v>621</v>
      </c>
      <c r="G49" s="1223">
        <v>640</v>
      </c>
      <c r="H49" s="1223">
        <v>603</v>
      </c>
      <c r="I49" s="1223">
        <v>638</v>
      </c>
      <c r="J49" s="1223">
        <v>670</v>
      </c>
      <c r="K49" s="1223">
        <v>664</v>
      </c>
      <c r="L49" s="1223">
        <v>684</v>
      </c>
      <c r="M49" s="1223">
        <v>629</v>
      </c>
      <c r="N49" s="1223">
        <v>707</v>
      </c>
      <c r="O49" s="1223">
        <v>698</v>
      </c>
      <c r="P49" s="1223">
        <v>641</v>
      </c>
      <c r="Q49" s="1223">
        <v>648</v>
      </c>
      <c r="R49" s="1223">
        <v>683</v>
      </c>
      <c r="S49" s="1223">
        <v>714</v>
      </c>
      <c r="T49" s="1223">
        <v>629</v>
      </c>
      <c r="U49" s="1223">
        <v>620</v>
      </c>
      <c r="V49" s="1223">
        <v>625</v>
      </c>
      <c r="W49" s="1176"/>
      <c r="X49" s="1217"/>
      <c r="Y49" s="1186"/>
      <c r="Z49" s="1188"/>
      <c r="AA49" s="1218"/>
      <c r="AB49" s="1218"/>
      <c r="AC49" s="1224"/>
      <c r="AD49" s="1224"/>
      <c r="AE49" s="1224"/>
      <c r="AF49" s="1224"/>
      <c r="AG49" s="1224"/>
      <c r="AH49" s="1224"/>
      <c r="AI49" s="1224"/>
      <c r="AJ49" s="1224"/>
      <c r="AK49" s="1224"/>
      <c r="AL49" s="1224"/>
      <c r="AM49" s="1224"/>
      <c r="AN49" s="1218"/>
      <c r="AO49" s="1218"/>
      <c r="AP49" s="1218"/>
      <c r="AQ49" s="1218"/>
      <c r="AR49" s="1218"/>
      <c r="AS49" s="1218"/>
      <c r="AT49" s="1218"/>
      <c r="AU49" s="1218"/>
      <c r="AV49" s="1218"/>
      <c r="AW49" s="1218"/>
      <c r="AX49" s="1218"/>
      <c r="AY49" s="1218"/>
      <c r="AZ49" s="1218"/>
      <c r="BA49" s="1218"/>
      <c r="BB49" s="1218"/>
      <c r="BC49" s="1218"/>
      <c r="BD49" s="1218"/>
      <c r="BE49" s="1218"/>
      <c r="BF49" s="1218"/>
      <c r="BG49" s="1218"/>
    </row>
    <row r="50" spans="1:59" s="1221" customFormat="1" ht="10.5" customHeight="1">
      <c r="A50" s="1214"/>
      <c r="B50" s="1215"/>
      <c r="C50" s="1394">
        <v>9</v>
      </c>
      <c r="D50" s="1397" t="s">
        <v>671</v>
      </c>
      <c r="E50" s="1207">
        <v>547</v>
      </c>
      <c r="F50" s="1207">
        <v>556</v>
      </c>
      <c r="G50" s="1207">
        <v>531</v>
      </c>
      <c r="H50" s="1207">
        <v>517</v>
      </c>
      <c r="I50" s="1207">
        <v>540</v>
      </c>
      <c r="J50" s="1207">
        <v>559</v>
      </c>
      <c r="K50" s="1207">
        <v>552</v>
      </c>
      <c r="L50" s="1207">
        <v>595</v>
      </c>
      <c r="M50" s="1207">
        <v>531</v>
      </c>
      <c r="N50" s="1207">
        <v>549</v>
      </c>
      <c r="O50" s="1207">
        <v>608</v>
      </c>
      <c r="P50" s="1207">
        <v>547</v>
      </c>
      <c r="Q50" s="1207">
        <v>553</v>
      </c>
      <c r="R50" s="1207">
        <v>555</v>
      </c>
      <c r="S50" s="1207">
        <v>560</v>
      </c>
      <c r="T50" s="1207">
        <v>531</v>
      </c>
      <c r="U50" s="1207">
        <v>529</v>
      </c>
      <c r="V50" s="1207">
        <v>531</v>
      </c>
      <c r="W50" s="1176"/>
      <c r="X50" s="1217"/>
      <c r="Y50" s="1186"/>
      <c r="Z50" s="1188"/>
      <c r="AA50" s="1218"/>
      <c r="AB50" s="1218"/>
      <c r="AC50" s="1224"/>
      <c r="AD50" s="1224"/>
      <c r="AE50" s="1224"/>
      <c r="AF50" s="1224"/>
      <c r="AG50" s="1224"/>
      <c r="AH50" s="1224"/>
      <c r="AI50" s="1224"/>
      <c r="AJ50" s="1224"/>
      <c r="AK50" s="1224"/>
      <c r="AL50" s="1224"/>
      <c r="AM50" s="1224"/>
      <c r="AN50" s="1218"/>
      <c r="AO50" s="1218"/>
      <c r="AP50" s="1218"/>
      <c r="AQ50" s="1218"/>
      <c r="AR50" s="1218"/>
      <c r="AS50" s="1218"/>
      <c r="AT50" s="1218"/>
      <c r="AU50" s="1218"/>
      <c r="AV50" s="1218"/>
      <c r="AW50" s="1218"/>
      <c r="AX50" s="1218"/>
      <c r="AY50" s="1218"/>
      <c r="AZ50" s="1218"/>
      <c r="BA50" s="1218"/>
      <c r="BB50" s="1218"/>
      <c r="BC50" s="1218"/>
      <c r="BD50" s="1218"/>
      <c r="BE50" s="1218"/>
      <c r="BF50" s="1218"/>
      <c r="BG50" s="1218"/>
    </row>
    <row r="51" spans="1:59" s="1221" customFormat="1" ht="9.75" customHeight="1">
      <c r="A51" s="1214"/>
      <c r="B51" s="1215"/>
      <c r="C51" s="1402">
        <v>91</v>
      </c>
      <c r="D51" s="1396" t="s">
        <v>672</v>
      </c>
      <c r="E51" s="1223">
        <v>505</v>
      </c>
      <c r="F51" s="1223">
        <v>501</v>
      </c>
      <c r="G51" s="1223">
        <v>501</v>
      </c>
      <c r="H51" s="1223">
        <v>495</v>
      </c>
      <c r="I51" s="1223">
        <v>499</v>
      </c>
      <c r="J51" s="1223">
        <v>504</v>
      </c>
      <c r="K51" s="1223">
        <v>505</v>
      </c>
      <c r="L51" s="1223">
        <v>569</v>
      </c>
      <c r="M51" s="1223">
        <v>501</v>
      </c>
      <c r="N51" s="1223">
        <v>511</v>
      </c>
      <c r="O51" s="1223">
        <v>530</v>
      </c>
      <c r="P51" s="1223">
        <v>500</v>
      </c>
      <c r="Q51" s="1223">
        <v>514</v>
      </c>
      <c r="R51" s="1223">
        <v>509</v>
      </c>
      <c r="S51" s="1223">
        <v>518</v>
      </c>
      <c r="T51" s="1223">
        <v>504</v>
      </c>
      <c r="U51" s="1223">
        <v>502</v>
      </c>
      <c r="V51" s="1223">
        <v>499</v>
      </c>
      <c r="W51" s="1176"/>
      <c r="X51" s="1217"/>
      <c r="Y51" s="1186"/>
      <c r="Z51" s="1188"/>
      <c r="AA51" s="1218"/>
      <c r="AB51" s="1218"/>
      <c r="AC51" s="1224"/>
      <c r="AD51" s="1224"/>
      <c r="AE51" s="1224"/>
      <c r="AF51" s="1224"/>
      <c r="AG51" s="1224"/>
      <c r="AH51" s="1224"/>
      <c r="AI51" s="1224"/>
      <c r="AJ51" s="1224"/>
      <c r="AK51" s="1224"/>
      <c r="AL51" s="1224"/>
      <c r="AM51" s="1224"/>
      <c r="AN51" s="1218"/>
      <c r="AO51" s="1218"/>
      <c r="AP51" s="1218"/>
      <c r="AQ51" s="1218"/>
      <c r="AR51" s="1218"/>
      <c r="AS51" s="1218"/>
      <c r="AT51" s="1218"/>
      <c r="AU51" s="1218"/>
      <c r="AV51" s="1218"/>
      <c r="AW51" s="1218"/>
      <c r="AX51" s="1218"/>
      <c r="AY51" s="1218"/>
      <c r="AZ51" s="1218"/>
      <c r="BA51" s="1218"/>
      <c r="BB51" s="1218"/>
      <c r="BC51" s="1218"/>
      <c r="BD51" s="1218"/>
      <c r="BE51" s="1218"/>
      <c r="BF51" s="1218"/>
      <c r="BG51" s="1218"/>
    </row>
    <row r="52" spans="1:59" s="1221" customFormat="1" ht="19.5" customHeight="1">
      <c r="A52" s="1214"/>
      <c r="B52" s="1215"/>
      <c r="C52" s="1402">
        <v>92</v>
      </c>
      <c r="D52" s="1396" t="s">
        <v>673</v>
      </c>
      <c r="E52" s="1223">
        <v>564</v>
      </c>
      <c r="F52" s="1223">
        <v>550</v>
      </c>
      <c r="G52" s="1223">
        <v>515</v>
      </c>
      <c r="H52" s="1223">
        <v>525</v>
      </c>
      <c r="I52" s="1223">
        <v>522</v>
      </c>
      <c r="J52" s="1223">
        <v>505</v>
      </c>
      <c r="K52" s="1223">
        <v>575</v>
      </c>
      <c r="L52" s="1223">
        <v>551</v>
      </c>
      <c r="M52" s="1223">
        <v>535</v>
      </c>
      <c r="N52" s="1223">
        <v>549</v>
      </c>
      <c r="O52" s="1223">
        <v>568</v>
      </c>
      <c r="P52" s="1223">
        <v>590</v>
      </c>
      <c r="Q52" s="1223">
        <v>537</v>
      </c>
      <c r="R52" s="1223">
        <v>563</v>
      </c>
      <c r="S52" s="1223">
        <v>536</v>
      </c>
      <c r="T52" s="1223">
        <v>604</v>
      </c>
      <c r="U52" s="1223">
        <v>525</v>
      </c>
      <c r="V52" s="1223">
        <v>526</v>
      </c>
      <c r="W52" s="1176"/>
      <c r="X52" s="1217"/>
      <c r="Y52" s="1186"/>
      <c r="Z52" s="1188"/>
      <c r="AA52" s="1218"/>
      <c r="AB52" s="1218"/>
      <c r="AC52" s="1224"/>
      <c r="AD52" s="1224"/>
      <c r="AE52" s="1224"/>
      <c r="AF52" s="1224"/>
      <c r="AG52" s="1224"/>
      <c r="AH52" s="1224"/>
      <c r="AI52" s="1224"/>
      <c r="AJ52" s="1224"/>
      <c r="AK52" s="1224"/>
      <c r="AL52" s="1224"/>
      <c r="AM52" s="1224"/>
      <c r="AN52" s="1218"/>
      <c r="AO52" s="1218"/>
      <c r="AP52" s="1218"/>
      <c r="AQ52" s="1218"/>
      <c r="AR52" s="1218"/>
      <c r="AS52" s="1218"/>
      <c r="AT52" s="1218"/>
      <c r="AU52" s="1218"/>
      <c r="AV52" s="1218"/>
      <c r="AW52" s="1218"/>
      <c r="AX52" s="1218"/>
      <c r="AY52" s="1218"/>
      <c r="AZ52" s="1218"/>
      <c r="BA52" s="1218"/>
      <c r="BB52" s="1218"/>
      <c r="BC52" s="1218"/>
      <c r="BD52" s="1218"/>
      <c r="BE52" s="1218"/>
      <c r="BF52" s="1218"/>
      <c r="BG52" s="1218"/>
    </row>
    <row r="53" spans="1:59" s="1221" customFormat="1" ht="19.5" customHeight="1">
      <c r="A53" s="1214"/>
      <c r="B53" s="1215"/>
      <c r="C53" s="1402">
        <v>93</v>
      </c>
      <c r="D53" s="1396" t="s">
        <v>674</v>
      </c>
      <c r="E53" s="1223">
        <v>550</v>
      </c>
      <c r="F53" s="1223">
        <v>575</v>
      </c>
      <c r="G53" s="1223">
        <v>523</v>
      </c>
      <c r="H53" s="1223">
        <v>515</v>
      </c>
      <c r="I53" s="1223">
        <v>567</v>
      </c>
      <c r="J53" s="1223">
        <v>535</v>
      </c>
      <c r="K53" s="1223">
        <v>558</v>
      </c>
      <c r="L53" s="1223">
        <v>648</v>
      </c>
      <c r="M53" s="1223">
        <v>546</v>
      </c>
      <c r="N53" s="1223">
        <v>562</v>
      </c>
      <c r="O53" s="1223">
        <v>642</v>
      </c>
      <c r="P53" s="1223">
        <v>556</v>
      </c>
      <c r="Q53" s="1223">
        <v>561</v>
      </c>
      <c r="R53" s="1223">
        <v>562</v>
      </c>
      <c r="S53" s="1223">
        <v>575</v>
      </c>
      <c r="T53" s="1223">
        <v>526</v>
      </c>
      <c r="U53" s="1223">
        <v>526</v>
      </c>
      <c r="V53" s="1223">
        <v>530</v>
      </c>
      <c r="W53" s="1176"/>
      <c r="X53" s="1217"/>
      <c r="Y53" s="1186"/>
      <c r="Z53" s="1188"/>
      <c r="AA53" s="1218"/>
      <c r="AB53" s="1218"/>
      <c r="AC53" s="1224"/>
      <c r="AD53" s="1224"/>
      <c r="AE53" s="1224"/>
      <c r="AF53" s="1224"/>
      <c r="AG53" s="1224"/>
      <c r="AH53" s="1224"/>
      <c r="AI53" s="1224"/>
      <c r="AJ53" s="1224"/>
      <c r="AK53" s="1224"/>
      <c r="AL53" s="1224"/>
      <c r="AM53" s="1224"/>
      <c r="AN53" s="1218"/>
      <c r="AO53" s="1218"/>
      <c r="AP53" s="1218"/>
      <c r="AQ53" s="1218"/>
      <c r="AR53" s="1218"/>
      <c r="AS53" s="1218"/>
      <c r="AT53" s="1218"/>
      <c r="AU53" s="1218"/>
      <c r="AV53" s="1218"/>
      <c r="AW53" s="1218"/>
      <c r="AX53" s="1218"/>
      <c r="AY53" s="1218"/>
      <c r="AZ53" s="1218"/>
      <c r="BA53" s="1218"/>
      <c r="BB53" s="1218"/>
      <c r="BC53" s="1218"/>
      <c r="BD53" s="1218"/>
      <c r="BE53" s="1218"/>
      <c r="BF53" s="1218"/>
      <c r="BG53" s="1218"/>
    </row>
    <row r="54" spans="1:59" s="1221" customFormat="1" ht="9.75" customHeight="1">
      <c r="A54" s="1214"/>
      <c r="B54" s="1215"/>
      <c r="C54" s="1402">
        <v>94</v>
      </c>
      <c r="D54" s="1396" t="s">
        <v>675</v>
      </c>
      <c r="E54" s="1223">
        <v>514</v>
      </c>
      <c r="F54" s="1223">
        <v>507</v>
      </c>
      <c r="G54" s="1223">
        <v>504</v>
      </c>
      <c r="H54" s="1223">
        <v>497</v>
      </c>
      <c r="I54" s="1223">
        <v>503</v>
      </c>
      <c r="J54" s="1223">
        <v>515</v>
      </c>
      <c r="K54" s="1223">
        <v>517</v>
      </c>
      <c r="L54" s="1223">
        <v>543</v>
      </c>
      <c r="M54" s="1223">
        <v>497</v>
      </c>
      <c r="N54" s="1223">
        <v>520</v>
      </c>
      <c r="O54" s="1223">
        <v>532</v>
      </c>
      <c r="P54" s="1223">
        <v>508</v>
      </c>
      <c r="Q54" s="1223">
        <v>514</v>
      </c>
      <c r="R54" s="1223">
        <v>515</v>
      </c>
      <c r="S54" s="1223">
        <v>509</v>
      </c>
      <c r="T54" s="1223">
        <v>496</v>
      </c>
      <c r="U54" s="1223">
        <v>508</v>
      </c>
      <c r="V54" s="1223">
        <v>505</v>
      </c>
      <c r="W54" s="1176"/>
      <c r="X54" s="1217"/>
      <c r="Y54" s="1186"/>
      <c r="Z54" s="1188"/>
      <c r="AA54" s="1218"/>
      <c r="AB54" s="1218"/>
      <c r="AC54" s="1224"/>
      <c r="AD54" s="1224"/>
      <c r="AE54" s="1224"/>
      <c r="AF54" s="1224"/>
      <c r="AG54" s="1224"/>
      <c r="AH54" s="1224"/>
      <c r="AI54" s="1224"/>
      <c r="AJ54" s="1224"/>
      <c r="AK54" s="1224"/>
      <c r="AL54" s="1224"/>
      <c r="AM54" s="1224"/>
      <c r="AN54" s="1218"/>
      <c r="AO54" s="1218"/>
      <c r="AP54" s="1218"/>
      <c r="AQ54" s="1218"/>
      <c r="AR54" s="1218"/>
      <c r="AS54" s="1218"/>
      <c r="AT54" s="1218"/>
      <c r="AU54" s="1218"/>
      <c r="AV54" s="1218"/>
      <c r="AW54" s="1218"/>
      <c r="AX54" s="1218"/>
      <c r="AY54" s="1218"/>
      <c r="AZ54" s="1218"/>
      <c r="BA54" s="1218"/>
      <c r="BB54" s="1218"/>
      <c r="BC54" s="1218"/>
      <c r="BD54" s="1218"/>
      <c r="BE54" s="1218"/>
      <c r="BF54" s="1218"/>
      <c r="BG54" s="1218"/>
    </row>
    <row r="55" spans="1:59" s="1221" customFormat="1" ht="19.5" customHeight="1">
      <c r="A55" s="1214"/>
      <c r="B55" s="1215"/>
      <c r="C55" s="1402">
        <v>95</v>
      </c>
      <c r="D55" s="1396" t="s">
        <v>688</v>
      </c>
      <c r="E55" s="1223">
        <v>690</v>
      </c>
      <c r="F55" s="1223">
        <v>558</v>
      </c>
      <c r="G55" s="1223">
        <v>619</v>
      </c>
      <c r="H55" s="1223">
        <v>561</v>
      </c>
      <c r="I55" s="1223">
        <v>588</v>
      </c>
      <c r="J55" s="1223">
        <v>693</v>
      </c>
      <c r="K55" s="1223">
        <v>650</v>
      </c>
      <c r="L55" s="1223">
        <v>694</v>
      </c>
      <c r="M55" s="1223">
        <v>605</v>
      </c>
      <c r="N55" s="1223">
        <v>700</v>
      </c>
      <c r="O55" s="1223">
        <v>963</v>
      </c>
      <c r="P55" s="1223">
        <v>752</v>
      </c>
      <c r="Q55" s="1223">
        <v>732</v>
      </c>
      <c r="R55" s="1223">
        <v>666</v>
      </c>
      <c r="S55" s="1223">
        <v>804</v>
      </c>
      <c r="T55" s="1223">
        <v>614</v>
      </c>
      <c r="U55" s="1223">
        <v>587</v>
      </c>
      <c r="V55" s="1223">
        <v>585</v>
      </c>
      <c r="W55" s="1176"/>
      <c r="X55" s="1217"/>
      <c r="Y55" s="1186"/>
      <c r="Z55" s="1188"/>
      <c r="AA55" s="1218"/>
      <c r="AB55" s="1218"/>
      <c r="AC55" s="1224"/>
      <c r="AD55" s="1224"/>
      <c r="AE55" s="1224"/>
      <c r="AF55" s="1224"/>
      <c r="AG55" s="1224"/>
      <c r="AH55" s="1224"/>
      <c r="AI55" s="1224"/>
      <c r="AJ55" s="1224"/>
      <c r="AK55" s="1224"/>
      <c r="AL55" s="1224"/>
      <c r="AM55" s="1224"/>
      <c r="AN55" s="1218"/>
      <c r="AO55" s="1218"/>
      <c r="AP55" s="1218"/>
      <c r="AQ55" s="1218"/>
      <c r="AR55" s="1218"/>
      <c r="AS55" s="1218"/>
      <c r="AT55" s="1218"/>
      <c r="AU55" s="1218"/>
      <c r="AV55" s="1218"/>
      <c r="AW55" s="1218"/>
      <c r="AX55" s="1218"/>
      <c r="AY55" s="1218"/>
      <c r="AZ55" s="1218"/>
      <c r="BA55" s="1218"/>
      <c r="BB55" s="1218"/>
      <c r="BC55" s="1218"/>
      <c r="BD55" s="1218"/>
      <c r="BE55" s="1218"/>
      <c r="BF55" s="1218"/>
      <c r="BG55" s="1218"/>
    </row>
    <row r="56" spans="1:59" s="1221" customFormat="1" ht="9.75" customHeight="1">
      <c r="A56" s="1214"/>
      <c r="B56" s="1215"/>
      <c r="C56" s="1402">
        <v>96</v>
      </c>
      <c r="D56" s="1396" t="s">
        <v>676</v>
      </c>
      <c r="E56" s="1223">
        <v>584</v>
      </c>
      <c r="F56" s="1223">
        <v>648</v>
      </c>
      <c r="G56" s="1223">
        <v>579</v>
      </c>
      <c r="H56" s="1223">
        <v>543</v>
      </c>
      <c r="I56" s="1223">
        <v>583</v>
      </c>
      <c r="J56" s="1223">
        <v>655</v>
      </c>
      <c r="K56" s="1223">
        <v>599</v>
      </c>
      <c r="L56" s="1223">
        <v>656</v>
      </c>
      <c r="M56" s="1223">
        <v>564</v>
      </c>
      <c r="N56" s="1223">
        <v>585</v>
      </c>
      <c r="O56" s="1223">
        <v>763</v>
      </c>
      <c r="P56" s="1223">
        <v>579</v>
      </c>
      <c r="Q56" s="1223">
        <v>604</v>
      </c>
      <c r="R56" s="1223">
        <v>624</v>
      </c>
      <c r="S56" s="1223">
        <v>638</v>
      </c>
      <c r="T56" s="1223">
        <v>564</v>
      </c>
      <c r="U56" s="1223">
        <v>560</v>
      </c>
      <c r="V56" s="1223">
        <v>582</v>
      </c>
      <c r="W56" s="1176"/>
      <c r="X56" s="1217"/>
      <c r="Y56" s="1186"/>
      <c r="Z56" s="1188"/>
      <c r="AA56" s="1218"/>
      <c r="AB56" s="1218"/>
      <c r="AC56" s="1224"/>
      <c r="AD56" s="1224"/>
      <c r="AE56" s="1224"/>
      <c r="AF56" s="1224"/>
      <c r="AG56" s="1224"/>
      <c r="AH56" s="1224"/>
      <c r="AI56" s="1224"/>
      <c r="AJ56" s="1224"/>
      <c r="AK56" s="1224"/>
      <c r="AL56" s="1224"/>
      <c r="AM56" s="1224"/>
      <c r="AN56" s="1218"/>
      <c r="AO56" s="1218"/>
      <c r="AP56" s="1218"/>
      <c r="AQ56" s="1218"/>
      <c r="AR56" s="1218"/>
      <c r="AS56" s="1218"/>
      <c r="AT56" s="1218"/>
      <c r="AU56" s="1218"/>
      <c r="AV56" s="1218"/>
      <c r="AW56" s="1218"/>
      <c r="AX56" s="1218"/>
      <c r="AY56" s="1218"/>
      <c r="AZ56" s="1218"/>
      <c r="BA56" s="1218"/>
      <c r="BB56" s="1218"/>
      <c r="BC56" s="1218"/>
      <c r="BD56" s="1218"/>
      <c r="BE56" s="1218"/>
      <c r="BF56" s="1218"/>
      <c r="BG56" s="1218"/>
    </row>
    <row r="57" spans="1:59" s="1221" customFormat="1" ht="10.5" customHeight="1">
      <c r="A57" s="1214"/>
      <c r="B57" s="1215"/>
      <c r="C57" s="1403" t="s">
        <v>677</v>
      </c>
      <c r="D57" s="1397"/>
      <c r="E57" s="1207">
        <v>945</v>
      </c>
      <c r="F57" s="1207" t="s">
        <v>702</v>
      </c>
      <c r="G57" s="1207">
        <v>496</v>
      </c>
      <c r="H57" s="1207" t="s">
        <v>702</v>
      </c>
      <c r="I57" s="1207" t="s">
        <v>702</v>
      </c>
      <c r="J57" s="1207">
        <v>645</v>
      </c>
      <c r="K57" s="1207">
        <v>2584</v>
      </c>
      <c r="L57" s="1207">
        <v>855</v>
      </c>
      <c r="M57" s="1207" t="s">
        <v>702</v>
      </c>
      <c r="N57" s="1207" t="s">
        <v>702</v>
      </c>
      <c r="O57" s="1207">
        <v>1732</v>
      </c>
      <c r="P57" s="1207" t="s">
        <v>702</v>
      </c>
      <c r="Q57" s="1207">
        <v>622</v>
      </c>
      <c r="R57" s="1207" t="s">
        <v>702</v>
      </c>
      <c r="S57" s="1207">
        <v>479</v>
      </c>
      <c r="T57" s="1207">
        <v>475</v>
      </c>
      <c r="U57" s="1207" t="s">
        <v>702</v>
      </c>
      <c r="V57" s="1207">
        <v>500</v>
      </c>
      <c r="W57" s="1176"/>
      <c r="X57" s="1217"/>
      <c r="Y57" s="1186"/>
      <c r="Z57" s="1188"/>
      <c r="AA57" s="1218"/>
      <c r="AB57" s="1218"/>
      <c r="AC57" s="1224"/>
      <c r="AD57" s="1224"/>
      <c r="AE57" s="1224"/>
      <c r="AF57" s="1224"/>
      <c r="AG57" s="1224"/>
      <c r="AH57" s="1224"/>
      <c r="AI57" s="1224"/>
      <c r="AJ57" s="1224"/>
      <c r="AK57" s="1224"/>
      <c r="AL57" s="1224"/>
      <c r="AM57" s="1224"/>
      <c r="AN57" s="1218"/>
      <c r="AO57" s="1218"/>
      <c r="AP57" s="1218"/>
      <c r="AQ57" s="1218"/>
      <c r="AR57" s="1218"/>
      <c r="AS57" s="1218"/>
      <c r="AT57" s="1218"/>
      <c r="AU57" s="1218"/>
      <c r="AV57" s="1218"/>
      <c r="AW57" s="1218"/>
      <c r="AX57" s="1218"/>
      <c r="AY57" s="1218"/>
      <c r="AZ57" s="1218"/>
      <c r="BA57" s="1218"/>
      <c r="BB57" s="1218"/>
      <c r="BC57" s="1218"/>
      <c r="BD57" s="1218"/>
      <c r="BE57" s="1218"/>
      <c r="BF57" s="1218"/>
      <c r="BG57" s="1218"/>
    </row>
    <row r="58" spans="1:59" s="1221" customFormat="1" ht="9.75" customHeight="1">
      <c r="A58" s="1214"/>
      <c r="B58" s="1215"/>
      <c r="D58" s="1395" t="s">
        <v>678</v>
      </c>
      <c r="E58" s="1223">
        <v>945</v>
      </c>
      <c r="F58" s="1223" t="s">
        <v>702</v>
      </c>
      <c r="G58" s="1223">
        <v>496</v>
      </c>
      <c r="H58" s="1223" t="s">
        <v>702</v>
      </c>
      <c r="I58" s="1223" t="s">
        <v>702</v>
      </c>
      <c r="J58" s="1223">
        <v>645</v>
      </c>
      <c r="K58" s="1223">
        <v>2584</v>
      </c>
      <c r="L58" s="1223">
        <v>855</v>
      </c>
      <c r="M58" s="1223" t="s">
        <v>702</v>
      </c>
      <c r="N58" s="1223" t="s">
        <v>702</v>
      </c>
      <c r="O58" s="1223">
        <v>1732</v>
      </c>
      <c r="P58" s="1223" t="s">
        <v>702</v>
      </c>
      <c r="Q58" s="1223">
        <v>622</v>
      </c>
      <c r="R58" s="1223" t="s">
        <v>702</v>
      </c>
      <c r="S58" s="1223">
        <v>479</v>
      </c>
      <c r="T58" s="1223">
        <v>475</v>
      </c>
      <c r="U58" s="1223" t="s">
        <v>702</v>
      </c>
      <c r="V58" s="1223">
        <v>500</v>
      </c>
      <c r="W58" s="1176"/>
      <c r="X58" s="1217"/>
      <c r="Y58" s="1186"/>
      <c r="Z58" s="1188"/>
      <c r="AA58" s="1218"/>
      <c r="AB58" s="1218"/>
      <c r="AC58" s="1224"/>
      <c r="AD58" s="1224"/>
      <c r="AE58" s="1224"/>
      <c r="AF58" s="1224"/>
      <c r="AG58" s="1224"/>
      <c r="AH58" s="1224"/>
      <c r="AI58" s="1224"/>
      <c r="AJ58" s="1224"/>
      <c r="AK58" s="1224"/>
      <c r="AL58" s="1224"/>
      <c r="AM58" s="1224"/>
      <c r="AN58" s="1218"/>
      <c r="AO58" s="1218"/>
      <c r="AP58" s="1218"/>
      <c r="AQ58" s="1218"/>
      <c r="AR58" s="1218"/>
      <c r="AS58" s="1218"/>
      <c r="AT58" s="1218"/>
      <c r="AU58" s="1218"/>
      <c r="AV58" s="1218"/>
      <c r="AW58" s="1218"/>
      <c r="AX58" s="1218"/>
      <c r="AY58" s="1218"/>
      <c r="AZ58" s="1218"/>
      <c r="BA58" s="1218"/>
      <c r="BB58" s="1218"/>
      <c r="BC58" s="1218"/>
      <c r="BD58" s="1218"/>
      <c r="BE58" s="1218"/>
      <c r="BF58" s="1218"/>
      <c r="BG58" s="1218"/>
    </row>
    <row r="59" spans="1:59" s="1235" customFormat="1" ht="11.25" customHeight="1" thickBot="1">
      <c r="A59" s="1160"/>
      <c r="B59" s="764"/>
      <c r="C59" s="1404" t="s">
        <v>679</v>
      </c>
      <c r="D59" s="1232"/>
      <c r="E59" s="964"/>
      <c r="F59" s="965"/>
      <c r="G59" s="1231" t="s">
        <v>680</v>
      </c>
      <c r="H59" s="1225"/>
      <c r="I59" s="967"/>
      <c r="J59" s="968"/>
      <c r="K59" s="966"/>
      <c r="L59" s="966"/>
      <c r="M59" s="966"/>
      <c r="N59" s="966"/>
      <c r="O59" s="966"/>
      <c r="P59" s="966"/>
      <c r="Q59" s="966"/>
      <c r="R59" s="966"/>
      <c r="S59" s="966"/>
      <c r="T59" s="966"/>
      <c r="U59" s="966"/>
      <c r="V59" s="966"/>
      <c r="W59" s="1187"/>
      <c r="X59" s="966"/>
      <c r="Y59" s="136"/>
      <c r="Z59" s="1187"/>
      <c r="AA59" s="271"/>
      <c r="AB59" s="1233"/>
      <c r="AC59" s="1234"/>
      <c r="AD59" s="1234"/>
      <c r="AE59" s="1234"/>
      <c r="AF59" s="1234"/>
      <c r="AG59" s="1234"/>
      <c r="AH59" s="1234"/>
      <c r="AI59" s="1234"/>
      <c r="AJ59" s="1234"/>
      <c r="AK59" s="1234"/>
      <c r="AL59" s="1234"/>
      <c r="AM59" s="1234"/>
      <c r="AN59" s="1233"/>
      <c r="AO59" s="1233"/>
      <c r="AP59" s="1233"/>
      <c r="AQ59" s="1233"/>
      <c r="AR59" s="1233"/>
      <c r="AS59" s="1233"/>
      <c r="AT59" s="1233"/>
      <c r="AU59" s="1233"/>
      <c r="AV59" s="1233"/>
      <c r="AW59" s="1233"/>
    </row>
    <row r="60" spans="1:59" ht="13.5" thickBot="1">
      <c r="A60" s="1166"/>
      <c r="B60" s="1172"/>
      <c r="D60" s="1226"/>
      <c r="E60" s="1226"/>
      <c r="F60" s="1226"/>
      <c r="G60" s="1226"/>
      <c r="H60" s="1226"/>
      <c r="I60" s="1226"/>
      <c r="J60" s="1226"/>
      <c r="K60" s="1227"/>
      <c r="L60" s="1226"/>
      <c r="M60" s="1226"/>
      <c r="N60" s="1226"/>
      <c r="O60" s="1226"/>
      <c r="P60" s="1226"/>
      <c r="Q60" s="1226"/>
      <c r="R60" s="1226"/>
      <c r="S60" s="1226"/>
      <c r="T60" s="1226"/>
      <c r="U60" s="1226"/>
      <c r="V60" s="1228" t="s">
        <v>628</v>
      </c>
      <c r="W60" s="1229">
        <v>13</v>
      </c>
      <c r="X60" s="1226"/>
      <c r="AA60" s="1166"/>
      <c r="AC60" s="1224"/>
      <c r="AD60" s="1224"/>
      <c r="AE60" s="1224"/>
      <c r="AF60" s="1224"/>
      <c r="AG60" s="1224"/>
      <c r="AH60" s="1224"/>
      <c r="AI60" s="1224"/>
      <c r="AJ60" s="1224"/>
      <c r="AK60" s="1224"/>
      <c r="AL60" s="1224"/>
      <c r="AM60" s="1224"/>
    </row>
    <row r="61" spans="1:59">
      <c r="K61" s="1226"/>
      <c r="AC61" s="1224"/>
      <c r="AD61" s="1224"/>
      <c r="AE61" s="1224"/>
      <c r="AF61" s="1224"/>
      <c r="AG61" s="1224"/>
      <c r="AH61" s="1224"/>
      <c r="AI61" s="1224"/>
      <c r="AJ61" s="1224"/>
      <c r="AK61" s="1224"/>
      <c r="AL61" s="1224"/>
      <c r="AM61" s="1224"/>
    </row>
    <row r="66" spans="26:26">
      <c r="Z66" s="1230"/>
    </row>
    <row r="71" spans="26:26" ht="8.25" customHeight="1"/>
    <row r="73" spans="26:26" ht="9" customHeight="1"/>
    <row r="74" spans="26:26" ht="8.25" customHeight="1"/>
    <row r="75" spans="26:26" ht="9.75" customHeight="1"/>
  </sheetData>
  <mergeCells count="3">
    <mergeCell ref="U3:V3"/>
    <mergeCell ref="C6:D6"/>
    <mergeCell ref="C8:D8"/>
  </mergeCells>
  <pageMargins left="7.874015748031496E-2" right="0.15748031496062992" top="0.19685039370078741" bottom="0.19685039370078741" header="0.11811023622047245" footer="0"/>
  <pageSetup paperSize="9" scale="86"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Folha4">
    <tabColor indexed="20"/>
  </sheetPr>
  <dimension ref="A1:Z116"/>
  <sheetViews>
    <sheetView workbookViewId="0"/>
  </sheetViews>
  <sheetFormatPr defaultRowHeight="12.75"/>
  <cols>
    <col min="1" max="1" width="1" style="573" customWidth="1"/>
    <col min="2" max="2" width="2.5703125" style="573" customWidth="1"/>
    <col min="3" max="3" width="2.28515625" style="573" customWidth="1"/>
    <col min="4" max="4" width="19.5703125" style="573" customWidth="1"/>
    <col min="5" max="5" width="0.5703125" style="573" customWidth="1"/>
    <col min="6" max="6" width="8.7109375" style="573" customWidth="1"/>
    <col min="7" max="7" width="0.5703125" style="573" customWidth="1"/>
    <col min="8" max="8" width="8.5703125" style="573" customWidth="1"/>
    <col min="9" max="9" width="0.5703125" style="573" customWidth="1"/>
    <col min="10" max="10" width="8.7109375" style="573" customWidth="1"/>
    <col min="11" max="11" width="0.5703125" style="573" customWidth="1"/>
    <col min="12" max="12" width="8.7109375" style="573" customWidth="1"/>
    <col min="13" max="13" width="0.5703125" style="573" customWidth="1"/>
    <col min="14" max="14" width="8.7109375" style="573" customWidth="1"/>
    <col min="15" max="15" width="0.42578125" style="573" customWidth="1"/>
    <col min="16" max="16" width="8.7109375" style="573" customWidth="1"/>
    <col min="17" max="17" width="0.42578125" style="573" customWidth="1"/>
    <col min="18" max="18" width="8.85546875" style="573" customWidth="1"/>
    <col min="19" max="19" width="0.5703125" style="573" customWidth="1"/>
    <col min="20" max="20" width="9" style="573" customWidth="1"/>
    <col min="21" max="21" width="2.5703125" style="573" customWidth="1"/>
    <col min="22" max="22" width="1" style="573" customWidth="1"/>
    <col min="23" max="23" width="3.7109375" style="573" customWidth="1"/>
    <col min="24" max="16384" width="9.140625" style="573"/>
  </cols>
  <sheetData>
    <row r="1" spans="1:26" ht="13.5" customHeight="1" thickBot="1">
      <c r="A1" s="568"/>
      <c r="B1" s="569"/>
      <c r="C1" s="569"/>
      <c r="D1" s="569"/>
      <c r="E1" s="570"/>
      <c r="F1" s="570"/>
      <c r="G1" s="570"/>
      <c r="H1" s="570"/>
      <c r="I1" s="570"/>
      <c r="J1" s="570"/>
      <c r="K1" s="570"/>
      <c r="L1" s="570"/>
      <c r="M1" s="570"/>
      <c r="N1" s="570"/>
      <c r="O1" s="570"/>
      <c r="P1" s="570"/>
      <c r="Q1" s="570"/>
      <c r="R1" s="570"/>
      <c r="S1" s="570"/>
      <c r="T1" s="571" t="s">
        <v>209</v>
      </c>
      <c r="U1" s="572"/>
      <c r="V1" s="568"/>
      <c r="X1" s="574"/>
    </row>
    <row r="2" spans="1:26" ht="6" customHeight="1">
      <c r="A2" s="568"/>
      <c r="B2" s="575"/>
      <c r="C2" s="576"/>
      <c r="D2" s="576"/>
      <c r="E2" s="577"/>
      <c r="F2" s="577"/>
      <c r="G2" s="577"/>
      <c r="H2" s="577"/>
      <c r="I2" s="577"/>
      <c r="J2" s="577"/>
      <c r="K2" s="577"/>
      <c r="L2" s="577"/>
      <c r="M2" s="577"/>
      <c r="N2" s="577"/>
      <c r="O2" s="577"/>
      <c r="P2" s="577"/>
      <c r="Q2" s="577"/>
      <c r="R2" s="577"/>
      <c r="S2" s="577"/>
      <c r="T2" s="578"/>
      <c r="U2" s="579"/>
      <c r="V2" s="568"/>
      <c r="X2" s="574"/>
    </row>
    <row r="3" spans="1:26" ht="13.5" customHeight="1" thickBot="1">
      <c r="A3" s="568"/>
      <c r="B3" s="580"/>
      <c r="C3" s="581"/>
      <c r="D3" s="581"/>
      <c r="E3" s="581"/>
      <c r="F3" s="579"/>
      <c r="G3" s="579"/>
      <c r="H3" s="579"/>
      <c r="I3" s="579"/>
      <c r="J3" s="579"/>
      <c r="K3" s="579"/>
      <c r="L3" s="579"/>
      <c r="M3" s="579"/>
      <c r="N3" s="579"/>
      <c r="O3" s="579"/>
      <c r="P3" s="582"/>
      <c r="Q3" s="582"/>
      <c r="R3" s="582"/>
      <c r="S3" s="582"/>
      <c r="T3" s="582" t="s">
        <v>97</v>
      </c>
      <c r="U3" s="582"/>
      <c r="V3" s="582"/>
      <c r="X3" s="574"/>
    </row>
    <row r="4" spans="1:26" ht="15" customHeight="1" thickBot="1">
      <c r="A4" s="568"/>
      <c r="B4" s="580"/>
      <c r="C4" s="583" t="s">
        <v>210</v>
      </c>
      <c r="D4" s="584"/>
      <c r="E4" s="584"/>
      <c r="F4" s="584"/>
      <c r="G4" s="584"/>
      <c r="H4" s="584"/>
      <c r="I4" s="584"/>
      <c r="J4" s="584"/>
      <c r="K4" s="584"/>
      <c r="L4" s="584"/>
      <c r="M4" s="584"/>
      <c r="N4" s="584"/>
      <c r="O4" s="584"/>
      <c r="P4" s="584"/>
      <c r="Q4" s="584"/>
      <c r="R4" s="584"/>
      <c r="S4" s="584"/>
      <c r="T4" s="585"/>
      <c r="U4" s="582"/>
      <c r="V4" s="582"/>
      <c r="X4" s="574"/>
    </row>
    <row r="5" spans="1:26" ht="4.5" customHeight="1">
      <c r="A5" s="568"/>
      <c r="B5" s="580"/>
      <c r="C5" s="1558" t="s">
        <v>129</v>
      </c>
      <c r="D5" s="1559"/>
      <c r="E5" s="579"/>
      <c r="F5" s="16"/>
      <c r="G5" s="579"/>
      <c r="H5" s="579"/>
      <c r="I5" s="579"/>
      <c r="J5" s="579"/>
      <c r="K5" s="579"/>
      <c r="L5" s="579"/>
      <c r="M5" s="579"/>
      <c r="N5" s="579"/>
      <c r="O5" s="579"/>
      <c r="P5" s="582"/>
      <c r="Q5" s="582"/>
      <c r="R5" s="582"/>
      <c r="S5" s="582"/>
      <c r="T5" s="582"/>
      <c r="U5" s="582"/>
      <c r="V5" s="582"/>
      <c r="X5" s="574"/>
    </row>
    <row r="6" spans="1:26" ht="13.5" customHeight="1">
      <c r="A6" s="568"/>
      <c r="B6" s="580"/>
      <c r="C6" s="1560"/>
      <c r="D6" s="1560"/>
      <c r="E6" s="254">
        <v>1999</v>
      </c>
      <c r="F6" s="254"/>
      <c r="G6" s="579"/>
      <c r="H6" s="255">
        <v>2005</v>
      </c>
      <c r="I6" s="254"/>
      <c r="J6" s="255">
        <v>2006</v>
      </c>
      <c r="K6" s="582"/>
      <c r="L6" s="255">
        <v>2007</v>
      </c>
      <c r="M6" s="582"/>
      <c r="N6" s="255">
        <v>2008</v>
      </c>
      <c r="O6" s="582"/>
      <c r="P6" s="255">
        <v>2009</v>
      </c>
      <c r="Q6" s="582"/>
      <c r="R6" s="255">
        <v>2010</v>
      </c>
      <c r="S6" s="582"/>
      <c r="T6" s="255">
        <v>2011</v>
      </c>
      <c r="U6" s="582"/>
      <c r="V6" s="582"/>
      <c r="X6" s="574"/>
    </row>
    <row r="7" spans="1:26" ht="2.25" customHeight="1">
      <c r="A7" s="568"/>
      <c r="B7" s="580"/>
      <c r="C7" s="256"/>
      <c r="D7" s="256"/>
      <c r="E7" s="16"/>
      <c r="F7" s="16"/>
      <c r="G7" s="579"/>
      <c r="H7" s="16"/>
      <c r="I7" s="16"/>
      <c r="J7" s="16"/>
      <c r="K7" s="582"/>
      <c r="L7" s="16"/>
      <c r="M7" s="582"/>
      <c r="N7" s="16"/>
      <c r="O7" s="582"/>
      <c r="P7" s="16"/>
      <c r="Q7" s="582"/>
      <c r="R7" s="16"/>
      <c r="S7" s="582"/>
      <c r="T7" s="16"/>
      <c r="U7" s="582"/>
      <c r="V7" s="582"/>
      <c r="X7" s="574"/>
    </row>
    <row r="8" spans="1:26" ht="18.75" customHeight="1">
      <c r="A8" s="568"/>
      <c r="B8" s="580"/>
      <c r="C8" s="1561" t="s">
        <v>451</v>
      </c>
      <c r="D8" s="1561"/>
      <c r="E8" s="1561"/>
      <c r="F8" s="1561"/>
      <c r="G8" s="579"/>
      <c r="H8" s="1562">
        <v>374.7</v>
      </c>
      <c r="I8" s="1562"/>
      <c r="J8" s="1562">
        <v>385.9</v>
      </c>
      <c r="K8" s="1562"/>
      <c r="L8" s="1562">
        <v>403</v>
      </c>
      <c r="M8" s="1562"/>
      <c r="N8" s="1562">
        <v>426</v>
      </c>
      <c r="O8" s="1562"/>
      <c r="P8" s="1562">
        <v>450</v>
      </c>
      <c r="Q8" s="586"/>
      <c r="R8" s="1562">
        <v>475</v>
      </c>
      <c r="S8" s="586"/>
      <c r="T8" s="1562">
        <v>485</v>
      </c>
      <c r="U8" s="257"/>
      <c r="V8" s="257"/>
      <c r="X8" s="587"/>
      <c r="Y8" s="587"/>
      <c r="Z8" s="587"/>
    </row>
    <row r="9" spans="1:26" ht="4.5" customHeight="1">
      <c r="A9" s="568"/>
      <c r="B9" s="580"/>
      <c r="C9" s="1561"/>
      <c r="D9" s="1561"/>
      <c r="E9" s="1561"/>
      <c r="F9" s="1561"/>
      <c r="G9" s="579"/>
      <c r="H9" s="1562"/>
      <c r="I9" s="1562"/>
      <c r="J9" s="1562"/>
      <c r="K9" s="1562"/>
      <c r="L9" s="1562"/>
      <c r="M9" s="1562"/>
      <c r="N9" s="1562"/>
      <c r="O9" s="1562"/>
      <c r="P9" s="1562"/>
      <c r="Q9" s="586"/>
      <c r="R9" s="1562"/>
      <c r="S9" s="586"/>
      <c r="T9" s="1562"/>
      <c r="U9" s="257"/>
      <c r="V9" s="257"/>
      <c r="X9" s="574"/>
    </row>
    <row r="10" spans="1:26" s="592" customFormat="1" ht="10.5" customHeight="1">
      <c r="A10" s="588"/>
      <c r="B10" s="589"/>
      <c r="C10" s="1561"/>
      <c r="D10" s="1561"/>
      <c r="E10" s="1561"/>
      <c r="F10" s="1561"/>
      <c r="G10" s="590"/>
      <c r="H10" s="1562"/>
      <c r="I10" s="1562"/>
      <c r="J10" s="1562"/>
      <c r="K10" s="1562"/>
      <c r="L10" s="1562"/>
      <c r="M10" s="1562"/>
      <c r="N10" s="1562"/>
      <c r="O10" s="1562"/>
      <c r="P10" s="1562"/>
      <c r="Q10" s="591"/>
      <c r="R10" s="1562"/>
      <c r="S10" s="591"/>
      <c r="T10" s="1562"/>
      <c r="U10" s="257"/>
      <c r="V10" s="257"/>
      <c r="X10" s="593"/>
    </row>
    <row r="11" spans="1:26" ht="31.5" customHeight="1">
      <c r="A11" s="568"/>
      <c r="B11" s="594"/>
      <c r="C11" s="595" t="s">
        <v>211</v>
      </c>
      <c r="D11" s="595"/>
      <c r="E11" s="258"/>
      <c r="F11" s="258"/>
      <c r="G11" s="596"/>
      <c r="H11" s="259" t="s">
        <v>212</v>
      </c>
      <c r="I11" s="259"/>
      <c r="J11" s="259" t="s">
        <v>213</v>
      </c>
      <c r="K11" s="597"/>
      <c r="L11" s="259" t="s">
        <v>214</v>
      </c>
      <c r="M11" s="597"/>
      <c r="N11" s="259" t="s">
        <v>215</v>
      </c>
      <c r="O11" s="597"/>
      <c r="P11" s="259" t="s">
        <v>216</v>
      </c>
      <c r="Q11" s="597"/>
      <c r="R11" s="259" t="s">
        <v>217</v>
      </c>
      <c r="S11" s="597"/>
      <c r="T11" s="259" t="s">
        <v>218</v>
      </c>
      <c r="U11" s="259"/>
      <c r="V11" s="259"/>
      <c r="X11" s="574"/>
    </row>
    <row r="12" spans="1:26" s="592" customFormat="1" ht="18" customHeight="1">
      <c r="A12" s="588"/>
      <c r="B12" s="589"/>
      <c r="C12" s="598" t="s">
        <v>219</v>
      </c>
      <c r="D12" s="598"/>
      <c r="E12" s="258"/>
      <c r="F12" s="258"/>
      <c r="G12" s="590"/>
      <c r="H12" s="258" t="s">
        <v>220</v>
      </c>
      <c r="I12" s="258"/>
      <c r="J12" s="258" t="s">
        <v>221</v>
      </c>
      <c r="K12" s="590"/>
      <c r="L12" s="258" t="s">
        <v>222</v>
      </c>
      <c r="M12" s="258"/>
      <c r="N12" s="258" t="s">
        <v>223</v>
      </c>
      <c r="O12" s="590"/>
      <c r="P12" s="258" t="s">
        <v>224</v>
      </c>
      <c r="Q12" s="258"/>
      <c r="R12" s="258" t="s">
        <v>225</v>
      </c>
      <c r="S12" s="599"/>
      <c r="T12" s="258" t="s">
        <v>226</v>
      </c>
      <c r="U12" s="258"/>
      <c r="V12" s="258"/>
      <c r="X12" s="593"/>
    </row>
    <row r="13" spans="1:26" ht="9.75" customHeight="1" thickBot="1">
      <c r="A13" s="568"/>
      <c r="B13" s="580"/>
      <c r="C13" s="579"/>
      <c r="D13" s="579"/>
      <c r="E13" s="579"/>
      <c r="F13" s="579"/>
      <c r="G13" s="579"/>
      <c r="H13" s="579"/>
      <c r="I13" s="579"/>
      <c r="J13" s="579"/>
      <c r="K13" s="579"/>
      <c r="L13" s="579"/>
      <c r="M13" s="579"/>
      <c r="N13" s="579"/>
      <c r="O13" s="579"/>
      <c r="P13" s="579"/>
      <c r="Q13" s="579"/>
      <c r="R13" s="579"/>
      <c r="S13" s="579"/>
      <c r="T13" s="582"/>
      <c r="U13" s="579"/>
      <c r="V13" s="568"/>
    </row>
    <row r="14" spans="1:26" s="592" customFormat="1" ht="13.5" customHeight="1" thickBot="1">
      <c r="A14" s="588"/>
      <c r="B14" s="589"/>
      <c r="C14" s="583" t="s">
        <v>227</v>
      </c>
      <c r="D14" s="600"/>
      <c r="E14" s="600"/>
      <c r="F14" s="600"/>
      <c r="G14" s="600"/>
      <c r="H14" s="601"/>
      <c r="I14" s="601"/>
      <c r="J14" s="601"/>
      <c r="K14" s="601"/>
      <c r="L14" s="601"/>
      <c r="M14" s="601"/>
      <c r="N14" s="601"/>
      <c r="O14" s="601"/>
      <c r="P14" s="601"/>
      <c r="Q14" s="601"/>
      <c r="R14" s="601"/>
      <c r="S14" s="601"/>
      <c r="T14" s="602"/>
      <c r="U14" s="579"/>
      <c r="V14" s="568"/>
      <c r="W14" s="573"/>
      <c r="X14" s="573"/>
      <c r="Y14" s="573"/>
      <c r="Z14" s="573"/>
    </row>
    <row r="15" spans="1:26" ht="4.5" customHeight="1">
      <c r="A15" s="568"/>
      <c r="B15" s="580"/>
      <c r="C15" s="1565" t="s">
        <v>228</v>
      </c>
      <c r="D15" s="1565"/>
      <c r="E15" s="603"/>
      <c r="F15" s="603"/>
      <c r="G15" s="260"/>
      <c r="H15" s="604"/>
      <c r="I15" s="604"/>
      <c r="J15" s="604"/>
      <c r="K15" s="604"/>
      <c r="L15" s="604"/>
      <c r="M15" s="604"/>
      <c r="N15" s="604"/>
      <c r="O15" s="604"/>
      <c r="P15" s="604"/>
      <c r="Q15" s="604"/>
      <c r="R15" s="604"/>
      <c r="S15" s="604"/>
      <c r="T15" s="604"/>
      <c r="U15" s="579"/>
      <c r="V15" s="568"/>
    </row>
    <row r="16" spans="1:26" ht="13.5" customHeight="1">
      <c r="A16" s="568"/>
      <c r="B16" s="580"/>
      <c r="C16" s="1566"/>
      <c r="D16" s="1566"/>
      <c r="E16" s="603"/>
      <c r="F16" s="603"/>
      <c r="G16" s="260"/>
      <c r="H16" s="1499">
        <v>2008</v>
      </c>
      <c r="I16" s="1499"/>
      <c r="J16" s="1499"/>
      <c r="K16" s="605"/>
      <c r="L16" s="1499" t="s">
        <v>452</v>
      </c>
      <c r="M16" s="1499"/>
      <c r="N16" s="1499"/>
      <c r="O16" s="605"/>
      <c r="P16" s="1499">
        <v>2010</v>
      </c>
      <c r="Q16" s="1499"/>
      <c r="R16" s="1499"/>
      <c r="S16" s="606"/>
      <c r="T16" s="607">
        <v>2011</v>
      </c>
      <c r="U16" s="579"/>
      <c r="V16" s="568"/>
    </row>
    <row r="17" spans="1:22" ht="12.75" customHeight="1">
      <c r="A17" s="568"/>
      <c r="B17" s="580"/>
      <c r="C17" s="603"/>
      <c r="D17" s="603"/>
      <c r="E17" s="603"/>
      <c r="F17" s="603"/>
      <c r="G17" s="260"/>
      <c r="H17" s="608" t="s">
        <v>133</v>
      </c>
      <c r="I17" s="606"/>
      <c r="J17" s="608" t="s">
        <v>131</v>
      </c>
      <c r="K17" s="606"/>
      <c r="L17" s="608" t="s">
        <v>133</v>
      </c>
      <c r="M17" s="606"/>
      <c r="N17" s="608" t="s">
        <v>131</v>
      </c>
      <c r="O17" s="606"/>
      <c r="P17" s="608" t="s">
        <v>133</v>
      </c>
      <c r="Q17" s="606"/>
      <c r="R17" s="608" t="s">
        <v>131</v>
      </c>
      <c r="S17" s="606"/>
      <c r="T17" s="608" t="s">
        <v>133</v>
      </c>
      <c r="U17" s="579"/>
      <c r="V17" s="568"/>
    </row>
    <row r="18" spans="1:22" ht="4.5" customHeight="1">
      <c r="A18" s="568"/>
      <c r="B18" s="580"/>
      <c r="C18" s="603"/>
      <c r="D18" s="603"/>
      <c r="E18" s="603"/>
      <c r="F18" s="603"/>
      <c r="G18" s="260"/>
      <c r="H18" s="606"/>
      <c r="I18" s="568"/>
      <c r="J18" s="606"/>
      <c r="K18" s="568"/>
      <c r="L18" s="606"/>
      <c r="M18" s="579"/>
      <c r="N18" s="606"/>
      <c r="O18" s="579"/>
      <c r="P18" s="606"/>
      <c r="Q18" s="579"/>
      <c r="R18" s="606"/>
      <c r="S18" s="579"/>
      <c r="T18" s="606"/>
      <c r="U18" s="604"/>
      <c r="V18" s="568"/>
    </row>
    <row r="19" spans="1:22" ht="15" customHeight="1">
      <c r="A19" s="568"/>
      <c r="B19" s="580"/>
      <c r="C19" s="261" t="s">
        <v>229</v>
      </c>
      <c r="D19" s="609"/>
      <c r="E19" s="603"/>
      <c r="F19" s="603"/>
      <c r="G19" s="260"/>
      <c r="H19" s="514">
        <v>891.4</v>
      </c>
      <c r="I19" s="568"/>
      <c r="J19" s="514">
        <v>894.3</v>
      </c>
      <c r="K19" s="568"/>
      <c r="L19" s="514">
        <v>913.7</v>
      </c>
      <c r="M19" s="579"/>
      <c r="N19" s="514">
        <v>918.2</v>
      </c>
      <c r="O19" s="579"/>
      <c r="P19" s="514">
        <v>926</v>
      </c>
      <c r="Q19" s="579"/>
      <c r="R19" s="514">
        <v>942.4</v>
      </c>
      <c r="S19" s="579"/>
      <c r="T19" s="514">
        <v>962.9</v>
      </c>
      <c r="U19" s="604"/>
      <c r="V19" s="568"/>
    </row>
    <row r="20" spans="1:22" ht="13.5" customHeight="1">
      <c r="A20" s="568"/>
      <c r="B20" s="580"/>
      <c r="C20" s="610" t="s">
        <v>99</v>
      </c>
      <c r="D20" s="609"/>
      <c r="E20" s="603"/>
      <c r="F20" s="603"/>
      <c r="G20" s="260"/>
      <c r="H20" s="516">
        <v>978.7</v>
      </c>
      <c r="I20" s="611"/>
      <c r="J20" s="516">
        <v>976.9</v>
      </c>
      <c r="K20" s="611"/>
      <c r="L20" s="516">
        <v>987.9</v>
      </c>
      <c r="M20" s="581"/>
      <c r="N20" s="516">
        <v>996</v>
      </c>
      <c r="O20" s="581"/>
      <c r="P20" s="516">
        <v>1003.7</v>
      </c>
      <c r="Q20" s="581"/>
      <c r="R20" s="516">
        <v>1024.4000000000001</v>
      </c>
      <c r="S20" s="581"/>
      <c r="T20" s="516">
        <v>1051.9000000000001</v>
      </c>
      <c r="U20" s="604"/>
      <c r="V20" s="568"/>
    </row>
    <row r="21" spans="1:22" ht="13.5" customHeight="1">
      <c r="A21" s="568"/>
      <c r="B21" s="580"/>
      <c r="C21" s="610" t="s">
        <v>98</v>
      </c>
      <c r="D21" s="609"/>
      <c r="E21" s="603"/>
      <c r="F21" s="603"/>
      <c r="G21" s="260"/>
      <c r="H21" s="516">
        <v>771.1</v>
      </c>
      <c r="I21" s="611"/>
      <c r="J21" s="516">
        <v>779.3</v>
      </c>
      <c r="K21" s="611"/>
      <c r="L21" s="516">
        <v>810.5</v>
      </c>
      <c r="M21" s="581"/>
      <c r="N21" s="516">
        <v>813</v>
      </c>
      <c r="O21" s="581"/>
      <c r="P21" s="516">
        <v>822.7</v>
      </c>
      <c r="Q21" s="581"/>
      <c r="R21" s="516">
        <v>831.9</v>
      </c>
      <c r="S21" s="581"/>
      <c r="T21" s="516">
        <v>842</v>
      </c>
      <c r="U21" s="604"/>
      <c r="V21" s="568"/>
    </row>
    <row r="22" spans="1:22" ht="6.75" customHeight="1">
      <c r="A22" s="568"/>
      <c r="B22" s="580"/>
      <c r="C22" s="17"/>
      <c r="D22" s="609"/>
      <c r="E22" s="603"/>
      <c r="F22" s="603"/>
      <c r="G22" s="260"/>
      <c r="H22" s="260"/>
      <c r="I22" s="568"/>
      <c r="J22" s="260"/>
      <c r="K22" s="568"/>
      <c r="L22" s="260"/>
      <c r="M22" s="579"/>
      <c r="N22" s="260"/>
      <c r="O22" s="579"/>
      <c r="P22" s="260"/>
      <c r="Q22" s="579"/>
      <c r="R22" s="260"/>
      <c r="S22" s="579"/>
      <c r="T22" s="260"/>
      <c r="U22" s="604"/>
      <c r="V22" s="568"/>
    </row>
    <row r="23" spans="1:22" ht="15" customHeight="1">
      <c r="A23" s="568"/>
      <c r="B23" s="580"/>
      <c r="C23" s="261" t="s">
        <v>230</v>
      </c>
      <c r="D23" s="609"/>
      <c r="E23" s="603"/>
      <c r="F23" s="603"/>
      <c r="G23" s="262"/>
      <c r="H23" s="514">
        <v>1063.4000000000001</v>
      </c>
      <c r="I23" s="568"/>
      <c r="J23" s="514">
        <v>1071.5999999999999</v>
      </c>
      <c r="K23" s="568"/>
      <c r="L23" s="514">
        <v>1096.0999999999999</v>
      </c>
      <c r="M23" s="579"/>
      <c r="N23" s="514">
        <v>1101.9000000000001</v>
      </c>
      <c r="O23" s="579"/>
      <c r="P23" s="514">
        <v>1109.3</v>
      </c>
      <c r="Q23" s="579"/>
      <c r="R23" s="514">
        <v>1118.5</v>
      </c>
      <c r="S23" s="579"/>
      <c r="T23" s="514">
        <v>1134.4000000000001</v>
      </c>
      <c r="U23" s="604"/>
      <c r="V23" s="568"/>
    </row>
    <row r="24" spans="1:22" s="613" customFormat="1" ht="13.5" customHeight="1">
      <c r="A24" s="611"/>
      <c r="B24" s="612"/>
      <c r="C24" s="610" t="s">
        <v>99</v>
      </c>
      <c r="D24" s="609"/>
      <c r="E24" s="603"/>
      <c r="F24" s="603"/>
      <c r="G24" s="260"/>
      <c r="H24" s="516">
        <v>1185.8</v>
      </c>
      <c r="I24" s="611"/>
      <c r="J24" s="516">
        <v>1190.4000000000001</v>
      </c>
      <c r="K24" s="611"/>
      <c r="L24" s="516">
        <v>1203.9000000000001</v>
      </c>
      <c r="M24" s="581"/>
      <c r="N24" s="516">
        <v>1215</v>
      </c>
      <c r="O24" s="581"/>
      <c r="P24" s="516">
        <v>1222.7</v>
      </c>
      <c r="Q24" s="581"/>
      <c r="R24" s="516">
        <v>1233.2</v>
      </c>
      <c r="S24" s="581"/>
      <c r="T24" s="516">
        <v>1253.2</v>
      </c>
      <c r="U24" s="603"/>
      <c r="V24" s="611"/>
    </row>
    <row r="25" spans="1:22" s="613" customFormat="1" ht="13.5" customHeight="1">
      <c r="A25" s="611"/>
      <c r="B25" s="612"/>
      <c r="C25" s="610" t="s">
        <v>98</v>
      </c>
      <c r="D25" s="609"/>
      <c r="E25" s="603"/>
      <c r="F25" s="603"/>
      <c r="G25" s="260"/>
      <c r="H25" s="516">
        <v>894.6</v>
      </c>
      <c r="I25" s="611"/>
      <c r="J25" s="516">
        <v>906.2</v>
      </c>
      <c r="K25" s="611"/>
      <c r="L25" s="516">
        <v>946.3</v>
      </c>
      <c r="M25" s="581"/>
      <c r="N25" s="516">
        <v>948.9</v>
      </c>
      <c r="O25" s="581"/>
      <c r="P25" s="516">
        <v>958.2</v>
      </c>
      <c r="Q25" s="581"/>
      <c r="R25" s="516">
        <v>963.9</v>
      </c>
      <c r="S25" s="581"/>
      <c r="T25" s="516">
        <v>973</v>
      </c>
      <c r="U25" s="603"/>
      <c r="V25" s="611"/>
    </row>
    <row r="26" spans="1:22" ht="6.75" customHeight="1">
      <c r="A26" s="568"/>
      <c r="B26" s="580"/>
      <c r="C26" s="614"/>
      <c r="D26" s="609"/>
      <c r="E26" s="603"/>
      <c r="F26" s="603"/>
      <c r="G26" s="260"/>
      <c r="H26" s="260"/>
      <c r="I26" s="568"/>
      <c r="J26" s="260"/>
      <c r="K26" s="568"/>
      <c r="L26" s="260"/>
      <c r="M26" s="579"/>
      <c r="N26" s="260"/>
      <c r="O26" s="579"/>
      <c r="P26" s="260"/>
      <c r="Q26" s="579"/>
      <c r="R26" s="260"/>
      <c r="S26" s="579"/>
      <c r="T26" s="260"/>
      <c r="U26" s="604"/>
      <c r="V26" s="568"/>
    </row>
    <row r="27" spans="1:22" ht="15" customHeight="1">
      <c r="A27" s="568"/>
      <c r="B27" s="580"/>
      <c r="C27" s="261" t="s">
        <v>231</v>
      </c>
      <c r="D27" s="609"/>
      <c r="E27" s="603"/>
      <c r="F27" s="603"/>
      <c r="G27" s="265"/>
      <c r="H27" s="615">
        <f>+H19/H23*100</f>
        <v>83.8</v>
      </c>
      <c r="I27" s="568"/>
      <c r="J27" s="615">
        <f>+J19/J23*100</f>
        <v>83.5</v>
      </c>
      <c r="K27" s="568"/>
      <c r="L27" s="615">
        <f>+L19/L23*100</f>
        <v>83.4</v>
      </c>
      <c r="M27" s="579"/>
      <c r="N27" s="615">
        <f>+N19/N23*100</f>
        <v>83.3</v>
      </c>
      <c r="O27" s="579"/>
      <c r="P27" s="615">
        <f>+P19/P23*100</f>
        <v>83.5</v>
      </c>
      <c r="Q27" s="579"/>
      <c r="R27" s="615">
        <f>+R19/R23*100</f>
        <v>84.3</v>
      </c>
      <c r="S27" s="579"/>
      <c r="T27" s="615">
        <v>84.9</v>
      </c>
      <c r="U27" s="604"/>
      <c r="V27" s="568"/>
    </row>
    <row r="28" spans="1:22" ht="13.5" customHeight="1">
      <c r="A28" s="568"/>
      <c r="B28" s="580"/>
      <c r="C28" s="610" t="s">
        <v>99</v>
      </c>
      <c r="D28" s="609"/>
      <c r="E28" s="603"/>
      <c r="F28" s="603"/>
      <c r="G28" s="265"/>
      <c r="H28" s="516">
        <f>+H20/H24*100</f>
        <v>82.5</v>
      </c>
      <c r="I28" s="611"/>
      <c r="J28" s="516">
        <f>+J20/J24*100</f>
        <v>82.1</v>
      </c>
      <c r="K28" s="611"/>
      <c r="L28" s="516">
        <f>+L20/L24*100</f>
        <v>82.1</v>
      </c>
      <c r="M28" s="581"/>
      <c r="N28" s="516">
        <f>+N20/N24*100</f>
        <v>82</v>
      </c>
      <c r="O28" s="581"/>
      <c r="P28" s="516">
        <f>+P20/P24*100</f>
        <v>82.1</v>
      </c>
      <c r="Q28" s="581"/>
      <c r="R28" s="516">
        <f>+R20/R24*100</f>
        <v>83.1</v>
      </c>
      <c r="S28" s="581"/>
      <c r="T28" s="516">
        <v>83.9</v>
      </c>
      <c r="U28" s="604"/>
      <c r="V28" s="568"/>
    </row>
    <row r="29" spans="1:22" ht="13.5" customHeight="1">
      <c r="A29" s="568"/>
      <c r="B29" s="580"/>
      <c r="C29" s="610" t="s">
        <v>98</v>
      </c>
      <c r="D29" s="609"/>
      <c r="E29" s="603"/>
      <c r="F29" s="603"/>
      <c r="G29" s="265"/>
      <c r="H29" s="516">
        <f>+H21/H25*100</f>
        <v>86.2</v>
      </c>
      <c r="I29" s="611"/>
      <c r="J29" s="516">
        <f>+J21/J25*100</f>
        <v>86</v>
      </c>
      <c r="K29" s="611"/>
      <c r="L29" s="516">
        <f>+L21/L25*100</f>
        <v>85.6</v>
      </c>
      <c r="M29" s="581"/>
      <c r="N29" s="516">
        <f>+N21/N25*100</f>
        <v>85.7</v>
      </c>
      <c r="O29" s="581"/>
      <c r="P29" s="516">
        <f>+P21/P25*100</f>
        <v>85.9</v>
      </c>
      <c r="Q29" s="581"/>
      <c r="R29" s="516">
        <f>+R21/R25*100</f>
        <v>86.3</v>
      </c>
      <c r="S29" s="581"/>
      <c r="T29" s="516">
        <v>86.5</v>
      </c>
      <c r="U29" s="604"/>
      <c r="V29" s="568"/>
    </row>
    <row r="30" spans="1:22" ht="6.75" customHeight="1">
      <c r="A30" s="568"/>
      <c r="B30" s="580"/>
      <c r="C30" s="17"/>
      <c r="D30" s="609"/>
      <c r="E30" s="603"/>
      <c r="F30" s="603"/>
      <c r="G30" s="266"/>
      <c r="H30" s="616"/>
      <c r="I30" s="568"/>
      <c r="J30" s="616"/>
      <c r="K30" s="568"/>
      <c r="L30" s="616"/>
      <c r="M30" s="579"/>
      <c r="N30" s="616"/>
      <c r="O30" s="579"/>
      <c r="P30" s="616"/>
      <c r="Q30" s="579"/>
      <c r="R30" s="616"/>
      <c r="S30" s="579"/>
      <c r="T30" s="616"/>
      <c r="U30" s="604"/>
      <c r="V30" s="568"/>
    </row>
    <row r="31" spans="1:22" ht="23.25" customHeight="1">
      <c r="A31" s="568"/>
      <c r="B31" s="580"/>
      <c r="C31" s="1563" t="s">
        <v>232</v>
      </c>
      <c r="D31" s="1564"/>
      <c r="E31" s="1564"/>
      <c r="F31" s="1564"/>
      <c r="G31" s="262"/>
      <c r="H31" s="514">
        <v>6.8</v>
      </c>
      <c r="I31" s="568"/>
      <c r="J31" s="514">
        <v>7.4</v>
      </c>
      <c r="K31" s="568"/>
      <c r="L31" s="514">
        <v>8.1</v>
      </c>
      <c r="M31" s="579"/>
      <c r="N31" s="514">
        <v>8.6999999999999993</v>
      </c>
      <c r="O31" s="579"/>
      <c r="P31" s="514">
        <v>9.4</v>
      </c>
      <c r="Q31" s="579"/>
      <c r="R31" s="514">
        <v>10.5</v>
      </c>
      <c r="S31" s="579"/>
      <c r="T31" s="514">
        <v>10.9</v>
      </c>
      <c r="U31" s="604"/>
      <c r="V31" s="568"/>
    </row>
    <row r="32" spans="1:22" ht="13.5" customHeight="1">
      <c r="A32" s="611"/>
      <c r="B32" s="612"/>
      <c r="C32" s="610" t="s">
        <v>233</v>
      </c>
      <c r="D32" s="609"/>
      <c r="E32" s="603"/>
      <c r="F32" s="603"/>
      <c r="G32" s="260"/>
      <c r="H32" s="516">
        <v>4.5999999999999996</v>
      </c>
      <c r="I32" s="568"/>
      <c r="J32" s="516">
        <v>4.8</v>
      </c>
      <c r="K32" s="568"/>
      <c r="L32" s="516">
        <v>5.3</v>
      </c>
      <c r="M32" s="579"/>
      <c r="N32" s="516">
        <v>5.9</v>
      </c>
      <c r="O32" s="579"/>
      <c r="P32" s="516">
        <v>6.4</v>
      </c>
      <c r="Q32" s="579"/>
      <c r="R32" s="516">
        <v>7.5</v>
      </c>
      <c r="S32" s="579"/>
      <c r="T32" s="516">
        <v>8.1</v>
      </c>
      <c r="U32" s="604"/>
      <c r="V32" s="568"/>
    </row>
    <row r="33" spans="1:22" ht="13.5" customHeight="1">
      <c r="A33" s="568"/>
      <c r="B33" s="580"/>
      <c r="C33" s="610" t="s">
        <v>234</v>
      </c>
      <c r="D33" s="609"/>
      <c r="E33" s="603"/>
      <c r="F33" s="603"/>
      <c r="G33" s="260"/>
      <c r="H33" s="516">
        <v>9.6999999999999993</v>
      </c>
      <c r="I33" s="568"/>
      <c r="J33" s="516">
        <v>10.9</v>
      </c>
      <c r="K33" s="568"/>
      <c r="L33" s="516">
        <v>11.9</v>
      </c>
      <c r="M33" s="579"/>
      <c r="N33" s="516">
        <v>12.3</v>
      </c>
      <c r="O33" s="579"/>
      <c r="P33" s="516">
        <v>13.4</v>
      </c>
      <c r="Q33" s="579"/>
      <c r="R33" s="516">
        <v>14.4</v>
      </c>
      <c r="S33" s="579"/>
      <c r="T33" s="516">
        <v>14.7</v>
      </c>
      <c r="U33" s="604"/>
      <c r="V33" s="568"/>
    </row>
    <row r="34" spans="1:22" ht="9.75" customHeight="1" thickBot="1">
      <c r="A34" s="568"/>
      <c r="B34" s="580"/>
      <c r="C34" s="17"/>
      <c r="D34" s="609"/>
      <c r="E34" s="603"/>
      <c r="F34" s="603"/>
      <c r="G34" s="1570"/>
      <c r="H34" s="1570"/>
      <c r="I34" s="16"/>
      <c r="J34" s="1570"/>
      <c r="K34" s="1570"/>
      <c r="L34" s="1570"/>
      <c r="M34" s="16"/>
      <c r="N34" s="1570"/>
      <c r="O34" s="1570"/>
      <c r="P34" s="1570"/>
      <c r="Q34" s="16"/>
      <c r="R34" s="1571"/>
      <c r="S34" s="1571"/>
      <c r="T34" s="1571"/>
      <c r="U34" s="604"/>
      <c r="V34" s="568"/>
    </row>
    <row r="35" spans="1:22" ht="13.5" hidden="1" thickBot="1">
      <c r="A35" s="568"/>
      <c r="B35" s="580"/>
      <c r="C35" s="583" t="s">
        <v>398</v>
      </c>
      <c r="D35" s="600"/>
      <c r="E35" s="600"/>
      <c r="F35" s="600"/>
      <c r="G35" s="600"/>
      <c r="H35" s="617"/>
      <c r="I35" s="617"/>
      <c r="J35" s="617"/>
      <c r="K35" s="617"/>
      <c r="L35" s="617"/>
      <c r="M35" s="617"/>
      <c r="N35" s="617"/>
      <c r="O35" s="617"/>
      <c r="P35" s="617"/>
      <c r="Q35" s="617"/>
      <c r="R35" s="617"/>
      <c r="S35" s="617"/>
      <c r="T35" s="618"/>
      <c r="U35" s="604"/>
      <c r="V35" s="568"/>
    </row>
    <row r="36" spans="1:22" ht="4.5" hidden="1" customHeight="1">
      <c r="A36" s="568"/>
      <c r="B36" s="580"/>
      <c r="C36" s="1572" t="s">
        <v>129</v>
      </c>
      <c r="D36" s="1573"/>
      <c r="E36" s="603"/>
      <c r="F36" s="603"/>
      <c r="G36" s="262"/>
      <c r="H36" s="603"/>
      <c r="I36" s="603"/>
      <c r="J36" s="603"/>
      <c r="K36" s="603"/>
      <c r="L36" s="1499"/>
      <c r="M36" s="1575"/>
      <c r="N36" s="1499"/>
      <c r="O36" s="603"/>
      <c r="P36" s="603"/>
      <c r="Q36" s="603"/>
      <c r="R36" s="603"/>
      <c r="S36" s="603"/>
      <c r="T36" s="603"/>
      <c r="U36" s="604"/>
      <c r="V36" s="568"/>
    </row>
    <row r="37" spans="1:22" ht="13.5" hidden="1" customHeight="1">
      <c r="A37" s="568"/>
      <c r="B37" s="580"/>
      <c r="C37" s="1574"/>
      <c r="D37" s="1574"/>
      <c r="E37" s="603"/>
      <c r="F37" s="603"/>
      <c r="G37" s="262"/>
      <c r="H37" s="607">
        <v>2006</v>
      </c>
      <c r="I37" s="607"/>
      <c r="J37" s="1499">
        <v>2007</v>
      </c>
      <c r="K37" s="1499"/>
      <c r="L37" s="1499"/>
      <c r="M37" s="605"/>
      <c r="N37" s="1499">
        <v>2008</v>
      </c>
      <c r="O37" s="1499"/>
      <c r="P37" s="1499"/>
      <c r="Q37" s="605"/>
      <c r="R37" s="1499">
        <v>2009</v>
      </c>
      <c r="S37" s="1499"/>
      <c r="T37" s="1499"/>
      <c r="U37" s="604"/>
      <c r="V37" s="568"/>
    </row>
    <row r="38" spans="1:22" ht="12.75" hidden="1" customHeight="1">
      <c r="A38" s="568"/>
      <c r="B38" s="580"/>
      <c r="C38" s="267"/>
      <c r="D38" s="609"/>
      <c r="E38" s="603"/>
      <c r="F38" s="603"/>
      <c r="G38" s="262"/>
      <c r="H38" s="607" t="s">
        <v>399</v>
      </c>
      <c r="I38" s="606"/>
      <c r="J38" s="607" t="s">
        <v>400</v>
      </c>
      <c r="K38" s="606"/>
      <c r="L38" s="607" t="s">
        <v>399</v>
      </c>
      <c r="M38" s="606"/>
      <c r="N38" s="607" t="s">
        <v>400</v>
      </c>
      <c r="O38" s="606"/>
      <c r="P38" s="607" t="s">
        <v>399</v>
      </c>
      <c r="Q38" s="606"/>
      <c r="R38" s="608" t="s">
        <v>400</v>
      </c>
      <c r="S38" s="606"/>
      <c r="T38" s="608" t="s">
        <v>399</v>
      </c>
      <c r="U38" s="604"/>
      <c r="V38" s="568"/>
    </row>
    <row r="39" spans="1:22" ht="13.5" hidden="1" customHeight="1">
      <c r="A39" s="568"/>
      <c r="B39" s="580"/>
      <c r="C39" s="261" t="s">
        <v>95</v>
      </c>
      <c r="D39" s="267"/>
      <c r="E39" s="603"/>
      <c r="F39" s="603"/>
      <c r="G39" s="262"/>
      <c r="H39" s="514">
        <v>997</v>
      </c>
      <c r="I39" s="568"/>
      <c r="J39" s="514">
        <v>1024.5999999999999</v>
      </c>
      <c r="K39" s="568"/>
      <c r="L39" s="514">
        <v>1033.8</v>
      </c>
      <c r="M39" s="568"/>
      <c r="N39" s="514">
        <v>1063.4000000000001</v>
      </c>
      <c r="O39" s="568"/>
      <c r="P39" s="514">
        <v>1071.5999999999999</v>
      </c>
      <c r="Q39" s="568"/>
      <c r="R39" s="514">
        <v>1097.4000000000001</v>
      </c>
      <c r="S39" s="568"/>
      <c r="T39" s="515"/>
      <c r="U39" s="604"/>
      <c r="V39" s="568"/>
    </row>
    <row r="40" spans="1:22" ht="3.75" hidden="1" customHeight="1">
      <c r="A40" s="568"/>
      <c r="B40" s="580"/>
      <c r="C40" s="261"/>
      <c r="D40" s="267"/>
      <c r="E40" s="603"/>
      <c r="F40" s="603"/>
      <c r="G40" s="619"/>
      <c r="H40" s="620"/>
      <c r="I40" s="568"/>
      <c r="J40" s="620"/>
      <c r="K40" s="568"/>
      <c r="L40" s="621"/>
      <c r="M40" s="568"/>
      <c r="N40" s="621"/>
      <c r="O40" s="568"/>
      <c r="P40" s="621"/>
      <c r="Q40" s="568"/>
      <c r="R40" s="621"/>
      <c r="S40" s="568"/>
      <c r="T40" s="622"/>
      <c r="U40" s="604"/>
      <c r="V40" s="568"/>
    </row>
    <row r="41" spans="1:22" ht="12" hidden="1" customHeight="1">
      <c r="A41" s="568"/>
      <c r="B41" s="580"/>
      <c r="C41" s="406" t="s">
        <v>401</v>
      </c>
      <c r="D41" s="609"/>
      <c r="E41" s="603"/>
      <c r="F41" s="603"/>
      <c r="G41" s="619"/>
      <c r="H41" s="623">
        <v>928.1</v>
      </c>
      <c r="I41" s="568"/>
      <c r="J41" s="623">
        <v>960</v>
      </c>
      <c r="K41" s="568"/>
      <c r="L41" s="623">
        <v>989.3</v>
      </c>
      <c r="M41" s="568"/>
      <c r="N41" s="623">
        <v>1018.4</v>
      </c>
      <c r="O41" s="568"/>
      <c r="P41" s="623">
        <v>1032.3</v>
      </c>
      <c r="Q41" s="568"/>
      <c r="R41" s="623">
        <v>1058.0999999999999</v>
      </c>
      <c r="S41" s="568"/>
      <c r="T41" s="624"/>
      <c r="U41" s="604"/>
      <c r="V41" s="568"/>
    </row>
    <row r="42" spans="1:22" ht="12" hidden="1" customHeight="1">
      <c r="A42" s="568"/>
      <c r="B42" s="580"/>
      <c r="C42" s="406" t="s">
        <v>402</v>
      </c>
      <c r="D42" s="609"/>
      <c r="E42" s="603"/>
      <c r="F42" s="603"/>
      <c r="G42" s="619"/>
      <c r="H42" s="516">
        <v>871.7</v>
      </c>
      <c r="I42" s="568"/>
      <c r="J42" s="516">
        <v>892</v>
      </c>
      <c r="K42" s="568"/>
      <c r="L42" s="516">
        <v>894</v>
      </c>
      <c r="M42" s="568"/>
      <c r="N42" s="516">
        <v>927.7</v>
      </c>
      <c r="O42" s="568"/>
      <c r="P42" s="516">
        <v>936.7</v>
      </c>
      <c r="Q42" s="568"/>
      <c r="R42" s="516">
        <v>958.8</v>
      </c>
      <c r="S42" s="568"/>
      <c r="T42" s="517"/>
      <c r="U42" s="604"/>
      <c r="V42" s="568"/>
    </row>
    <row r="43" spans="1:22" ht="12" hidden="1" customHeight="1">
      <c r="A43" s="568"/>
      <c r="B43" s="580"/>
      <c r="C43" s="406" t="s">
        <v>403</v>
      </c>
      <c r="D43" s="609"/>
      <c r="E43" s="603"/>
      <c r="F43" s="603"/>
      <c r="G43" s="619"/>
      <c r="H43" s="623">
        <v>1528.8</v>
      </c>
      <c r="I43" s="568"/>
      <c r="J43" s="623">
        <v>1575.3</v>
      </c>
      <c r="K43" s="568"/>
      <c r="L43" s="623">
        <v>1631.1</v>
      </c>
      <c r="M43" s="568"/>
      <c r="N43" s="623">
        <v>1685.5</v>
      </c>
      <c r="O43" s="568"/>
      <c r="P43" s="623">
        <v>1685.4</v>
      </c>
      <c r="Q43" s="568"/>
      <c r="R43" s="623">
        <v>1764.2</v>
      </c>
      <c r="S43" s="568"/>
      <c r="T43" s="624"/>
      <c r="U43" s="604"/>
      <c r="V43" s="568"/>
    </row>
    <row r="44" spans="1:22" ht="12" hidden="1" customHeight="1">
      <c r="A44" s="568"/>
      <c r="B44" s="580"/>
      <c r="C44" s="406" t="s">
        <v>404</v>
      </c>
      <c r="D44" s="609"/>
      <c r="E44" s="603"/>
      <c r="F44" s="603"/>
      <c r="G44" s="619"/>
      <c r="H44" s="516">
        <v>845.6</v>
      </c>
      <c r="I44" s="568"/>
      <c r="J44" s="516">
        <v>872.7</v>
      </c>
      <c r="K44" s="568"/>
      <c r="L44" s="516">
        <v>886.2</v>
      </c>
      <c r="M44" s="568"/>
      <c r="N44" s="516">
        <v>909.4</v>
      </c>
      <c r="O44" s="568"/>
      <c r="P44" s="516">
        <v>917.6</v>
      </c>
      <c r="Q44" s="568"/>
      <c r="R44" s="516">
        <v>937.8</v>
      </c>
      <c r="S44" s="568"/>
      <c r="T44" s="517"/>
      <c r="U44" s="604"/>
      <c r="V44" s="568"/>
    </row>
    <row r="45" spans="1:22" ht="12" hidden="1" customHeight="1">
      <c r="A45" s="568"/>
      <c r="B45" s="580"/>
      <c r="C45" s="406" t="s">
        <v>405</v>
      </c>
      <c r="D45" s="609"/>
      <c r="E45" s="603"/>
      <c r="F45" s="603"/>
      <c r="G45" s="619"/>
      <c r="H45" s="623">
        <v>938.4</v>
      </c>
      <c r="I45" s="568"/>
      <c r="J45" s="623">
        <v>944.9</v>
      </c>
      <c r="K45" s="568"/>
      <c r="L45" s="623">
        <v>952.6</v>
      </c>
      <c r="M45" s="568"/>
      <c r="N45" s="623">
        <v>986.6</v>
      </c>
      <c r="O45" s="568"/>
      <c r="P45" s="623">
        <v>988.3</v>
      </c>
      <c r="Q45" s="568"/>
      <c r="R45" s="623">
        <v>1025.3</v>
      </c>
      <c r="S45" s="568"/>
      <c r="T45" s="624"/>
      <c r="U45" s="604"/>
      <c r="V45" s="568"/>
    </row>
    <row r="46" spans="1:22" ht="12" hidden="1" customHeight="1">
      <c r="A46" s="568"/>
      <c r="B46" s="580"/>
      <c r="C46" s="406" t="s">
        <v>406</v>
      </c>
      <c r="D46" s="609"/>
      <c r="E46" s="603"/>
      <c r="F46" s="603"/>
      <c r="G46" s="619"/>
      <c r="H46" s="516">
        <v>658.2</v>
      </c>
      <c r="I46" s="568"/>
      <c r="J46" s="516">
        <v>658.8</v>
      </c>
      <c r="K46" s="568"/>
      <c r="L46" s="516">
        <v>673.4</v>
      </c>
      <c r="M46" s="568"/>
      <c r="N46" s="516">
        <v>669.2</v>
      </c>
      <c r="O46" s="568"/>
      <c r="P46" s="516">
        <v>695.8</v>
      </c>
      <c r="Q46" s="568"/>
      <c r="R46" s="516">
        <v>700.4</v>
      </c>
      <c r="S46" s="568"/>
      <c r="T46" s="517"/>
      <c r="U46" s="604"/>
      <c r="V46" s="568"/>
    </row>
    <row r="47" spans="1:22" ht="12" hidden="1" customHeight="1">
      <c r="A47" s="568"/>
      <c r="B47" s="580"/>
      <c r="C47" s="406" t="s">
        <v>407</v>
      </c>
      <c r="D47" s="609"/>
      <c r="E47" s="603"/>
      <c r="F47" s="603"/>
      <c r="G47" s="619"/>
      <c r="H47" s="623">
        <v>1499.6</v>
      </c>
      <c r="I47" s="568"/>
      <c r="J47" s="623">
        <v>1533.1</v>
      </c>
      <c r="K47" s="568"/>
      <c r="L47" s="623">
        <v>1545.1</v>
      </c>
      <c r="M47" s="568"/>
      <c r="N47" s="623">
        <v>1616.4</v>
      </c>
      <c r="O47" s="568"/>
      <c r="P47" s="623">
        <v>1577.7</v>
      </c>
      <c r="Q47" s="568"/>
      <c r="R47" s="623">
        <v>1634.8</v>
      </c>
      <c r="S47" s="568"/>
      <c r="T47" s="624"/>
      <c r="U47" s="604"/>
      <c r="V47" s="568"/>
    </row>
    <row r="48" spans="1:22" ht="12" hidden="1" customHeight="1">
      <c r="A48" s="568"/>
      <c r="B48" s="580"/>
      <c r="C48" s="406" t="s">
        <v>408</v>
      </c>
      <c r="D48" s="609"/>
      <c r="E48" s="603"/>
      <c r="F48" s="603"/>
      <c r="G48" s="619"/>
      <c r="H48" s="516">
        <v>2052.9</v>
      </c>
      <c r="I48" s="568"/>
      <c r="J48" s="516">
        <v>2064.4</v>
      </c>
      <c r="K48" s="568"/>
      <c r="L48" s="516">
        <v>2110.9</v>
      </c>
      <c r="M48" s="568"/>
      <c r="N48" s="516">
        <v>2172.8000000000002</v>
      </c>
      <c r="O48" s="568"/>
      <c r="P48" s="516">
        <v>2185.9</v>
      </c>
      <c r="Q48" s="568"/>
      <c r="R48" s="516">
        <v>2210.5</v>
      </c>
      <c r="S48" s="568"/>
      <c r="T48" s="517"/>
      <c r="U48" s="604"/>
      <c r="V48" s="568"/>
    </row>
    <row r="49" spans="1:26" ht="12" hidden="1" customHeight="1">
      <c r="A49" s="568"/>
      <c r="B49" s="580"/>
      <c r="C49" s="406" t="s">
        <v>409</v>
      </c>
      <c r="D49" s="609"/>
      <c r="E49" s="603"/>
      <c r="F49" s="603"/>
      <c r="G49" s="619"/>
      <c r="H49" s="623">
        <v>1269.7</v>
      </c>
      <c r="I49" s="568"/>
      <c r="J49" s="623">
        <v>1300.5999999999999</v>
      </c>
      <c r="K49" s="568"/>
      <c r="L49" s="623">
        <v>1309.8</v>
      </c>
      <c r="M49" s="568"/>
      <c r="N49" s="623">
        <v>1333.5</v>
      </c>
      <c r="O49" s="568"/>
      <c r="P49" s="623">
        <v>1343</v>
      </c>
      <c r="Q49" s="568"/>
      <c r="R49" s="623">
        <v>1360.9</v>
      </c>
      <c r="S49" s="568"/>
      <c r="T49" s="624"/>
      <c r="U49" s="604"/>
      <c r="V49" s="568"/>
    </row>
    <row r="50" spans="1:26" ht="12" hidden="1" customHeight="1">
      <c r="A50" s="568"/>
      <c r="B50" s="580"/>
      <c r="C50" s="406" t="s">
        <v>410</v>
      </c>
      <c r="D50" s="609"/>
      <c r="E50" s="603"/>
      <c r="F50" s="603"/>
      <c r="G50" s="619"/>
      <c r="H50" s="516">
        <v>1089.9000000000001</v>
      </c>
      <c r="I50" s="568"/>
      <c r="J50" s="516">
        <v>1153.8</v>
      </c>
      <c r="K50" s="568"/>
      <c r="L50" s="516">
        <v>1159.5</v>
      </c>
      <c r="M50" s="568"/>
      <c r="N50" s="516">
        <v>1180.4000000000001</v>
      </c>
      <c r="O50" s="568"/>
      <c r="P50" s="516">
        <v>1205.3</v>
      </c>
      <c r="Q50" s="568"/>
      <c r="R50" s="516">
        <v>1242.4000000000001</v>
      </c>
      <c r="S50" s="568"/>
      <c r="T50" s="517"/>
      <c r="U50" s="604"/>
      <c r="V50" s="568"/>
    </row>
    <row r="51" spans="1:26" ht="12" hidden="1" customHeight="1">
      <c r="A51" s="568"/>
      <c r="B51" s="580"/>
      <c r="C51" s="406" t="s">
        <v>411</v>
      </c>
      <c r="D51" s="609"/>
      <c r="E51" s="603"/>
      <c r="F51" s="603"/>
      <c r="G51" s="619"/>
      <c r="H51" s="623">
        <v>827.8</v>
      </c>
      <c r="I51" s="568"/>
      <c r="J51" s="623">
        <v>860.5</v>
      </c>
      <c r="K51" s="568"/>
      <c r="L51" s="623">
        <v>871.3</v>
      </c>
      <c r="M51" s="568"/>
      <c r="N51" s="623">
        <v>905.9</v>
      </c>
      <c r="O51" s="568"/>
      <c r="P51" s="623">
        <v>898.5</v>
      </c>
      <c r="Q51" s="568"/>
      <c r="R51" s="623">
        <v>921.4</v>
      </c>
      <c r="S51" s="568"/>
      <c r="T51" s="624"/>
      <c r="U51" s="604"/>
      <c r="V51" s="568"/>
    </row>
    <row r="52" spans="1:26" ht="12" hidden="1" customHeight="1">
      <c r="A52" s="568"/>
      <c r="B52" s="580"/>
      <c r="C52" s="406" t="s">
        <v>412</v>
      </c>
      <c r="D52" s="609"/>
      <c r="E52" s="603"/>
      <c r="F52" s="603"/>
      <c r="G52" s="619"/>
      <c r="H52" s="516">
        <v>1180.0999999999999</v>
      </c>
      <c r="I52" s="568"/>
      <c r="J52" s="516">
        <v>1212.9000000000001</v>
      </c>
      <c r="K52" s="568"/>
      <c r="L52" s="516">
        <v>1252.3</v>
      </c>
      <c r="M52" s="568"/>
      <c r="N52" s="516">
        <v>1245.3</v>
      </c>
      <c r="O52" s="568"/>
      <c r="P52" s="516">
        <v>1319.6</v>
      </c>
      <c r="Q52" s="568"/>
      <c r="R52" s="516">
        <v>1291.4000000000001</v>
      </c>
      <c r="S52" s="568"/>
      <c r="T52" s="517"/>
      <c r="U52" s="604"/>
      <c r="V52" s="568"/>
    </row>
    <row r="53" spans="1:26" ht="19.5" hidden="1" customHeight="1" thickBot="1">
      <c r="A53" s="568"/>
      <c r="B53" s="580"/>
      <c r="C53" s="17"/>
      <c r="D53" s="609"/>
      <c r="E53" s="603"/>
      <c r="F53" s="603"/>
      <c r="G53" s="16"/>
      <c r="H53" s="16"/>
      <c r="I53" s="16"/>
      <c r="J53" s="16"/>
      <c r="K53" s="16"/>
      <c r="L53" s="16"/>
      <c r="M53" s="16"/>
      <c r="N53" s="16"/>
      <c r="O53" s="16"/>
      <c r="P53" s="16"/>
      <c r="Q53" s="16"/>
      <c r="R53" s="16"/>
      <c r="S53" s="16"/>
      <c r="T53" s="582" t="s">
        <v>97</v>
      </c>
      <c r="U53" s="604"/>
      <c r="V53" s="568"/>
    </row>
    <row r="54" spans="1:26" s="592" customFormat="1" ht="13.5" hidden="1" customHeight="1" thickBot="1">
      <c r="A54" s="588"/>
      <c r="B54" s="589"/>
      <c r="C54" s="583" t="s">
        <v>413</v>
      </c>
      <c r="D54" s="600"/>
      <c r="E54" s="600"/>
      <c r="F54" s="600"/>
      <c r="G54" s="600"/>
      <c r="H54" s="617"/>
      <c r="I54" s="617"/>
      <c r="J54" s="617"/>
      <c r="K54" s="617"/>
      <c r="L54" s="617"/>
      <c r="M54" s="617"/>
      <c r="N54" s="617"/>
      <c r="O54" s="617"/>
      <c r="P54" s="617"/>
      <c r="Q54" s="617"/>
      <c r="R54" s="617"/>
      <c r="S54" s="617"/>
      <c r="T54" s="618"/>
      <c r="U54" s="604"/>
      <c r="V54" s="588"/>
      <c r="X54" s="573"/>
      <c r="Y54" s="573"/>
      <c r="Z54" s="573"/>
    </row>
    <row r="55" spans="1:26" ht="4.5" hidden="1" customHeight="1">
      <c r="A55" s="568"/>
      <c r="B55" s="580"/>
      <c r="C55" s="1572" t="s">
        <v>96</v>
      </c>
      <c r="D55" s="1573"/>
      <c r="E55" s="603"/>
      <c r="F55" s="603"/>
      <c r="G55" s="603"/>
      <c r="H55" s="603"/>
      <c r="I55" s="603"/>
      <c r="J55" s="603"/>
      <c r="K55" s="603"/>
      <c r="L55" s="603"/>
      <c r="M55" s="603"/>
      <c r="N55" s="603"/>
      <c r="O55" s="603"/>
      <c r="P55" s="603"/>
      <c r="Q55" s="603"/>
      <c r="R55" s="1575"/>
      <c r="S55" s="1575"/>
      <c r="T55" s="1575"/>
      <c r="U55" s="604"/>
      <c r="V55" s="568"/>
    </row>
    <row r="56" spans="1:26" ht="13.5" hidden="1" customHeight="1">
      <c r="A56" s="568"/>
      <c r="B56" s="580"/>
      <c r="C56" s="1574"/>
      <c r="D56" s="1574"/>
      <c r="E56" s="603"/>
      <c r="F56" s="603"/>
      <c r="G56" s="604"/>
      <c r="H56" s="607">
        <v>2006</v>
      </c>
      <c r="I56" s="607"/>
      <c r="J56" s="1499">
        <v>2007</v>
      </c>
      <c r="K56" s="1499"/>
      <c r="L56" s="1499"/>
      <c r="M56" s="605"/>
      <c r="N56" s="1499">
        <v>2008</v>
      </c>
      <c r="O56" s="1499"/>
      <c r="P56" s="1499"/>
      <c r="Q56" s="605"/>
      <c r="R56" s="1499">
        <v>2009</v>
      </c>
      <c r="S56" s="1499"/>
      <c r="T56" s="1499"/>
      <c r="U56" s="604"/>
      <c r="V56" s="568"/>
    </row>
    <row r="57" spans="1:26" ht="12.75" hidden="1" customHeight="1">
      <c r="A57" s="568"/>
      <c r="B57" s="580"/>
      <c r="C57" s="603"/>
      <c r="D57" s="603"/>
      <c r="E57" s="603"/>
      <c r="F57" s="603"/>
      <c r="G57" s="604"/>
      <c r="H57" s="607" t="s">
        <v>399</v>
      </c>
      <c r="I57" s="606"/>
      <c r="J57" s="607" t="s">
        <v>400</v>
      </c>
      <c r="K57" s="606"/>
      <c r="L57" s="607" t="s">
        <v>399</v>
      </c>
      <c r="M57" s="606"/>
      <c r="N57" s="607" t="s">
        <v>400</v>
      </c>
      <c r="O57" s="606"/>
      <c r="P57" s="607" t="s">
        <v>399</v>
      </c>
      <c r="Q57" s="606"/>
      <c r="R57" s="608" t="s">
        <v>400</v>
      </c>
      <c r="S57" s="606"/>
      <c r="T57" s="608" t="s">
        <v>399</v>
      </c>
      <c r="U57" s="604"/>
      <c r="V57" s="568"/>
    </row>
    <row r="58" spans="1:26" ht="12.75" hidden="1" customHeight="1">
      <c r="A58" s="568"/>
      <c r="B58" s="580"/>
      <c r="C58" s="261" t="s">
        <v>95</v>
      </c>
      <c r="D58" s="17"/>
      <c r="E58" s="603"/>
      <c r="F58" s="625"/>
      <c r="G58" s="626"/>
      <c r="H58" s="627">
        <v>4.5</v>
      </c>
      <c r="I58" s="568"/>
      <c r="J58" s="627">
        <v>5.5</v>
      </c>
      <c r="K58" s="568"/>
      <c r="L58" s="627">
        <v>6</v>
      </c>
      <c r="M58" s="568"/>
      <c r="N58" s="627">
        <v>6.8</v>
      </c>
      <c r="O58" s="568"/>
      <c r="P58" s="627">
        <v>7.4</v>
      </c>
      <c r="Q58" s="568"/>
      <c r="R58" s="627">
        <v>8.1999999999999993</v>
      </c>
      <c r="S58" s="568"/>
      <c r="T58" s="628"/>
      <c r="U58" s="629"/>
      <c r="V58" s="568"/>
      <c r="W58" s="630"/>
    </row>
    <row r="59" spans="1:26" ht="3.75" hidden="1" customHeight="1">
      <c r="A59" s="568"/>
      <c r="B59" s="580"/>
      <c r="C59" s="267"/>
      <c r="D59" s="17"/>
      <c r="E59" s="603"/>
      <c r="F59" s="625"/>
      <c r="G59" s="619"/>
      <c r="H59" s="631"/>
      <c r="I59" s="568"/>
      <c r="J59" s="631"/>
      <c r="K59" s="568"/>
      <c r="L59" s="631"/>
      <c r="M59" s="568"/>
      <c r="N59" s="631"/>
      <c r="O59" s="568"/>
      <c r="P59" s="631"/>
      <c r="Q59" s="568"/>
      <c r="R59" s="631"/>
      <c r="S59" s="568"/>
      <c r="T59" s="632"/>
      <c r="U59" s="629"/>
      <c r="V59" s="568"/>
      <c r="W59" s="630"/>
    </row>
    <row r="60" spans="1:26" ht="12" hidden="1" customHeight="1">
      <c r="A60" s="568"/>
      <c r="B60" s="580"/>
      <c r="C60" s="406" t="s">
        <v>401</v>
      </c>
      <c r="D60" s="17"/>
      <c r="E60" s="603"/>
      <c r="F60" s="625"/>
      <c r="G60" s="619"/>
      <c r="H60" s="565">
        <v>2.2999999999999998</v>
      </c>
      <c r="I60" s="568"/>
      <c r="J60" s="565">
        <v>2.5</v>
      </c>
      <c r="K60" s="568"/>
      <c r="L60" s="565">
        <v>1.8</v>
      </c>
      <c r="M60" s="568"/>
      <c r="N60" s="565">
        <v>1.6</v>
      </c>
      <c r="O60" s="568"/>
      <c r="P60" s="565">
        <v>3.2</v>
      </c>
      <c r="Q60" s="568"/>
      <c r="R60" s="565">
        <v>3.1</v>
      </c>
      <c r="S60" s="568"/>
      <c r="T60" s="518"/>
      <c r="U60" s="629"/>
      <c r="V60" s="568"/>
      <c r="W60" s="630"/>
    </row>
    <row r="61" spans="1:26" ht="12" hidden="1" customHeight="1">
      <c r="A61" s="568"/>
      <c r="B61" s="580"/>
      <c r="C61" s="406" t="s">
        <v>402</v>
      </c>
      <c r="D61" s="17"/>
      <c r="E61" s="603"/>
      <c r="F61" s="625"/>
      <c r="G61" s="619"/>
      <c r="H61" s="631">
        <v>5.6</v>
      </c>
      <c r="I61" s="568"/>
      <c r="J61" s="631">
        <v>6.6</v>
      </c>
      <c r="K61" s="568"/>
      <c r="L61" s="631">
        <v>6.8</v>
      </c>
      <c r="M61" s="568"/>
      <c r="N61" s="631">
        <v>8.4</v>
      </c>
      <c r="O61" s="568"/>
      <c r="P61" s="631">
        <v>8.6</v>
      </c>
      <c r="Q61" s="568"/>
      <c r="R61" s="631">
        <v>9.6</v>
      </c>
      <c r="S61" s="568"/>
      <c r="T61" s="632"/>
      <c r="U61" s="629"/>
      <c r="V61" s="568"/>
      <c r="W61" s="630"/>
    </row>
    <row r="62" spans="1:26" ht="12" hidden="1" customHeight="1">
      <c r="A62" s="568"/>
      <c r="B62" s="580"/>
      <c r="C62" s="406" t="s">
        <v>403</v>
      </c>
      <c r="D62" s="17"/>
      <c r="E62" s="603"/>
      <c r="F62" s="625"/>
      <c r="G62" s="619"/>
      <c r="H62" s="565">
        <v>0.1</v>
      </c>
      <c r="I62" s="568"/>
      <c r="J62" s="565">
        <v>0.2</v>
      </c>
      <c r="K62" s="568"/>
      <c r="L62" s="565">
        <v>0.1</v>
      </c>
      <c r="M62" s="568"/>
      <c r="N62" s="565">
        <v>0.1</v>
      </c>
      <c r="O62" s="568"/>
      <c r="P62" s="565">
        <v>0.1</v>
      </c>
      <c r="Q62" s="568"/>
      <c r="R62" s="565">
        <v>0.1</v>
      </c>
      <c r="S62" s="568"/>
      <c r="T62" s="518"/>
      <c r="U62" s="629"/>
      <c r="V62" s="568"/>
      <c r="W62" s="630"/>
    </row>
    <row r="63" spans="1:26" ht="12" hidden="1" customHeight="1">
      <c r="A63" s="568"/>
      <c r="B63" s="580"/>
      <c r="C63" s="406" t="s">
        <v>404</v>
      </c>
      <c r="D63" s="566"/>
      <c r="E63" s="603"/>
      <c r="F63" s="625"/>
      <c r="G63" s="619"/>
      <c r="H63" s="631">
        <v>3.3</v>
      </c>
      <c r="I63" s="568"/>
      <c r="J63" s="631">
        <v>4.8</v>
      </c>
      <c r="K63" s="568"/>
      <c r="L63" s="631">
        <v>4.9000000000000004</v>
      </c>
      <c r="M63" s="568"/>
      <c r="N63" s="631">
        <v>5.9</v>
      </c>
      <c r="O63" s="568"/>
      <c r="P63" s="631">
        <v>5.7</v>
      </c>
      <c r="Q63" s="568"/>
      <c r="R63" s="631">
        <v>6.3</v>
      </c>
      <c r="S63" s="568"/>
      <c r="T63" s="632"/>
      <c r="U63" s="629"/>
      <c r="V63" s="568"/>
      <c r="W63" s="630"/>
    </row>
    <row r="64" spans="1:26" ht="12" hidden="1" customHeight="1">
      <c r="A64" s="568"/>
      <c r="B64" s="580"/>
      <c r="C64" s="406" t="s">
        <v>405</v>
      </c>
      <c r="D64" s="566"/>
      <c r="E64" s="603"/>
      <c r="F64" s="625"/>
      <c r="G64" s="619"/>
      <c r="H64" s="565">
        <v>4.2</v>
      </c>
      <c r="I64" s="568"/>
      <c r="J64" s="565">
        <v>5.9</v>
      </c>
      <c r="K64" s="568"/>
      <c r="L64" s="565">
        <v>6.6</v>
      </c>
      <c r="M64" s="568"/>
      <c r="N64" s="565">
        <v>7.9</v>
      </c>
      <c r="O64" s="568"/>
      <c r="P64" s="565">
        <v>8.6</v>
      </c>
      <c r="Q64" s="568"/>
      <c r="R64" s="565">
        <v>9.3000000000000007</v>
      </c>
      <c r="S64" s="568"/>
      <c r="T64" s="518"/>
      <c r="U64" s="629"/>
      <c r="V64" s="568"/>
      <c r="W64" s="630"/>
    </row>
    <row r="65" spans="1:23" ht="12" hidden="1" customHeight="1">
      <c r="A65" s="568"/>
      <c r="B65" s="580"/>
      <c r="C65" s="406" t="s">
        <v>406</v>
      </c>
      <c r="D65" s="566"/>
      <c r="E65" s="603"/>
      <c r="F65" s="625"/>
      <c r="G65" s="619"/>
      <c r="H65" s="631">
        <v>10.199999999999999</v>
      </c>
      <c r="I65" s="568"/>
      <c r="J65" s="631">
        <v>12.6</v>
      </c>
      <c r="K65" s="568"/>
      <c r="L65" s="631">
        <v>13.9</v>
      </c>
      <c r="M65" s="568"/>
      <c r="N65" s="631">
        <v>11</v>
      </c>
      <c r="O65" s="568"/>
      <c r="P65" s="631">
        <v>14.8</v>
      </c>
      <c r="Q65" s="568"/>
      <c r="R65" s="631">
        <v>14.3</v>
      </c>
      <c r="S65" s="568"/>
      <c r="T65" s="632"/>
      <c r="U65" s="629"/>
      <c r="V65" s="568"/>
      <c r="W65" s="630"/>
    </row>
    <row r="66" spans="1:23" ht="12" hidden="1" customHeight="1">
      <c r="A66" s="568"/>
      <c r="B66" s="580"/>
      <c r="C66" s="406" t="s">
        <v>407</v>
      </c>
      <c r="D66" s="566"/>
      <c r="E66" s="603"/>
      <c r="F66" s="625"/>
      <c r="G66" s="619"/>
      <c r="H66" s="565">
        <v>1.4</v>
      </c>
      <c r="I66" s="568"/>
      <c r="J66" s="565">
        <v>0.6</v>
      </c>
      <c r="K66" s="568"/>
      <c r="L66" s="565">
        <v>1.1000000000000001</v>
      </c>
      <c r="M66" s="568"/>
      <c r="N66" s="565">
        <v>0.7</v>
      </c>
      <c r="O66" s="568"/>
      <c r="P66" s="565">
        <v>1.1000000000000001</v>
      </c>
      <c r="Q66" s="568"/>
      <c r="R66" s="565">
        <v>1.9</v>
      </c>
      <c r="S66" s="568"/>
      <c r="T66" s="518"/>
      <c r="U66" s="629"/>
      <c r="V66" s="568"/>
      <c r="W66" s="630"/>
    </row>
    <row r="67" spans="1:23" ht="12" hidden="1" customHeight="1">
      <c r="A67" s="568"/>
      <c r="B67" s="580"/>
      <c r="C67" s="406" t="s">
        <v>408</v>
      </c>
      <c r="D67" s="566"/>
      <c r="E67" s="603"/>
      <c r="F67" s="625"/>
      <c r="G67" s="619"/>
      <c r="H67" s="631">
        <v>0</v>
      </c>
      <c r="I67" s="568"/>
      <c r="J67" s="631">
        <v>0.1</v>
      </c>
      <c r="K67" s="568"/>
      <c r="L67" s="631">
        <v>0.1</v>
      </c>
      <c r="M67" s="568"/>
      <c r="N67" s="631">
        <v>0.4</v>
      </c>
      <c r="O67" s="568"/>
      <c r="P67" s="631">
        <v>0.2</v>
      </c>
      <c r="Q67" s="568"/>
      <c r="R67" s="631">
        <v>0.2</v>
      </c>
      <c r="S67" s="568"/>
      <c r="T67" s="632"/>
      <c r="U67" s="629"/>
      <c r="V67" s="568"/>
      <c r="W67" s="630"/>
    </row>
    <row r="68" spans="1:23" ht="12" hidden="1" customHeight="1">
      <c r="A68" s="568"/>
      <c r="B68" s="580"/>
      <c r="C68" s="406" t="s">
        <v>409</v>
      </c>
      <c r="D68" s="566"/>
      <c r="E68" s="633"/>
      <c r="F68" s="625"/>
      <c r="G68" s="619"/>
      <c r="H68" s="565">
        <v>4.2</v>
      </c>
      <c r="I68" s="568"/>
      <c r="J68" s="565">
        <v>5</v>
      </c>
      <c r="K68" s="568"/>
      <c r="L68" s="565">
        <v>4.7</v>
      </c>
      <c r="M68" s="568"/>
      <c r="N68" s="565">
        <v>6</v>
      </c>
      <c r="O68" s="568"/>
      <c r="P68" s="565">
        <v>5.0999999999999996</v>
      </c>
      <c r="Q68" s="568"/>
      <c r="R68" s="565">
        <v>6.9</v>
      </c>
      <c r="S68" s="568"/>
      <c r="T68" s="518"/>
      <c r="U68" s="629"/>
      <c r="V68" s="568"/>
      <c r="W68" s="630"/>
    </row>
    <row r="69" spans="1:23" ht="12" hidden="1" customHeight="1">
      <c r="A69" s="568"/>
      <c r="B69" s="580"/>
      <c r="C69" s="406" t="s">
        <v>410</v>
      </c>
      <c r="D69" s="566"/>
      <c r="E69" s="633"/>
      <c r="F69" s="625"/>
      <c r="G69" s="619"/>
      <c r="H69" s="631">
        <v>0.9</v>
      </c>
      <c r="I69" s="568"/>
      <c r="J69" s="631">
        <v>2.2000000000000002</v>
      </c>
      <c r="K69" s="568"/>
      <c r="L69" s="631">
        <v>1.6</v>
      </c>
      <c r="M69" s="568"/>
      <c r="N69" s="631">
        <v>2.2999999999999998</v>
      </c>
      <c r="O69" s="568"/>
      <c r="P69" s="631">
        <v>1.7</v>
      </c>
      <c r="Q69" s="568"/>
      <c r="R69" s="631">
        <v>2.2999999999999998</v>
      </c>
      <c r="S69" s="568"/>
      <c r="T69" s="632"/>
      <c r="U69" s="629"/>
      <c r="V69" s="568"/>
      <c r="W69" s="630"/>
    </row>
    <row r="70" spans="1:23" ht="12" hidden="1" customHeight="1">
      <c r="A70" s="568"/>
      <c r="B70" s="580"/>
      <c r="C70" s="406" t="s">
        <v>411</v>
      </c>
      <c r="D70" s="566"/>
      <c r="E70" s="633"/>
      <c r="F70" s="625"/>
      <c r="G70" s="619"/>
      <c r="H70" s="565">
        <v>3.1</v>
      </c>
      <c r="I70" s="568"/>
      <c r="J70" s="565">
        <v>4.3</v>
      </c>
      <c r="K70" s="568"/>
      <c r="L70" s="565">
        <v>5.3</v>
      </c>
      <c r="M70" s="568"/>
      <c r="N70" s="565">
        <v>5.9</v>
      </c>
      <c r="O70" s="568"/>
      <c r="P70" s="565">
        <v>6.9</v>
      </c>
      <c r="Q70" s="568"/>
      <c r="R70" s="565">
        <v>8.6</v>
      </c>
      <c r="S70" s="568"/>
      <c r="T70" s="518"/>
      <c r="U70" s="629"/>
      <c r="V70" s="568"/>
      <c r="W70" s="630"/>
    </row>
    <row r="71" spans="1:23" ht="12" hidden="1" customHeight="1">
      <c r="A71" s="568"/>
      <c r="B71" s="580"/>
      <c r="C71" s="406" t="s">
        <v>412</v>
      </c>
      <c r="D71" s="566"/>
      <c r="E71" s="633"/>
      <c r="F71" s="625"/>
      <c r="G71" s="619"/>
      <c r="H71" s="631">
        <v>5.9</v>
      </c>
      <c r="I71" s="568"/>
      <c r="J71" s="631">
        <v>4.2</v>
      </c>
      <c r="K71" s="568"/>
      <c r="L71" s="631">
        <v>6.3</v>
      </c>
      <c r="M71" s="568"/>
      <c r="N71" s="631">
        <v>6.3</v>
      </c>
      <c r="O71" s="568"/>
      <c r="P71" s="631">
        <v>10.9</v>
      </c>
      <c r="Q71" s="568"/>
      <c r="R71" s="631">
        <v>13.3</v>
      </c>
      <c r="S71" s="568"/>
      <c r="T71" s="632"/>
      <c r="U71" s="629"/>
      <c r="V71" s="568"/>
      <c r="W71" s="630"/>
    </row>
    <row r="72" spans="1:23" ht="12" hidden="1" customHeight="1" thickBot="1">
      <c r="A72" s="568"/>
      <c r="B72" s="580"/>
      <c r="C72" s="17"/>
      <c r="D72" s="609"/>
      <c r="E72" s="603"/>
      <c r="F72" s="603"/>
      <c r="G72" s="16"/>
      <c r="H72" s="16"/>
      <c r="I72" s="16"/>
      <c r="J72" s="16"/>
      <c r="K72" s="16"/>
      <c r="L72" s="16"/>
      <c r="M72" s="16"/>
      <c r="N72" s="16"/>
      <c r="O72" s="16"/>
      <c r="P72" s="16"/>
      <c r="Q72" s="16"/>
      <c r="R72" s="16"/>
      <c r="S72" s="16"/>
      <c r="T72" s="582" t="s">
        <v>97</v>
      </c>
      <c r="U72" s="629"/>
      <c r="V72" s="568"/>
      <c r="W72" s="630"/>
    </row>
    <row r="73" spans="1:23" ht="30.75" customHeight="1" thickBot="1">
      <c r="A73" s="568"/>
      <c r="B73" s="580"/>
      <c r="C73" s="1567" t="s">
        <v>235</v>
      </c>
      <c r="D73" s="1568"/>
      <c r="E73" s="1568"/>
      <c r="F73" s="1568"/>
      <c r="G73" s="1568"/>
      <c r="H73" s="1568"/>
      <c r="I73" s="1568"/>
      <c r="J73" s="1568"/>
      <c r="K73" s="1568"/>
      <c r="L73" s="1568"/>
      <c r="M73" s="1568"/>
      <c r="N73" s="1568"/>
      <c r="O73" s="1568"/>
      <c r="P73" s="1568"/>
      <c r="Q73" s="1568"/>
      <c r="R73" s="1568"/>
      <c r="S73" s="1568"/>
      <c r="T73" s="1569"/>
      <c r="U73" s="629"/>
      <c r="V73" s="568"/>
      <c r="W73" s="630"/>
    </row>
    <row r="74" spans="1:23" ht="4.5" customHeight="1">
      <c r="A74" s="568"/>
      <c r="B74" s="580"/>
      <c r="C74" s="1577" t="s">
        <v>228</v>
      </c>
      <c r="D74" s="1577"/>
      <c r="E74" s="633"/>
      <c r="F74" s="625"/>
      <c r="G74" s="619"/>
      <c r="H74" s="631"/>
      <c r="I74" s="568"/>
      <c r="J74" s="631"/>
      <c r="K74" s="568"/>
      <c r="L74" s="631"/>
      <c r="M74" s="568"/>
      <c r="N74" s="631"/>
      <c r="O74" s="568"/>
      <c r="P74" s="631"/>
      <c r="Q74" s="568"/>
      <c r="R74" s="631"/>
      <c r="S74" s="631"/>
      <c r="T74" s="631"/>
      <c r="U74" s="629"/>
      <c r="V74" s="568"/>
      <c r="W74" s="630"/>
    </row>
    <row r="75" spans="1:23" ht="36" customHeight="1">
      <c r="A75" s="568"/>
      <c r="B75" s="580"/>
      <c r="C75" s="1578"/>
      <c r="D75" s="1578"/>
      <c r="E75" s="269"/>
      <c r="F75" s="269"/>
      <c r="G75" s="269"/>
      <c r="H75" s="269"/>
      <c r="I75" s="568"/>
      <c r="J75" s="1579" t="s">
        <v>236</v>
      </c>
      <c r="K75" s="1579"/>
      <c r="L75" s="1579"/>
      <c r="M75" s="568"/>
      <c r="N75" s="1579" t="s">
        <v>237</v>
      </c>
      <c r="O75" s="1579"/>
      <c r="P75" s="1579"/>
      <c r="Q75" s="568"/>
      <c r="R75" s="1579" t="s">
        <v>238</v>
      </c>
      <c r="S75" s="1579"/>
      <c r="T75" s="1579"/>
      <c r="U75" s="629"/>
      <c r="V75" s="568"/>
      <c r="W75" s="634"/>
    </row>
    <row r="76" spans="1:23" s="592" customFormat="1" ht="25.5" customHeight="1">
      <c r="A76" s="588"/>
      <c r="B76" s="589"/>
      <c r="C76" s="269"/>
      <c r="D76" s="269"/>
      <c r="E76" s="269"/>
      <c r="F76" s="269"/>
      <c r="G76" s="269"/>
      <c r="H76" s="269"/>
      <c r="I76" s="588"/>
      <c r="J76" s="635" t="s">
        <v>239</v>
      </c>
      <c r="K76" s="588"/>
      <c r="L76" s="635" t="s">
        <v>453</v>
      </c>
      <c r="M76" s="636"/>
      <c r="N76" s="635" t="s">
        <v>239</v>
      </c>
      <c r="O76" s="588"/>
      <c r="P76" s="635" t="s">
        <v>453</v>
      </c>
      <c r="Q76" s="636"/>
      <c r="R76" s="635" t="s">
        <v>239</v>
      </c>
      <c r="S76" s="636"/>
      <c r="T76" s="635" t="s">
        <v>453</v>
      </c>
      <c r="U76" s="637"/>
      <c r="V76" s="588"/>
      <c r="W76" s="638"/>
    </row>
    <row r="77" spans="1:23" ht="15" customHeight="1">
      <c r="A77" s="568"/>
      <c r="B77" s="580"/>
      <c r="C77" s="261" t="s">
        <v>95</v>
      </c>
      <c r="D77" s="267"/>
      <c r="E77" s="633"/>
      <c r="F77" s="625"/>
      <c r="G77" s="619"/>
      <c r="H77" s="631"/>
      <c r="I77" s="568"/>
      <c r="J77" s="639">
        <v>942.4</v>
      </c>
      <c r="K77" s="620"/>
      <c r="L77" s="639">
        <v>962.9</v>
      </c>
      <c r="M77" s="639"/>
      <c r="N77" s="639">
        <v>1118.5</v>
      </c>
      <c r="O77" s="639"/>
      <c r="P77" s="639">
        <v>1134.4000000000001</v>
      </c>
      <c r="Q77" s="639"/>
      <c r="R77" s="639">
        <v>10.5</v>
      </c>
      <c r="S77" s="639"/>
      <c r="T77" s="639">
        <v>10.9</v>
      </c>
      <c r="U77" s="629"/>
      <c r="V77" s="568"/>
      <c r="W77" s="630"/>
    </row>
    <row r="78" spans="1:23" ht="13.5" customHeight="1">
      <c r="A78" s="568"/>
      <c r="B78" s="580"/>
      <c r="C78" s="406" t="s">
        <v>240</v>
      </c>
      <c r="D78" s="241"/>
      <c r="E78" s="241"/>
      <c r="F78" s="241"/>
      <c r="G78" s="241"/>
      <c r="H78" s="241"/>
      <c r="I78" s="568"/>
      <c r="J78" s="516">
        <v>881.7</v>
      </c>
      <c r="K78" s="620"/>
      <c r="L78" s="516">
        <v>896.3</v>
      </c>
      <c r="M78" s="516"/>
      <c r="N78" s="516">
        <v>1141.5999999999999</v>
      </c>
      <c r="O78" s="516"/>
      <c r="P78" s="516">
        <v>1111.4000000000001</v>
      </c>
      <c r="Q78" s="516"/>
      <c r="R78" s="516">
        <v>4.7</v>
      </c>
      <c r="S78" s="516"/>
      <c r="T78" s="516">
        <v>6.7</v>
      </c>
      <c r="U78" s="629"/>
      <c r="V78" s="568"/>
      <c r="W78" s="630"/>
    </row>
    <row r="79" spans="1:23" ht="13.5" customHeight="1">
      <c r="A79" s="568"/>
      <c r="B79" s="580"/>
      <c r="C79" s="406" t="s">
        <v>241</v>
      </c>
      <c r="D79" s="241"/>
      <c r="E79" s="241"/>
      <c r="F79" s="241"/>
      <c r="G79" s="241"/>
      <c r="H79" s="241"/>
      <c r="I79" s="568"/>
      <c r="J79" s="516">
        <v>844</v>
      </c>
      <c r="K79" s="620"/>
      <c r="L79" s="516">
        <v>871.1</v>
      </c>
      <c r="M79" s="516"/>
      <c r="N79" s="516">
        <v>985.6</v>
      </c>
      <c r="O79" s="516"/>
      <c r="P79" s="516">
        <v>1011.6</v>
      </c>
      <c r="Q79" s="516"/>
      <c r="R79" s="516">
        <v>13.2</v>
      </c>
      <c r="S79" s="516"/>
      <c r="T79" s="516">
        <v>14.3</v>
      </c>
      <c r="U79" s="629"/>
      <c r="V79" s="568"/>
      <c r="W79" s="630"/>
    </row>
    <row r="80" spans="1:23" ht="13.5" customHeight="1">
      <c r="A80" s="568"/>
      <c r="B80" s="580"/>
      <c r="C80" s="406" t="s">
        <v>242</v>
      </c>
      <c r="D80" s="242"/>
      <c r="E80" s="242"/>
      <c r="F80" s="242"/>
      <c r="G80" s="242"/>
      <c r="H80" s="242"/>
      <c r="I80" s="568"/>
      <c r="J80" s="623">
        <v>1872.7</v>
      </c>
      <c r="K80" s="620"/>
      <c r="L80" s="623">
        <v>1922.3</v>
      </c>
      <c r="M80" s="623"/>
      <c r="N80" s="623">
        <v>2686</v>
      </c>
      <c r="O80" s="623"/>
      <c r="P80" s="623">
        <v>2704.4</v>
      </c>
      <c r="Q80" s="623"/>
      <c r="R80" s="623">
        <v>0.1</v>
      </c>
      <c r="S80" s="623"/>
      <c r="T80" s="623">
        <v>0.1</v>
      </c>
      <c r="U80" s="629"/>
      <c r="V80" s="568"/>
      <c r="W80" s="630"/>
    </row>
    <row r="81" spans="1:23" ht="13.5" customHeight="1">
      <c r="A81" s="568"/>
      <c r="B81" s="580"/>
      <c r="C81" s="406" t="s">
        <v>243</v>
      </c>
      <c r="D81" s="242"/>
      <c r="E81" s="242"/>
      <c r="F81" s="242"/>
      <c r="G81" s="242"/>
      <c r="H81" s="242"/>
      <c r="I81" s="568"/>
      <c r="J81" s="516">
        <v>1016.3</v>
      </c>
      <c r="K81" s="620"/>
      <c r="L81" s="516">
        <v>1045.8</v>
      </c>
      <c r="M81" s="516"/>
      <c r="N81" s="516">
        <v>1254.7</v>
      </c>
      <c r="O81" s="516"/>
      <c r="P81" s="516">
        <v>1265.0999999999999</v>
      </c>
      <c r="Q81" s="516"/>
      <c r="R81" s="516">
        <v>5.5</v>
      </c>
      <c r="S81" s="516"/>
      <c r="T81" s="516">
        <v>6.2</v>
      </c>
      <c r="U81" s="629"/>
      <c r="V81" s="568"/>
      <c r="W81" s="630"/>
    </row>
    <row r="82" spans="1:23" ht="13.5" customHeight="1">
      <c r="A82" s="568"/>
      <c r="B82" s="580"/>
      <c r="C82" s="406" t="s">
        <v>244</v>
      </c>
      <c r="D82" s="242"/>
      <c r="E82" s="242"/>
      <c r="F82" s="242"/>
      <c r="G82" s="242"/>
      <c r="H82" s="242"/>
      <c r="I82" s="568"/>
      <c r="J82" s="623">
        <v>841.9</v>
      </c>
      <c r="K82" s="620"/>
      <c r="L82" s="623">
        <v>873.3</v>
      </c>
      <c r="M82" s="623"/>
      <c r="N82" s="623">
        <v>968.1</v>
      </c>
      <c r="O82" s="623"/>
      <c r="P82" s="623">
        <v>992.7</v>
      </c>
      <c r="Q82" s="623"/>
      <c r="R82" s="623">
        <v>7.9</v>
      </c>
      <c r="S82" s="623"/>
      <c r="T82" s="623">
        <v>9.5</v>
      </c>
      <c r="U82" s="629"/>
      <c r="V82" s="568"/>
      <c r="W82" s="630"/>
    </row>
    <row r="83" spans="1:23" ht="13.5" customHeight="1">
      <c r="A83" s="568"/>
      <c r="B83" s="580"/>
      <c r="C83" s="406" t="s">
        <v>245</v>
      </c>
      <c r="D83" s="242"/>
      <c r="E83" s="242"/>
      <c r="F83" s="242"/>
      <c r="G83" s="242"/>
      <c r="H83" s="242"/>
      <c r="I83" s="568"/>
      <c r="J83" s="516">
        <v>909.1</v>
      </c>
      <c r="K83" s="620"/>
      <c r="L83" s="516">
        <v>929.7</v>
      </c>
      <c r="M83" s="516"/>
      <c r="N83" s="516">
        <v>1049.9000000000001</v>
      </c>
      <c r="O83" s="516"/>
      <c r="P83" s="516">
        <v>1076.2</v>
      </c>
      <c r="Q83" s="516"/>
      <c r="R83" s="516">
        <v>12</v>
      </c>
      <c r="S83" s="516"/>
      <c r="T83" s="516">
        <v>11</v>
      </c>
      <c r="U83" s="629"/>
      <c r="V83" s="568"/>
      <c r="W83" s="630"/>
    </row>
    <row r="84" spans="1:23" ht="13.5" customHeight="1">
      <c r="A84" s="568"/>
      <c r="B84" s="580"/>
      <c r="C84" s="406" t="s">
        <v>246</v>
      </c>
      <c r="D84" s="406"/>
      <c r="E84" s="406"/>
      <c r="F84" s="406"/>
      <c r="G84" s="406"/>
      <c r="H84" s="406"/>
      <c r="I84" s="568"/>
      <c r="J84" s="623">
        <v>1143.5999999999999</v>
      </c>
      <c r="K84" s="620"/>
      <c r="L84" s="623">
        <v>1162.5999999999999</v>
      </c>
      <c r="M84" s="623"/>
      <c r="N84" s="623">
        <v>1565.6</v>
      </c>
      <c r="O84" s="623"/>
      <c r="P84" s="623">
        <v>1561.8</v>
      </c>
      <c r="Q84" s="623"/>
      <c r="R84" s="623">
        <v>1.7</v>
      </c>
      <c r="S84" s="623"/>
      <c r="T84" s="623">
        <v>3.2</v>
      </c>
      <c r="U84" s="629"/>
      <c r="V84" s="568"/>
      <c r="W84" s="630"/>
    </row>
    <row r="85" spans="1:23" ht="13.5" customHeight="1">
      <c r="A85" s="568"/>
      <c r="B85" s="580"/>
      <c r="C85" s="406" t="s">
        <v>247</v>
      </c>
      <c r="D85" s="242"/>
      <c r="E85" s="242"/>
      <c r="F85" s="242"/>
      <c r="G85" s="242"/>
      <c r="H85" s="242"/>
      <c r="I85" s="568"/>
      <c r="J85" s="516">
        <v>704</v>
      </c>
      <c r="K85" s="620"/>
      <c r="L85" s="516">
        <v>711.5</v>
      </c>
      <c r="M85" s="516"/>
      <c r="N85" s="516">
        <v>764.9</v>
      </c>
      <c r="O85" s="516"/>
      <c r="P85" s="516">
        <v>768.3</v>
      </c>
      <c r="Q85" s="516"/>
      <c r="R85" s="516">
        <v>16.399999999999999</v>
      </c>
      <c r="S85" s="516"/>
      <c r="T85" s="516">
        <v>17</v>
      </c>
      <c r="U85" s="629"/>
      <c r="V85" s="568"/>
      <c r="W85" s="630"/>
    </row>
    <row r="86" spans="1:23" ht="13.5" customHeight="1">
      <c r="A86" s="568"/>
      <c r="B86" s="580"/>
      <c r="C86" s="406" t="s">
        <v>248</v>
      </c>
      <c r="D86" s="242"/>
      <c r="E86" s="242"/>
      <c r="F86" s="242"/>
      <c r="G86" s="242"/>
      <c r="H86" s="242"/>
      <c r="I86" s="568"/>
      <c r="J86" s="623">
        <v>1637.4</v>
      </c>
      <c r="K86" s="620"/>
      <c r="L86" s="623">
        <v>1657.1</v>
      </c>
      <c r="M86" s="623"/>
      <c r="N86" s="623">
        <v>1954.7</v>
      </c>
      <c r="O86" s="623"/>
      <c r="P86" s="623">
        <v>1963.1</v>
      </c>
      <c r="Q86" s="623"/>
      <c r="R86" s="623">
        <v>2.1</v>
      </c>
      <c r="S86" s="623"/>
      <c r="T86" s="623">
        <v>2</v>
      </c>
      <c r="U86" s="629"/>
      <c r="V86" s="568"/>
      <c r="W86" s="630"/>
    </row>
    <row r="87" spans="1:23" ht="13.5" customHeight="1">
      <c r="A87" s="568"/>
      <c r="B87" s="580"/>
      <c r="C87" s="406" t="s">
        <v>249</v>
      </c>
      <c r="D87" s="242"/>
      <c r="E87" s="242"/>
      <c r="F87" s="242"/>
      <c r="G87" s="242"/>
      <c r="H87" s="242"/>
      <c r="I87" s="568"/>
      <c r="J87" s="516">
        <v>1609.2</v>
      </c>
      <c r="K87" s="620"/>
      <c r="L87" s="516">
        <v>1659.4</v>
      </c>
      <c r="M87" s="516"/>
      <c r="N87" s="516">
        <v>2318.6999999999998</v>
      </c>
      <c r="O87" s="516"/>
      <c r="P87" s="516">
        <v>2344.4</v>
      </c>
      <c r="Q87" s="516"/>
      <c r="R87" s="516">
        <v>0.8</v>
      </c>
      <c r="S87" s="516"/>
      <c r="T87" s="516">
        <v>0.8</v>
      </c>
      <c r="U87" s="629"/>
      <c r="V87" s="568"/>
      <c r="W87" s="630"/>
    </row>
    <row r="88" spans="1:23" ht="13.5" customHeight="1">
      <c r="A88" s="568"/>
      <c r="B88" s="580"/>
      <c r="C88" s="406" t="s">
        <v>250</v>
      </c>
      <c r="D88" s="242"/>
      <c r="E88" s="242"/>
      <c r="F88" s="242"/>
      <c r="G88" s="242"/>
      <c r="H88" s="242"/>
      <c r="I88" s="568"/>
      <c r="J88" s="623">
        <v>990.2</v>
      </c>
      <c r="K88" s="620"/>
      <c r="L88" s="623">
        <v>1017.8</v>
      </c>
      <c r="M88" s="623"/>
      <c r="N88" s="623">
        <v>1077</v>
      </c>
      <c r="O88" s="623"/>
      <c r="P88" s="623">
        <v>1108.9000000000001</v>
      </c>
      <c r="Q88" s="623"/>
      <c r="R88" s="623">
        <v>15.5</v>
      </c>
      <c r="S88" s="623"/>
      <c r="T88" s="623">
        <v>17.2</v>
      </c>
      <c r="U88" s="629"/>
      <c r="V88" s="568"/>
      <c r="W88" s="630"/>
    </row>
    <row r="89" spans="1:23" ht="13.5" customHeight="1">
      <c r="A89" s="568"/>
      <c r="B89" s="580"/>
      <c r="C89" s="406" t="s">
        <v>251</v>
      </c>
      <c r="D89" s="242"/>
      <c r="E89" s="242"/>
      <c r="F89" s="242"/>
      <c r="G89" s="242"/>
      <c r="H89" s="242"/>
      <c r="I89" s="568"/>
      <c r="J89" s="516">
        <v>1363.1</v>
      </c>
      <c r="K89" s="620"/>
      <c r="L89" s="516">
        <v>1344.3</v>
      </c>
      <c r="M89" s="516"/>
      <c r="N89" s="516">
        <v>1501.8</v>
      </c>
      <c r="O89" s="516"/>
      <c r="P89" s="516">
        <v>1492.6</v>
      </c>
      <c r="Q89" s="516"/>
      <c r="R89" s="516">
        <v>5.9</v>
      </c>
      <c r="S89" s="516"/>
      <c r="T89" s="516">
        <v>5.2</v>
      </c>
      <c r="U89" s="629"/>
      <c r="V89" s="568"/>
      <c r="W89" s="630"/>
    </row>
    <row r="90" spans="1:23" ht="13.5" customHeight="1">
      <c r="A90" s="568"/>
      <c r="B90" s="580"/>
      <c r="C90" s="406" t="s">
        <v>252</v>
      </c>
      <c r="D90" s="242"/>
      <c r="E90" s="242"/>
      <c r="F90" s="242"/>
      <c r="G90" s="242"/>
      <c r="H90" s="242"/>
      <c r="I90" s="568"/>
      <c r="J90" s="623">
        <v>788.5</v>
      </c>
      <c r="K90" s="620"/>
      <c r="L90" s="623">
        <v>800.8</v>
      </c>
      <c r="M90" s="623"/>
      <c r="N90" s="623">
        <v>966.7</v>
      </c>
      <c r="O90" s="623"/>
      <c r="P90" s="623">
        <v>957.8</v>
      </c>
      <c r="Q90" s="623"/>
      <c r="R90" s="623">
        <v>9.8000000000000007</v>
      </c>
      <c r="S90" s="623"/>
      <c r="T90" s="623">
        <v>9.6</v>
      </c>
      <c r="U90" s="629"/>
      <c r="V90" s="568"/>
      <c r="W90" s="630"/>
    </row>
    <row r="91" spans="1:23" ht="13.5" customHeight="1">
      <c r="A91" s="568"/>
      <c r="B91" s="580"/>
      <c r="C91" s="406" t="s">
        <v>253</v>
      </c>
      <c r="D91" s="242"/>
      <c r="E91" s="242"/>
      <c r="F91" s="242"/>
      <c r="G91" s="242"/>
      <c r="H91" s="242"/>
      <c r="I91" s="568"/>
      <c r="J91" s="623">
        <v>1182.8</v>
      </c>
      <c r="K91" s="620"/>
      <c r="L91" s="623">
        <v>1189.5</v>
      </c>
      <c r="M91" s="623"/>
      <c r="N91" s="623">
        <v>1282.5</v>
      </c>
      <c r="O91" s="623"/>
      <c r="P91" s="623">
        <v>1271.3</v>
      </c>
      <c r="Q91" s="623"/>
      <c r="R91" s="623">
        <v>7.4</v>
      </c>
      <c r="S91" s="623"/>
      <c r="T91" s="623">
        <v>8.1</v>
      </c>
      <c r="U91" s="629"/>
      <c r="V91" s="568"/>
      <c r="W91" s="630"/>
    </row>
    <row r="92" spans="1:23" ht="13.5" customHeight="1">
      <c r="A92" s="568"/>
      <c r="B92" s="580"/>
      <c r="C92" s="406" t="s">
        <v>254</v>
      </c>
      <c r="D92" s="242"/>
      <c r="E92" s="242"/>
      <c r="F92" s="242"/>
      <c r="G92" s="242"/>
      <c r="H92" s="242"/>
      <c r="I92" s="568"/>
      <c r="J92" s="623">
        <v>774.7</v>
      </c>
      <c r="K92" s="620"/>
      <c r="L92" s="623">
        <v>784.7</v>
      </c>
      <c r="M92" s="623"/>
      <c r="N92" s="623">
        <v>874</v>
      </c>
      <c r="O92" s="623"/>
      <c r="P92" s="623">
        <v>890.8</v>
      </c>
      <c r="Q92" s="623"/>
      <c r="R92" s="623">
        <v>10.8</v>
      </c>
      <c r="S92" s="623"/>
      <c r="T92" s="623">
        <v>9.6999999999999993</v>
      </c>
      <c r="U92" s="629"/>
      <c r="V92" s="568"/>
      <c r="W92" s="630"/>
    </row>
    <row r="93" spans="1:23" ht="13.5" customHeight="1">
      <c r="A93" s="568"/>
      <c r="B93" s="580"/>
      <c r="C93" s="406" t="s">
        <v>255</v>
      </c>
      <c r="D93" s="242"/>
      <c r="E93" s="242"/>
      <c r="F93" s="242"/>
      <c r="G93" s="242"/>
      <c r="H93" s="242"/>
      <c r="I93" s="568"/>
      <c r="J93" s="623">
        <v>1493.3</v>
      </c>
      <c r="K93" s="620"/>
      <c r="L93" s="623">
        <v>1523.7</v>
      </c>
      <c r="M93" s="623"/>
      <c r="N93" s="623">
        <v>1732.7</v>
      </c>
      <c r="O93" s="623"/>
      <c r="P93" s="623">
        <v>1718.8</v>
      </c>
      <c r="Q93" s="623"/>
      <c r="R93" s="623">
        <v>8.8000000000000007</v>
      </c>
      <c r="S93" s="623"/>
      <c r="T93" s="623">
        <v>8</v>
      </c>
      <c r="U93" s="629"/>
      <c r="V93" s="568"/>
      <c r="W93" s="630"/>
    </row>
    <row r="94" spans="1:23" ht="13.5" customHeight="1">
      <c r="A94" s="568"/>
      <c r="B94" s="580"/>
      <c r="C94" s="406" t="s">
        <v>186</v>
      </c>
      <c r="D94" s="242"/>
      <c r="E94" s="242"/>
      <c r="F94" s="242"/>
      <c r="G94" s="242"/>
      <c r="H94" s="242"/>
      <c r="I94" s="568"/>
      <c r="J94" s="623">
        <v>950.8</v>
      </c>
      <c r="K94" s="620"/>
      <c r="L94" s="623">
        <v>967.3</v>
      </c>
      <c r="M94" s="623"/>
      <c r="N94" s="623">
        <v>1073.3</v>
      </c>
      <c r="O94" s="623"/>
      <c r="P94" s="623">
        <v>1084.2</v>
      </c>
      <c r="Q94" s="623"/>
      <c r="R94" s="623">
        <v>20.5</v>
      </c>
      <c r="S94" s="623"/>
      <c r="T94" s="623">
        <v>22.7</v>
      </c>
      <c r="U94" s="629"/>
      <c r="V94" s="568"/>
      <c r="W94" s="630"/>
    </row>
    <row r="95" spans="1:23" ht="11.25" customHeight="1">
      <c r="A95" s="568"/>
      <c r="B95" s="580"/>
      <c r="C95" s="406"/>
      <c r="D95" s="242"/>
      <c r="E95" s="242"/>
      <c r="F95" s="242"/>
      <c r="G95" s="242"/>
      <c r="H95" s="242"/>
      <c r="I95" s="568"/>
      <c r="J95" s="623"/>
      <c r="K95" s="620"/>
      <c r="L95" s="623"/>
      <c r="M95" s="620"/>
      <c r="N95" s="623"/>
      <c r="O95" s="620"/>
      <c r="P95" s="623"/>
      <c r="Q95" s="620"/>
      <c r="R95" s="623"/>
      <c r="S95" s="623"/>
      <c r="T95" s="623"/>
      <c r="U95" s="629"/>
      <c r="V95" s="568"/>
      <c r="W95" s="630"/>
    </row>
    <row r="96" spans="1:23" ht="14.25" customHeight="1">
      <c r="A96" s="568"/>
      <c r="B96" s="580"/>
      <c r="C96" s="640" t="s">
        <v>256</v>
      </c>
      <c r="D96" s="579"/>
      <c r="E96" s="581"/>
      <c r="F96" s="641"/>
      <c r="G96" s="641"/>
      <c r="H96" s="642" t="s">
        <v>257</v>
      </c>
      <c r="I96" s="641"/>
      <c r="J96" s="568"/>
      <c r="K96" s="603"/>
      <c r="L96" s="603"/>
      <c r="M96" s="603"/>
      <c r="N96" s="643"/>
      <c r="O96" s="644"/>
      <c r="P96" s="641"/>
      <c r="Q96" s="641"/>
      <c r="R96" s="641"/>
      <c r="S96" s="641"/>
      <c r="T96" s="641"/>
      <c r="U96" s="604"/>
      <c r="V96" s="568"/>
    </row>
    <row r="97" spans="1:22" ht="10.5" customHeight="1">
      <c r="A97" s="568"/>
      <c r="B97" s="580"/>
      <c r="C97" s="243" t="s">
        <v>258</v>
      </c>
      <c r="D97" s="579"/>
      <c r="E97" s="581"/>
      <c r="F97" s="641"/>
      <c r="G97" s="641"/>
      <c r="H97" s="642"/>
      <c r="I97" s="641"/>
      <c r="J97" s="568"/>
      <c r="K97" s="603"/>
      <c r="L97" s="603"/>
      <c r="M97" s="603"/>
      <c r="N97" s="643"/>
      <c r="O97" s="644"/>
      <c r="P97" s="641"/>
      <c r="Q97" s="641"/>
      <c r="R97" s="641"/>
      <c r="S97" s="641"/>
      <c r="T97" s="641"/>
      <c r="U97" s="604"/>
      <c r="V97" s="568"/>
    </row>
    <row r="98" spans="1:22" ht="19.5" customHeight="1">
      <c r="A98" s="568"/>
      <c r="B98" s="580"/>
      <c r="C98" s="1580" t="s">
        <v>454</v>
      </c>
      <c r="D98" s="1580"/>
      <c r="E98" s="1580"/>
      <c r="F98" s="1580"/>
      <c r="G98" s="1580"/>
      <c r="H98" s="1580"/>
      <c r="I98" s="1580"/>
      <c r="J98" s="1580"/>
      <c r="K98" s="1580"/>
      <c r="L98" s="1580"/>
      <c r="M98" s="1580"/>
      <c r="N98" s="1580"/>
      <c r="O98" s="1580"/>
      <c r="P98" s="1580"/>
      <c r="Q98" s="1580"/>
      <c r="R98" s="1580"/>
      <c r="S98" s="1580"/>
      <c r="T98" s="1580"/>
      <c r="U98" s="604"/>
      <c r="V98" s="568"/>
    </row>
    <row r="99" spans="1:22" ht="11.25" customHeight="1">
      <c r="A99" s="568"/>
      <c r="B99" s="580"/>
      <c r="C99" s="1580"/>
      <c r="D99" s="1580"/>
      <c r="E99" s="1580"/>
      <c r="F99" s="1580"/>
      <c r="G99" s="1580"/>
      <c r="H99" s="1580"/>
      <c r="I99" s="1580"/>
      <c r="J99" s="1580"/>
      <c r="K99" s="1580"/>
      <c r="L99" s="1580"/>
      <c r="M99" s="1580"/>
      <c r="N99" s="1580"/>
      <c r="O99" s="1580"/>
      <c r="P99" s="1580"/>
      <c r="Q99" s="1580"/>
      <c r="R99" s="1580"/>
      <c r="S99" s="1580"/>
      <c r="T99" s="1580"/>
      <c r="U99" s="604"/>
      <c r="V99" s="568"/>
    </row>
    <row r="100" spans="1:22" ht="2.25" customHeight="1" thickBot="1">
      <c r="A100" s="568"/>
      <c r="B100" s="580"/>
      <c r="C100" s="567"/>
      <c r="D100" s="567"/>
      <c r="E100" s="567"/>
      <c r="F100" s="567"/>
      <c r="G100" s="567"/>
      <c r="H100" s="567"/>
      <c r="I100" s="567"/>
      <c r="J100" s="567"/>
      <c r="K100" s="567"/>
      <c r="L100" s="567"/>
      <c r="M100" s="567"/>
      <c r="N100" s="567"/>
      <c r="O100" s="567"/>
      <c r="P100" s="567"/>
      <c r="Q100" s="567"/>
      <c r="R100" s="567"/>
      <c r="S100" s="567"/>
      <c r="T100" s="567"/>
      <c r="U100" s="604"/>
      <c r="V100" s="568"/>
    </row>
    <row r="101" spans="1:22" ht="13.5" thickBot="1">
      <c r="A101" s="568"/>
      <c r="B101" s="645">
        <v>14</v>
      </c>
      <c r="C101" s="1581" t="s">
        <v>628</v>
      </c>
      <c r="D101" s="1582"/>
      <c r="E101" s="1582"/>
      <c r="F101" s="1582"/>
      <c r="G101" s="1582"/>
      <c r="H101" s="579"/>
      <c r="I101" s="579"/>
      <c r="J101" s="579"/>
      <c r="K101" s="579"/>
      <c r="L101" s="579"/>
      <c r="M101" s="579"/>
      <c r="N101" s="579"/>
      <c r="O101" s="579"/>
      <c r="P101" s="579"/>
      <c r="Q101" s="579"/>
      <c r="R101" s="579"/>
      <c r="S101" s="579"/>
      <c r="T101" s="579"/>
      <c r="V101" s="568"/>
    </row>
    <row r="104" spans="1:22">
      <c r="F104" s="630"/>
    </row>
    <row r="112" spans="1:22" ht="8.25" customHeight="1"/>
    <row r="114" spans="20:21" ht="9" customHeight="1">
      <c r="U114" s="646"/>
    </row>
    <row r="115" spans="20:21" ht="8.25" customHeight="1">
      <c r="T115" s="1576"/>
      <c r="U115" s="1576"/>
    </row>
    <row r="116" spans="20:21" ht="9.75" customHeight="1"/>
  </sheetData>
  <mergeCells count="41">
    <mergeCell ref="T115:U115"/>
    <mergeCell ref="C74:D75"/>
    <mergeCell ref="J75:L75"/>
    <mergeCell ref="N75:P75"/>
    <mergeCell ref="R75:T75"/>
    <mergeCell ref="C98:T98"/>
    <mergeCell ref="C99:T99"/>
    <mergeCell ref="C101:G101"/>
    <mergeCell ref="C73:T73"/>
    <mergeCell ref="G34:H34"/>
    <mergeCell ref="J34:L34"/>
    <mergeCell ref="N34:P34"/>
    <mergeCell ref="R34:T34"/>
    <mergeCell ref="C36:D37"/>
    <mergeCell ref="L36:N36"/>
    <mergeCell ref="J37:L37"/>
    <mergeCell ref="N37:P37"/>
    <mergeCell ref="R37:T37"/>
    <mergeCell ref="C55:D56"/>
    <mergeCell ref="R55:T55"/>
    <mergeCell ref="J56:L56"/>
    <mergeCell ref="N56:P56"/>
    <mergeCell ref="R56:T56"/>
    <mergeCell ref="T8:T10"/>
    <mergeCell ref="C15:D16"/>
    <mergeCell ref="H16:J16"/>
    <mergeCell ref="L16:N16"/>
    <mergeCell ref="P16:R16"/>
    <mergeCell ref="P8:P10"/>
    <mergeCell ref="R8:R10"/>
    <mergeCell ref="C31:F31"/>
    <mergeCell ref="L8:L10"/>
    <mergeCell ref="M8:M10"/>
    <mergeCell ref="N8:N10"/>
    <mergeCell ref="O8:O10"/>
    <mergeCell ref="K8:K10"/>
    <mergeCell ref="C5:D6"/>
    <mergeCell ref="C8:F10"/>
    <mergeCell ref="H8:H10"/>
    <mergeCell ref="I8:I10"/>
    <mergeCell ref="J8:J10"/>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L90"/>
  <sheetViews>
    <sheetView workbookViewId="0"/>
  </sheetViews>
  <sheetFormatPr defaultRowHeight="12.75"/>
  <cols>
    <col min="1" max="1" width="1" style="308" customWidth="1"/>
    <col min="2" max="2" width="2.5703125" style="308" customWidth="1"/>
    <col min="3" max="3" width="2.28515625" style="308" customWidth="1"/>
    <col min="4" max="4" width="27.85546875" style="308" customWidth="1"/>
    <col min="5" max="5" width="0.5703125" style="1" customWidth="1"/>
    <col min="6" max="6" width="12.42578125" style="308" customWidth="1"/>
    <col min="7" max="7" width="0.5703125" style="308" customWidth="1"/>
    <col min="8" max="8" width="12.42578125" style="308" customWidth="1"/>
    <col min="9" max="9" width="0.5703125" style="308" customWidth="1"/>
    <col min="10" max="10" width="12.42578125" style="308" customWidth="1"/>
    <col min="11" max="11" width="0.5703125" style="308" customWidth="1"/>
    <col min="12" max="12" width="12.42578125" style="308" customWidth="1"/>
    <col min="13" max="13" width="0.5703125" style="308" customWidth="1"/>
    <col min="14" max="14" width="12.42578125" style="308" customWidth="1"/>
    <col min="15" max="15" width="2.5703125" style="308" customWidth="1"/>
    <col min="16" max="16" width="1" style="308" customWidth="1"/>
    <col min="17" max="16384" width="9.140625" style="308"/>
  </cols>
  <sheetData>
    <row r="1" spans="1:16" ht="13.5" customHeight="1" thickBot="1">
      <c r="A1" s="4"/>
      <c r="B1" s="249"/>
      <c r="C1" s="1585" t="s">
        <v>136</v>
      </c>
      <c r="D1" s="1456"/>
      <c r="E1" s="29"/>
      <c r="F1" s="1161"/>
      <c r="G1" s="1161"/>
      <c r="H1" s="1161"/>
      <c r="I1" s="1161"/>
      <c r="J1" s="1161"/>
      <c r="K1" s="1161"/>
      <c r="L1" s="1161"/>
      <c r="M1" s="1161"/>
      <c r="N1" s="1161"/>
      <c r="O1" s="248"/>
      <c r="P1" s="4"/>
    </row>
    <row r="2" spans="1:16" ht="6" customHeight="1">
      <c r="A2" s="4"/>
      <c r="B2" s="1505"/>
      <c r="C2" s="1505"/>
      <c r="D2" s="1505"/>
      <c r="E2" s="247"/>
      <c r="F2" s="19"/>
      <c r="G2" s="19"/>
      <c r="H2" s="19"/>
      <c r="I2" s="8"/>
      <c r="J2" s="8"/>
      <c r="K2" s="8"/>
      <c r="L2" s="8"/>
      <c r="M2" s="8"/>
      <c r="N2" s="8"/>
      <c r="O2" s="49"/>
      <c r="P2" s="4"/>
    </row>
    <row r="3" spans="1:16" ht="13.5" customHeight="1" thickBot="1">
      <c r="A3" s="4"/>
      <c r="B3" s="8"/>
      <c r="C3" s="8"/>
      <c r="D3" s="8"/>
      <c r="E3" s="8"/>
      <c r="F3" s="1157"/>
      <c r="G3" s="1157"/>
      <c r="H3" s="1157"/>
      <c r="I3" s="1157"/>
      <c r="J3" s="1157"/>
      <c r="K3" s="1157"/>
      <c r="M3" s="1157"/>
      <c r="N3" s="1157" t="s">
        <v>97</v>
      </c>
      <c r="O3" s="20"/>
      <c r="P3" s="4"/>
    </row>
    <row r="4" spans="1:16" s="12" customFormat="1" ht="13.5" customHeight="1" thickBot="1">
      <c r="A4" s="11"/>
      <c r="B4" s="21"/>
      <c r="C4" s="985" t="s">
        <v>135</v>
      </c>
      <c r="D4" s="986"/>
      <c r="E4" s="986"/>
      <c r="F4" s="988"/>
      <c r="G4" s="988"/>
      <c r="H4" s="988"/>
      <c r="I4" s="988"/>
      <c r="J4" s="988"/>
      <c r="K4" s="988"/>
      <c r="L4" s="988"/>
      <c r="M4" s="988"/>
      <c r="N4" s="988"/>
      <c r="O4" s="20"/>
      <c r="P4" s="11"/>
    </row>
    <row r="5" spans="1:16" ht="4.5" customHeight="1">
      <c r="A5" s="4"/>
      <c r="B5" s="8"/>
      <c r="C5" s="1586" t="s">
        <v>129</v>
      </c>
      <c r="D5" s="1587"/>
      <c r="E5" s="1164"/>
      <c r="F5" s="5"/>
      <c r="G5" s="5"/>
      <c r="H5" s="5"/>
      <c r="I5" s="5"/>
      <c r="J5" s="5"/>
      <c r="K5" s="5"/>
      <c r="L5" s="5"/>
      <c r="M5" s="5"/>
      <c r="N5" s="5"/>
      <c r="O5" s="20"/>
      <c r="P5" s="4"/>
    </row>
    <row r="6" spans="1:16" ht="13.5" customHeight="1">
      <c r="A6" s="4"/>
      <c r="B6" s="8"/>
      <c r="C6" s="1438"/>
      <c r="D6" s="1438"/>
      <c r="E6" s="1164"/>
      <c r="F6" s="1444">
        <v>2011</v>
      </c>
      <c r="G6" s="1444"/>
      <c r="H6" s="1444"/>
      <c r="I6" s="1444"/>
      <c r="J6" s="1444"/>
      <c r="K6" s="1444"/>
      <c r="L6" s="1444"/>
      <c r="M6" s="246"/>
      <c r="N6" s="1162">
        <v>2012</v>
      </c>
      <c r="O6" s="20"/>
      <c r="P6" s="4"/>
    </row>
    <row r="7" spans="1:16" ht="13.5" customHeight="1">
      <c r="A7" s="4"/>
      <c r="B7" s="8"/>
      <c r="C7" s="1164"/>
      <c r="D7" s="1164"/>
      <c r="E7" s="1164"/>
      <c r="F7" s="1158" t="s">
        <v>134</v>
      </c>
      <c r="G7" s="8"/>
      <c r="H7" s="1158" t="s">
        <v>133</v>
      </c>
      <c r="I7" s="8"/>
      <c r="J7" s="1236" t="s">
        <v>132</v>
      </c>
      <c r="K7" s="8"/>
      <c r="L7" s="1158" t="s">
        <v>131</v>
      </c>
      <c r="M7" s="8"/>
      <c r="N7" s="1158" t="s">
        <v>134</v>
      </c>
      <c r="O7" s="22"/>
      <c r="P7" s="4"/>
    </row>
    <row r="8" spans="1:16" s="999" customFormat="1" ht="23.25" customHeight="1">
      <c r="A8" s="994"/>
      <c r="B8" s="998"/>
      <c r="C8" s="1583" t="s">
        <v>95</v>
      </c>
      <c r="D8" s="1583"/>
      <c r="E8" s="1237"/>
      <c r="F8" s="1238">
        <v>871.85</v>
      </c>
      <c r="G8" s="1239"/>
      <c r="H8" s="1238">
        <v>872.31</v>
      </c>
      <c r="I8" s="1239"/>
      <c r="J8" s="1238">
        <v>874.38</v>
      </c>
      <c r="K8" s="1239"/>
      <c r="L8" s="1238">
        <v>874.9</v>
      </c>
      <c r="M8" s="1239"/>
      <c r="N8" s="1238">
        <v>879.43</v>
      </c>
      <c r="O8" s="1240"/>
      <c r="P8" s="994"/>
    </row>
    <row r="9" spans="1:16" ht="18.75" customHeight="1">
      <c r="A9" s="4"/>
      <c r="B9" s="8"/>
      <c r="C9" s="406" t="s">
        <v>128</v>
      </c>
      <c r="D9" s="18"/>
      <c r="E9" s="1164"/>
      <c r="F9" s="1159">
        <v>1994.85</v>
      </c>
      <c r="G9" s="55"/>
      <c r="H9" s="1159">
        <v>2002.76</v>
      </c>
      <c r="I9" s="55"/>
      <c r="J9" s="1159">
        <v>2021.36</v>
      </c>
      <c r="K9" s="55"/>
      <c r="L9" s="1159">
        <v>2032.02</v>
      </c>
      <c r="M9" s="55"/>
      <c r="N9" s="1159">
        <v>2034.98</v>
      </c>
      <c r="O9" s="22"/>
      <c r="P9" s="4"/>
    </row>
    <row r="10" spans="1:16" ht="18.75" customHeight="1">
      <c r="A10" s="4"/>
      <c r="B10" s="8"/>
      <c r="C10" s="406" t="s">
        <v>127</v>
      </c>
      <c r="D10" s="18"/>
      <c r="E10" s="1164"/>
      <c r="F10" s="1159">
        <v>727.39</v>
      </c>
      <c r="G10" s="55"/>
      <c r="H10" s="1159">
        <v>727.82</v>
      </c>
      <c r="I10" s="55"/>
      <c r="J10" s="1159">
        <v>728.21</v>
      </c>
      <c r="K10" s="55"/>
      <c r="L10" s="1159">
        <v>730.47</v>
      </c>
      <c r="M10" s="55"/>
      <c r="N10" s="1159">
        <v>732.31</v>
      </c>
      <c r="O10" s="22"/>
      <c r="P10" s="4"/>
    </row>
    <row r="11" spans="1:16" ht="18.75" customHeight="1">
      <c r="A11" s="4"/>
      <c r="B11" s="8"/>
      <c r="C11" s="406" t="s">
        <v>126</v>
      </c>
      <c r="D11" s="18"/>
      <c r="E11" s="1164"/>
      <c r="F11" s="1159">
        <v>718.46</v>
      </c>
      <c r="G11" s="55"/>
      <c r="H11" s="1159">
        <v>722.95</v>
      </c>
      <c r="I11" s="55"/>
      <c r="J11" s="1159">
        <v>714.3</v>
      </c>
      <c r="K11" s="55"/>
      <c r="L11" s="1159">
        <v>719.86</v>
      </c>
      <c r="M11" s="55"/>
      <c r="N11" s="1159">
        <v>726.6</v>
      </c>
      <c r="O11" s="22"/>
      <c r="P11" s="4"/>
    </row>
    <row r="12" spans="1:16" ht="18.75" customHeight="1">
      <c r="A12" s="4"/>
      <c r="B12" s="8"/>
      <c r="C12" s="406" t="s">
        <v>125</v>
      </c>
      <c r="D12" s="18"/>
      <c r="E12" s="1164"/>
      <c r="F12" s="1159">
        <v>1265.57</v>
      </c>
      <c r="G12" s="55"/>
      <c r="H12" s="1159">
        <v>1253.0999999999999</v>
      </c>
      <c r="I12" s="55"/>
      <c r="J12" s="1159">
        <v>1260.08</v>
      </c>
      <c r="K12" s="55"/>
      <c r="L12" s="1159">
        <v>1260.2</v>
      </c>
      <c r="M12" s="55"/>
      <c r="N12" s="1159">
        <v>1264.25</v>
      </c>
      <c r="O12" s="22"/>
      <c r="P12" s="4"/>
    </row>
    <row r="13" spans="1:16" ht="18.75" customHeight="1">
      <c r="A13" s="4"/>
      <c r="B13" s="8"/>
      <c r="C13" s="406" t="s">
        <v>124</v>
      </c>
      <c r="D13" s="18"/>
      <c r="E13" s="1164"/>
      <c r="F13" s="1159">
        <v>802.9</v>
      </c>
      <c r="G13" s="55"/>
      <c r="H13" s="1159">
        <v>803.47</v>
      </c>
      <c r="I13" s="55"/>
      <c r="J13" s="1159">
        <v>796.71</v>
      </c>
      <c r="K13" s="55"/>
      <c r="L13" s="1159">
        <v>791.17</v>
      </c>
      <c r="M13" s="55"/>
      <c r="N13" s="1159">
        <v>800.67</v>
      </c>
      <c r="O13" s="22"/>
      <c r="P13" s="4"/>
    </row>
    <row r="14" spans="1:16" ht="18.75" customHeight="1">
      <c r="A14" s="4"/>
      <c r="B14" s="8"/>
      <c r="C14" s="406" t="s">
        <v>123</v>
      </c>
      <c r="D14" s="18"/>
      <c r="E14" s="1164"/>
      <c r="F14" s="1159">
        <v>755.17</v>
      </c>
      <c r="G14" s="55"/>
      <c r="H14" s="1159">
        <v>755.74</v>
      </c>
      <c r="I14" s="55"/>
      <c r="J14" s="1159">
        <v>753.24</v>
      </c>
      <c r="K14" s="55"/>
      <c r="L14" s="1159">
        <v>756.27</v>
      </c>
      <c r="M14" s="55"/>
      <c r="N14" s="1159">
        <v>757.96</v>
      </c>
      <c r="O14" s="22"/>
      <c r="P14" s="4"/>
    </row>
    <row r="15" spans="1:16" ht="18.75" customHeight="1">
      <c r="A15" s="4"/>
      <c r="B15" s="8"/>
      <c r="C15" s="406" t="s">
        <v>122</v>
      </c>
      <c r="D15" s="18"/>
      <c r="E15" s="1164"/>
      <c r="F15" s="1159">
        <v>747.93</v>
      </c>
      <c r="G15" s="55"/>
      <c r="H15" s="1159">
        <v>760.79</v>
      </c>
      <c r="I15" s="55"/>
      <c r="J15" s="1159">
        <v>753.08</v>
      </c>
      <c r="K15" s="55"/>
      <c r="L15" s="1159">
        <v>758.38</v>
      </c>
      <c r="M15" s="55"/>
      <c r="N15" s="1159">
        <v>759.01</v>
      </c>
      <c r="O15" s="22"/>
      <c r="P15" s="4"/>
    </row>
    <row r="16" spans="1:16" ht="18.75" customHeight="1">
      <c r="A16" s="4"/>
      <c r="B16" s="8"/>
      <c r="C16" s="406" t="s">
        <v>121</v>
      </c>
      <c r="D16" s="18"/>
      <c r="E16" s="1164"/>
      <c r="F16" s="1159">
        <v>736.76</v>
      </c>
      <c r="G16" s="55"/>
      <c r="H16" s="1159">
        <v>739.48</v>
      </c>
      <c r="I16" s="55"/>
      <c r="J16" s="1159">
        <v>748.74</v>
      </c>
      <c r="K16" s="55"/>
      <c r="L16" s="1159">
        <v>749.33</v>
      </c>
      <c r="M16" s="55"/>
      <c r="N16" s="1159">
        <v>752.81</v>
      </c>
      <c r="O16" s="22"/>
      <c r="P16" s="4"/>
    </row>
    <row r="17" spans="1:16" ht="18.75" customHeight="1">
      <c r="A17" s="4"/>
      <c r="B17" s="8"/>
      <c r="C17" s="406" t="s">
        <v>120</v>
      </c>
      <c r="D17" s="18"/>
      <c r="E17" s="1164"/>
      <c r="F17" s="1159">
        <v>728</v>
      </c>
      <c r="G17" s="55"/>
      <c r="H17" s="1159">
        <v>735.16</v>
      </c>
      <c r="I17" s="55"/>
      <c r="J17" s="1159">
        <v>742.59</v>
      </c>
      <c r="K17" s="55"/>
      <c r="L17" s="1159">
        <v>743.41</v>
      </c>
      <c r="M17" s="55"/>
      <c r="N17" s="1159">
        <v>752.97</v>
      </c>
      <c r="O17" s="22"/>
      <c r="P17" s="4"/>
    </row>
    <row r="18" spans="1:16" ht="18.75" customHeight="1">
      <c r="A18" s="4"/>
      <c r="B18" s="8"/>
      <c r="C18" s="406" t="s">
        <v>119</v>
      </c>
      <c r="D18" s="18"/>
      <c r="E18" s="1164"/>
      <c r="F18" s="1159">
        <v>822.05</v>
      </c>
      <c r="G18" s="55"/>
      <c r="H18" s="1159">
        <v>823.49</v>
      </c>
      <c r="I18" s="55"/>
      <c r="J18" s="1159">
        <v>842.44</v>
      </c>
      <c r="K18" s="55"/>
      <c r="L18" s="1159">
        <v>842.33</v>
      </c>
      <c r="M18" s="55"/>
      <c r="N18" s="1159">
        <v>838.39</v>
      </c>
      <c r="O18" s="22"/>
      <c r="P18" s="4"/>
    </row>
    <row r="19" spans="1:16" ht="18.75" customHeight="1">
      <c r="A19" s="4"/>
      <c r="B19" s="8"/>
      <c r="C19" s="406" t="s">
        <v>118</v>
      </c>
      <c r="D19" s="18"/>
      <c r="E19" s="1164"/>
      <c r="F19" s="1159">
        <v>869.02</v>
      </c>
      <c r="G19" s="55"/>
      <c r="H19" s="1159">
        <v>867.24</v>
      </c>
      <c r="I19" s="55"/>
      <c r="J19" s="1159">
        <v>869.62</v>
      </c>
      <c r="K19" s="55"/>
      <c r="L19" s="1159">
        <v>866.97</v>
      </c>
      <c r="M19" s="55"/>
      <c r="N19" s="1159">
        <v>877.45</v>
      </c>
      <c r="O19" s="22"/>
      <c r="P19" s="4"/>
    </row>
    <row r="20" spans="1:16" ht="18.75" customHeight="1">
      <c r="A20" s="4"/>
      <c r="B20" s="8"/>
      <c r="C20" s="406" t="s">
        <v>117</v>
      </c>
      <c r="D20" s="18"/>
      <c r="E20" s="23"/>
      <c r="F20" s="1159">
        <v>734.3</v>
      </c>
      <c r="G20" s="55"/>
      <c r="H20" s="1159">
        <v>735.91</v>
      </c>
      <c r="I20" s="55"/>
      <c r="J20" s="1159">
        <v>740.51</v>
      </c>
      <c r="K20" s="55"/>
      <c r="L20" s="1159">
        <v>744.29</v>
      </c>
      <c r="M20" s="55"/>
      <c r="N20" s="1159">
        <v>746.37</v>
      </c>
      <c r="O20" s="22"/>
      <c r="P20" s="4"/>
    </row>
    <row r="21" spans="1:16" ht="18.75" customHeight="1">
      <c r="A21" s="4"/>
      <c r="B21" s="8"/>
      <c r="C21" s="406" t="s">
        <v>116</v>
      </c>
      <c r="D21" s="18"/>
      <c r="E21" s="1164"/>
      <c r="F21" s="1159">
        <v>835.06</v>
      </c>
      <c r="G21" s="55"/>
      <c r="H21" s="1159">
        <v>833.76</v>
      </c>
      <c r="I21" s="55"/>
      <c r="J21" s="1159">
        <v>836.33</v>
      </c>
      <c r="K21" s="55"/>
      <c r="L21" s="1159">
        <v>848.78</v>
      </c>
      <c r="M21" s="55"/>
      <c r="N21" s="1159">
        <v>855.43</v>
      </c>
      <c r="O21" s="22"/>
      <c r="P21" s="4"/>
    </row>
    <row r="22" spans="1:16" ht="18.75" customHeight="1">
      <c r="A22" s="4"/>
      <c r="B22" s="8"/>
      <c r="C22" s="406" t="s">
        <v>115</v>
      </c>
      <c r="D22" s="18"/>
      <c r="E22" s="1164"/>
      <c r="F22" s="1159">
        <v>834.61</v>
      </c>
      <c r="G22" s="55"/>
      <c r="H22" s="1159">
        <v>832.03</v>
      </c>
      <c r="I22" s="55"/>
      <c r="J22" s="1159">
        <v>828.92</v>
      </c>
      <c r="K22" s="55"/>
      <c r="L22" s="1159">
        <v>831.63</v>
      </c>
      <c r="M22" s="55"/>
      <c r="N22" s="1159">
        <v>835.32</v>
      </c>
      <c r="O22" s="22"/>
      <c r="P22" s="4"/>
    </row>
    <row r="23" spans="1:16" ht="18.75" customHeight="1">
      <c r="A23" s="4"/>
      <c r="B23" s="8"/>
      <c r="C23" s="406" t="s">
        <v>114</v>
      </c>
      <c r="D23" s="18"/>
      <c r="E23" s="1164"/>
      <c r="F23" s="1159">
        <v>798.25</v>
      </c>
      <c r="G23" s="55"/>
      <c r="H23" s="1159">
        <v>798.3</v>
      </c>
      <c r="I23" s="55"/>
      <c r="J23" s="1159">
        <v>803.97</v>
      </c>
      <c r="K23" s="55"/>
      <c r="L23" s="1159">
        <v>804.48</v>
      </c>
      <c r="M23" s="55"/>
      <c r="N23" s="1159">
        <v>806.02</v>
      </c>
      <c r="O23" s="22"/>
      <c r="P23" s="4"/>
    </row>
    <row r="24" spans="1:16" ht="18.75" customHeight="1">
      <c r="A24" s="4"/>
      <c r="B24" s="8"/>
      <c r="C24" s="406" t="s">
        <v>113</v>
      </c>
      <c r="D24" s="18"/>
      <c r="E24" s="23"/>
      <c r="F24" s="1159">
        <v>643.6</v>
      </c>
      <c r="G24" s="55"/>
      <c r="H24" s="1159">
        <v>642.36</v>
      </c>
      <c r="I24" s="55"/>
      <c r="J24" s="1159">
        <v>648.70000000000005</v>
      </c>
      <c r="K24" s="55"/>
      <c r="L24" s="1159">
        <v>649.79999999999995</v>
      </c>
      <c r="M24" s="55"/>
      <c r="N24" s="1159">
        <v>656.76</v>
      </c>
      <c r="O24" s="22"/>
      <c r="P24" s="4"/>
    </row>
    <row r="25" spans="1:16" ht="26.25" customHeight="1" thickBot="1">
      <c r="A25" s="4"/>
      <c r="B25" s="8"/>
      <c r="C25" s="1164"/>
      <c r="D25" s="1164"/>
      <c r="E25" s="1164"/>
      <c r="F25" s="1157"/>
      <c r="G25" s="1157"/>
      <c r="H25" s="1157"/>
      <c r="I25" s="1157"/>
      <c r="J25" s="1157"/>
      <c r="K25" s="1157"/>
      <c r="M25" s="1157"/>
      <c r="N25" s="1157"/>
      <c r="O25" s="22"/>
      <c r="P25" s="4"/>
    </row>
    <row r="26" spans="1:16" s="12" customFormat="1" ht="13.5" customHeight="1" thickBot="1">
      <c r="A26" s="11"/>
      <c r="B26" s="21"/>
      <c r="C26" s="985" t="s">
        <v>130</v>
      </c>
      <c r="D26" s="986"/>
      <c r="E26" s="986"/>
      <c r="F26" s="988"/>
      <c r="G26" s="988"/>
      <c r="H26" s="988"/>
      <c r="I26" s="988"/>
      <c r="J26" s="988"/>
      <c r="K26" s="988"/>
      <c r="L26" s="988"/>
      <c r="M26" s="988"/>
      <c r="N26" s="988"/>
      <c r="O26" s="22"/>
      <c r="P26" s="11"/>
    </row>
    <row r="27" spans="1:16" ht="12.75" customHeight="1">
      <c r="A27" s="4"/>
      <c r="B27" s="8"/>
      <c r="C27" s="1588" t="s">
        <v>129</v>
      </c>
      <c r="D27" s="1589"/>
      <c r="E27" s="1164"/>
      <c r="F27" s="1164"/>
      <c r="G27" s="1164"/>
      <c r="H27" s="1164"/>
      <c r="I27" s="1164"/>
      <c r="J27" s="1164"/>
      <c r="K27" s="1164"/>
      <c r="L27" s="1164"/>
      <c r="M27" s="1164"/>
      <c r="N27" s="1164"/>
      <c r="O27" s="22"/>
      <c r="P27" s="4"/>
    </row>
    <row r="28" spans="1:16" ht="12.75" hidden="1" customHeight="1">
      <c r="A28" s="4"/>
      <c r="B28" s="8"/>
      <c r="C28" s="1590"/>
      <c r="D28" s="1590"/>
      <c r="E28" s="1164"/>
      <c r="F28" s="1162">
        <v>2009</v>
      </c>
      <c r="G28" s="246"/>
      <c r="H28" s="1444">
        <v>2010</v>
      </c>
      <c r="I28" s="1444"/>
      <c r="J28" s="1444"/>
      <c r="K28" s="1444"/>
      <c r="L28" s="1444"/>
      <c r="M28" s="1444"/>
      <c r="N28" s="1444"/>
      <c r="O28" s="22"/>
      <c r="P28" s="4"/>
    </row>
    <row r="29" spans="1:16" ht="13.5" hidden="1" customHeight="1">
      <c r="A29" s="4"/>
      <c r="B29" s="8"/>
      <c r="C29" s="1164"/>
      <c r="D29" s="1164"/>
      <c r="E29" s="1164"/>
      <c r="F29" s="1158" t="s">
        <v>399</v>
      </c>
      <c r="G29" s="8"/>
      <c r="H29" s="1158" t="s">
        <v>565</v>
      </c>
      <c r="I29" s="8"/>
      <c r="J29" s="1158" t="s">
        <v>400</v>
      </c>
      <c r="K29" s="8"/>
      <c r="L29" s="1236" t="s">
        <v>566</v>
      </c>
      <c r="M29" s="8"/>
      <c r="N29" s="1158" t="s">
        <v>399</v>
      </c>
      <c r="O29" s="22"/>
      <c r="P29" s="4"/>
    </row>
    <row r="30" spans="1:16" s="999" customFormat="1" ht="23.25" customHeight="1">
      <c r="A30" s="994"/>
      <c r="B30" s="998"/>
      <c r="C30" s="1583" t="s">
        <v>95</v>
      </c>
      <c r="D30" s="1583"/>
      <c r="E30" s="1237"/>
      <c r="F30" s="1238">
        <v>5.05</v>
      </c>
      <c r="G30" s="1239"/>
      <c r="H30" s="1238">
        <v>5.04</v>
      </c>
      <c r="I30" s="1239"/>
      <c r="J30" s="1238">
        <v>5.05</v>
      </c>
      <c r="K30" s="1239"/>
      <c r="L30" s="1238">
        <v>5.0999999999999996</v>
      </c>
      <c r="M30" s="1239"/>
      <c r="N30" s="1238">
        <v>5.08</v>
      </c>
      <c r="O30" s="1240"/>
      <c r="P30" s="994"/>
    </row>
    <row r="31" spans="1:16" ht="18" customHeight="1">
      <c r="A31" s="4"/>
      <c r="B31" s="8"/>
      <c r="C31" s="406" t="s">
        <v>128</v>
      </c>
      <c r="D31" s="18"/>
      <c r="E31" s="1164"/>
      <c r="F31" s="1159">
        <v>11.7</v>
      </c>
      <c r="G31" s="55"/>
      <c r="H31" s="1159">
        <v>11.7</v>
      </c>
      <c r="I31" s="55"/>
      <c r="J31" s="1159">
        <v>11.8</v>
      </c>
      <c r="K31" s="55"/>
      <c r="L31" s="1159">
        <v>11.87</v>
      </c>
      <c r="M31" s="55"/>
      <c r="N31" s="1159">
        <v>11.87</v>
      </c>
      <c r="O31" s="1240"/>
      <c r="P31" s="4"/>
    </row>
    <row r="32" spans="1:16" ht="18" customHeight="1">
      <c r="A32" s="4"/>
      <c r="B32" s="8"/>
      <c r="C32" s="406" t="s">
        <v>127</v>
      </c>
      <c r="D32" s="55"/>
      <c r="E32" s="8"/>
      <c r="F32" s="1159">
        <v>4.21</v>
      </c>
      <c r="G32" s="55"/>
      <c r="H32" s="1159">
        <v>4.2</v>
      </c>
      <c r="I32" s="55"/>
      <c r="J32" s="1159">
        <v>4.2</v>
      </c>
      <c r="K32" s="55"/>
      <c r="L32" s="1159">
        <v>4.22</v>
      </c>
      <c r="M32" s="55"/>
      <c r="N32" s="1159">
        <v>4.2</v>
      </c>
      <c r="O32" s="1240"/>
      <c r="P32" s="4"/>
    </row>
    <row r="33" spans="1:16" ht="18" customHeight="1">
      <c r="A33" s="4"/>
      <c r="B33" s="8"/>
      <c r="C33" s="406" t="s">
        <v>126</v>
      </c>
      <c r="D33" s="55"/>
      <c r="E33" s="8"/>
      <c r="F33" s="1159">
        <v>4.2</v>
      </c>
      <c r="G33" s="55"/>
      <c r="H33" s="1159">
        <v>4.18</v>
      </c>
      <c r="I33" s="55"/>
      <c r="J33" s="1159">
        <v>4.12</v>
      </c>
      <c r="K33" s="55"/>
      <c r="L33" s="1159">
        <v>4.2</v>
      </c>
      <c r="M33" s="55"/>
      <c r="N33" s="1159">
        <v>4.2</v>
      </c>
      <c r="O33" s="1240"/>
      <c r="P33" s="4"/>
    </row>
    <row r="34" spans="1:16" ht="18" customHeight="1">
      <c r="A34" s="4"/>
      <c r="B34" s="8"/>
      <c r="C34" s="406" t="s">
        <v>125</v>
      </c>
      <c r="D34" s="18"/>
      <c r="E34" s="23"/>
      <c r="F34" s="1159">
        <v>7.32</v>
      </c>
      <c r="G34" s="55"/>
      <c r="H34" s="1159">
        <v>7.23</v>
      </c>
      <c r="I34" s="55"/>
      <c r="J34" s="1159">
        <v>7.27</v>
      </c>
      <c r="K34" s="55"/>
      <c r="L34" s="1159">
        <v>7.28</v>
      </c>
      <c r="M34" s="55"/>
      <c r="N34" s="1159">
        <v>7.3</v>
      </c>
      <c r="O34" s="22"/>
      <c r="P34" s="4"/>
    </row>
    <row r="35" spans="1:16" ht="18" customHeight="1">
      <c r="A35" s="4"/>
      <c r="B35" s="8"/>
      <c r="C35" s="406" t="s">
        <v>124</v>
      </c>
      <c r="D35" s="55"/>
      <c r="E35" s="8"/>
      <c r="F35" s="1159">
        <v>4.5999999999999996</v>
      </c>
      <c r="G35" s="55"/>
      <c r="H35" s="1159">
        <v>4.5999999999999996</v>
      </c>
      <c r="I35" s="55"/>
      <c r="J35" s="1159">
        <v>4.5999999999999996</v>
      </c>
      <c r="K35" s="55"/>
      <c r="L35" s="1159">
        <v>4.57</v>
      </c>
      <c r="M35" s="55"/>
      <c r="N35" s="1159">
        <v>4.62</v>
      </c>
      <c r="O35" s="22"/>
      <c r="P35" s="4"/>
    </row>
    <row r="36" spans="1:16" ht="18" customHeight="1">
      <c r="A36" s="4"/>
      <c r="B36" s="8"/>
      <c r="C36" s="406" t="s">
        <v>123</v>
      </c>
      <c r="D36" s="55"/>
      <c r="E36" s="8"/>
      <c r="F36" s="1159">
        <v>4.37</v>
      </c>
      <c r="G36" s="55"/>
      <c r="H36" s="1159">
        <v>4.37</v>
      </c>
      <c r="I36" s="55"/>
      <c r="J36" s="1159">
        <v>4.4000000000000004</v>
      </c>
      <c r="K36" s="55"/>
      <c r="L36" s="1159">
        <v>4.37</v>
      </c>
      <c r="M36" s="55"/>
      <c r="N36" s="1159">
        <v>4.38</v>
      </c>
      <c r="O36" s="22"/>
      <c r="P36" s="4"/>
    </row>
    <row r="37" spans="1:16" ht="18" customHeight="1">
      <c r="A37" s="4"/>
      <c r="B37" s="8"/>
      <c r="C37" s="406" t="s">
        <v>122</v>
      </c>
      <c r="D37" s="55"/>
      <c r="E37" s="8"/>
      <c r="F37" s="1159">
        <v>4.32</v>
      </c>
      <c r="G37" s="55"/>
      <c r="H37" s="1159">
        <v>4.4000000000000004</v>
      </c>
      <c r="I37" s="55"/>
      <c r="J37" s="1159">
        <v>4.34</v>
      </c>
      <c r="K37" s="55"/>
      <c r="L37" s="1159">
        <v>4.38</v>
      </c>
      <c r="M37" s="55"/>
      <c r="N37" s="1159">
        <v>4.38</v>
      </c>
      <c r="O37" s="22"/>
      <c r="P37" s="4"/>
    </row>
    <row r="38" spans="1:16" ht="18" customHeight="1">
      <c r="A38" s="4"/>
      <c r="B38" s="8"/>
      <c r="C38" s="406" t="s">
        <v>121</v>
      </c>
      <c r="D38" s="55"/>
      <c r="E38" s="8"/>
      <c r="F38" s="1159">
        <v>4.3</v>
      </c>
      <c r="G38" s="55"/>
      <c r="H38" s="1159">
        <v>4.3</v>
      </c>
      <c r="I38" s="55"/>
      <c r="J38" s="1159">
        <v>4.32</v>
      </c>
      <c r="K38" s="55"/>
      <c r="L38" s="1159">
        <v>4.32</v>
      </c>
      <c r="M38" s="55"/>
      <c r="N38" s="1159">
        <v>4.34</v>
      </c>
      <c r="O38" s="22"/>
      <c r="P38" s="4"/>
    </row>
    <row r="39" spans="1:16" ht="18" customHeight="1">
      <c r="A39" s="4"/>
      <c r="B39" s="8"/>
      <c r="C39" s="406" t="s">
        <v>120</v>
      </c>
      <c r="D39" s="55"/>
      <c r="E39" s="8"/>
      <c r="F39" s="1159">
        <v>4.2</v>
      </c>
      <c r="G39" s="55"/>
      <c r="H39" s="1159">
        <v>4.24</v>
      </c>
      <c r="I39" s="55"/>
      <c r="J39" s="1159">
        <v>4.28</v>
      </c>
      <c r="K39" s="55"/>
      <c r="L39" s="1159">
        <v>4.29</v>
      </c>
      <c r="M39" s="55"/>
      <c r="N39" s="1159">
        <v>4.4000000000000004</v>
      </c>
      <c r="O39" s="22"/>
      <c r="P39" s="4"/>
    </row>
    <row r="40" spans="1:16" ht="18" customHeight="1">
      <c r="A40" s="4"/>
      <c r="B40" s="8"/>
      <c r="C40" s="406" t="s">
        <v>119</v>
      </c>
      <c r="D40" s="55"/>
      <c r="E40" s="8"/>
      <c r="F40" s="1159">
        <v>4.75</v>
      </c>
      <c r="G40" s="55"/>
      <c r="H40" s="1159">
        <v>4.75</v>
      </c>
      <c r="I40" s="55"/>
      <c r="J40" s="1159">
        <v>4.9000000000000004</v>
      </c>
      <c r="K40" s="55"/>
      <c r="L40" s="1159">
        <v>4.9000000000000004</v>
      </c>
      <c r="M40" s="55"/>
      <c r="N40" s="1159">
        <v>4.84</v>
      </c>
      <c r="O40" s="22"/>
      <c r="P40" s="4"/>
    </row>
    <row r="41" spans="1:16" ht="18" customHeight="1">
      <c r="A41" s="4"/>
      <c r="B41" s="8"/>
      <c r="C41" s="406" t="s">
        <v>118</v>
      </c>
      <c r="D41" s="18"/>
      <c r="E41" s="23"/>
      <c r="F41" s="1159">
        <v>5.05</v>
      </c>
      <c r="G41" s="55"/>
      <c r="H41" s="1159">
        <v>5.01</v>
      </c>
      <c r="I41" s="55"/>
      <c r="J41" s="1159">
        <v>5</v>
      </c>
      <c r="K41" s="55"/>
      <c r="L41" s="1159">
        <v>5.01</v>
      </c>
      <c r="M41" s="55"/>
      <c r="N41" s="1159">
        <v>5.0999999999999996</v>
      </c>
      <c r="O41" s="22"/>
      <c r="P41" s="4"/>
    </row>
    <row r="42" spans="1:16" ht="18" customHeight="1">
      <c r="A42" s="4"/>
      <c r="B42" s="8"/>
      <c r="C42" s="406" t="s">
        <v>117</v>
      </c>
      <c r="D42" s="55"/>
      <c r="E42" s="8"/>
      <c r="F42" s="1159">
        <v>4.26</v>
      </c>
      <c r="G42" s="55"/>
      <c r="H42" s="1159">
        <v>4.25</v>
      </c>
      <c r="I42" s="55"/>
      <c r="J42" s="1159">
        <v>4.3</v>
      </c>
      <c r="K42" s="55"/>
      <c r="L42" s="1159">
        <v>4.3</v>
      </c>
      <c r="M42" s="55"/>
      <c r="N42" s="1159">
        <v>4.3</v>
      </c>
      <c r="O42" s="22"/>
      <c r="P42" s="4"/>
    </row>
    <row r="43" spans="1:16" ht="18" customHeight="1">
      <c r="A43" s="4"/>
      <c r="B43" s="8"/>
      <c r="C43" s="406" t="s">
        <v>116</v>
      </c>
      <c r="D43" s="55"/>
      <c r="E43" s="8"/>
      <c r="F43" s="1159">
        <v>4.83</v>
      </c>
      <c r="G43" s="55"/>
      <c r="H43" s="1159">
        <v>4.8</v>
      </c>
      <c r="I43" s="55"/>
      <c r="J43" s="1159">
        <v>4.82</v>
      </c>
      <c r="K43" s="55"/>
      <c r="L43" s="1159">
        <v>4.9000000000000004</v>
      </c>
      <c r="M43" s="55"/>
      <c r="N43" s="1159">
        <v>4.9000000000000004</v>
      </c>
      <c r="O43" s="22"/>
      <c r="P43" s="4"/>
    </row>
    <row r="44" spans="1:16" ht="18" customHeight="1">
      <c r="A44" s="4"/>
      <c r="B44" s="8"/>
      <c r="C44" s="406" t="s">
        <v>115</v>
      </c>
      <c r="D44" s="55"/>
      <c r="E44" s="8"/>
      <c r="F44" s="1159">
        <v>4.82</v>
      </c>
      <c r="G44" s="55"/>
      <c r="H44" s="1159">
        <v>4.8</v>
      </c>
      <c r="I44" s="55"/>
      <c r="J44" s="1159">
        <v>4.78</v>
      </c>
      <c r="K44" s="55"/>
      <c r="L44" s="1159">
        <v>4.8</v>
      </c>
      <c r="M44" s="55"/>
      <c r="N44" s="1159">
        <v>4.82</v>
      </c>
      <c r="O44" s="22"/>
      <c r="P44" s="4"/>
    </row>
    <row r="45" spans="1:16" ht="18" customHeight="1">
      <c r="A45" s="4"/>
      <c r="B45" s="8"/>
      <c r="C45" s="406" t="s">
        <v>114</v>
      </c>
      <c r="D45" s="55"/>
      <c r="E45" s="8"/>
      <c r="F45" s="1159">
        <v>4.5999999999999996</v>
      </c>
      <c r="G45" s="55"/>
      <c r="H45" s="1159">
        <v>4.5999999999999996</v>
      </c>
      <c r="I45" s="55"/>
      <c r="J45" s="1159">
        <v>4.7</v>
      </c>
      <c r="K45" s="55"/>
      <c r="L45" s="1159">
        <v>4.7</v>
      </c>
      <c r="M45" s="55"/>
      <c r="N45" s="1159">
        <v>4.7</v>
      </c>
      <c r="O45" s="22"/>
      <c r="P45" s="4"/>
    </row>
    <row r="46" spans="1:16" ht="18" customHeight="1">
      <c r="A46" s="4"/>
      <c r="B46" s="8"/>
      <c r="C46" s="406" t="s">
        <v>113</v>
      </c>
      <c r="D46" s="55"/>
      <c r="E46" s="8"/>
      <c r="F46" s="1159">
        <v>3.73</v>
      </c>
      <c r="G46" s="55"/>
      <c r="H46" s="1159">
        <v>3.71</v>
      </c>
      <c r="I46" s="55"/>
      <c r="J46" s="1159">
        <v>3.75</v>
      </c>
      <c r="K46" s="55"/>
      <c r="L46" s="1159">
        <v>3.76</v>
      </c>
      <c r="M46" s="55"/>
      <c r="N46" s="1159">
        <v>3.79</v>
      </c>
      <c r="O46" s="22"/>
      <c r="P46" s="4"/>
    </row>
    <row r="47" spans="1:16" ht="6" customHeight="1">
      <c r="A47" s="4"/>
      <c r="B47" s="8"/>
      <c r="C47" s="406"/>
      <c r="D47" s="55"/>
      <c r="E47" s="8"/>
      <c r="F47" s="1241"/>
      <c r="G47" s="1241"/>
      <c r="H47" s="1241"/>
      <c r="I47" s="1241"/>
      <c r="J47" s="1241"/>
      <c r="K47" s="1241"/>
      <c r="L47" s="1241"/>
      <c r="M47" s="1241"/>
      <c r="N47" s="1241"/>
      <c r="O47" s="22"/>
      <c r="P47" s="4"/>
    </row>
    <row r="48" spans="1:16" ht="18" customHeight="1">
      <c r="A48" s="4"/>
      <c r="B48" s="8"/>
      <c r="C48" s="1511"/>
      <c r="D48" s="1511"/>
      <c r="E48" s="1511"/>
      <c r="F48" s="1511"/>
      <c r="G48" s="1511"/>
      <c r="H48" s="1511"/>
      <c r="I48" s="1511"/>
      <c r="J48" s="1511"/>
      <c r="K48" s="1511"/>
      <c r="L48" s="1511"/>
      <c r="M48" s="1511"/>
      <c r="N48" s="1511"/>
      <c r="O48" s="22"/>
      <c r="P48" s="4"/>
    </row>
    <row r="49" spans="1:246" ht="13.5" customHeight="1">
      <c r="A49" s="833"/>
      <c r="B49" s="833"/>
      <c r="C49" s="1584" t="s">
        <v>112</v>
      </c>
      <c r="D49" s="1584"/>
      <c r="E49" s="1584"/>
      <c r="F49" s="1584"/>
      <c r="G49" s="1584"/>
      <c r="H49" s="1584"/>
      <c r="I49" s="1584"/>
      <c r="J49" s="1584"/>
      <c r="K49" s="1584"/>
      <c r="L49" s="1584"/>
      <c r="M49" s="1584"/>
      <c r="N49" s="1584"/>
      <c r="O49" s="22"/>
      <c r="P49" s="833"/>
      <c r="Q49" s="833"/>
      <c r="R49" s="833"/>
      <c r="S49" s="833"/>
      <c r="T49" s="833"/>
      <c r="U49" s="833"/>
      <c r="V49" s="833"/>
      <c r="W49" s="833"/>
      <c r="X49" s="833"/>
      <c r="Y49" s="833"/>
      <c r="Z49" s="833"/>
      <c r="AA49" s="833"/>
      <c r="AB49" s="833"/>
      <c r="AC49" s="833"/>
      <c r="AD49" s="833"/>
      <c r="AE49" s="833"/>
      <c r="AF49" s="833"/>
      <c r="AG49" s="833"/>
      <c r="AH49" s="833"/>
      <c r="AI49" s="833"/>
      <c r="AJ49" s="833"/>
      <c r="AK49" s="833"/>
      <c r="AL49" s="833"/>
      <c r="AM49" s="833"/>
      <c r="AN49" s="833"/>
      <c r="AO49" s="833"/>
      <c r="AP49" s="833"/>
      <c r="AQ49" s="833"/>
      <c r="AR49" s="833"/>
      <c r="AS49" s="833"/>
      <c r="AT49" s="833"/>
      <c r="AU49" s="833"/>
      <c r="AV49" s="833"/>
      <c r="AW49" s="833"/>
      <c r="AX49" s="833"/>
      <c r="AY49" s="833"/>
      <c r="AZ49" s="833"/>
      <c r="BA49" s="833"/>
      <c r="BB49" s="833"/>
      <c r="BC49" s="833"/>
      <c r="BD49" s="833"/>
      <c r="BE49" s="833"/>
      <c r="BF49" s="833"/>
      <c r="BG49" s="833"/>
      <c r="BH49" s="833"/>
      <c r="BI49" s="833"/>
      <c r="BJ49" s="833"/>
      <c r="BK49" s="833"/>
      <c r="BL49" s="833"/>
      <c r="BM49" s="833"/>
      <c r="BN49" s="833"/>
      <c r="BO49" s="833"/>
      <c r="BP49" s="833"/>
      <c r="BQ49" s="833"/>
      <c r="BR49" s="833"/>
      <c r="BS49" s="833"/>
      <c r="BT49" s="833"/>
      <c r="BU49" s="833"/>
      <c r="BV49" s="833"/>
      <c r="BW49" s="833"/>
      <c r="BX49" s="833"/>
      <c r="BY49" s="833"/>
      <c r="BZ49" s="833"/>
      <c r="CA49" s="833"/>
      <c r="CB49" s="833"/>
      <c r="CC49" s="833"/>
      <c r="CD49" s="833"/>
      <c r="CE49" s="833"/>
      <c r="CF49" s="833"/>
      <c r="CG49" s="833"/>
      <c r="CH49" s="833"/>
      <c r="CI49" s="833"/>
      <c r="CJ49" s="833"/>
      <c r="CK49" s="833"/>
      <c r="CL49" s="833"/>
      <c r="CM49" s="833"/>
      <c r="CN49" s="833"/>
      <c r="CO49" s="833"/>
      <c r="CP49" s="833"/>
      <c r="CQ49" s="833"/>
      <c r="CR49" s="833"/>
      <c r="CS49" s="833"/>
      <c r="CT49" s="833"/>
      <c r="CU49" s="833"/>
      <c r="CV49" s="833"/>
      <c r="CW49" s="833"/>
      <c r="CX49" s="833"/>
      <c r="CY49" s="833"/>
      <c r="CZ49" s="833"/>
      <c r="DA49" s="833"/>
      <c r="DB49" s="833"/>
      <c r="DC49" s="833"/>
      <c r="DD49" s="833"/>
      <c r="DE49" s="833"/>
      <c r="DF49" s="833"/>
      <c r="DG49" s="833"/>
      <c r="DH49" s="833"/>
      <c r="DI49" s="833"/>
      <c r="DJ49" s="833"/>
      <c r="DK49" s="833"/>
      <c r="DL49" s="833"/>
      <c r="DM49" s="833"/>
      <c r="DN49" s="833"/>
      <c r="DO49" s="833"/>
      <c r="DP49" s="833"/>
      <c r="DQ49" s="833"/>
      <c r="DR49" s="833"/>
      <c r="DS49" s="833"/>
      <c r="DT49" s="833"/>
      <c r="DU49" s="833"/>
      <c r="DV49" s="833"/>
      <c r="DW49" s="833"/>
      <c r="DX49" s="833"/>
      <c r="DY49" s="833"/>
      <c r="DZ49" s="833"/>
      <c r="EA49" s="833"/>
      <c r="EB49" s="833"/>
      <c r="EC49" s="833"/>
      <c r="ED49" s="833"/>
      <c r="EE49" s="833"/>
      <c r="EF49" s="833"/>
      <c r="EG49" s="833"/>
      <c r="EH49" s="833"/>
      <c r="EI49" s="833"/>
      <c r="EJ49" s="833"/>
      <c r="EK49" s="833"/>
      <c r="EL49" s="833"/>
      <c r="EM49" s="833"/>
      <c r="EN49" s="833"/>
      <c r="EO49" s="833"/>
      <c r="EP49" s="833"/>
      <c r="EQ49" s="833"/>
      <c r="ER49" s="833"/>
      <c r="ES49" s="833"/>
      <c r="ET49" s="833"/>
      <c r="EU49" s="833"/>
      <c r="EV49" s="833"/>
      <c r="EW49" s="833"/>
      <c r="EX49" s="833"/>
      <c r="EY49" s="833"/>
      <c r="EZ49" s="833"/>
      <c r="FA49" s="833"/>
      <c r="FB49" s="833"/>
      <c r="FC49" s="833"/>
      <c r="FD49" s="833"/>
      <c r="FE49" s="833"/>
      <c r="FF49" s="833"/>
      <c r="FG49" s="833"/>
      <c r="FH49" s="833"/>
      <c r="FI49" s="833"/>
      <c r="FJ49" s="833"/>
      <c r="FK49" s="833"/>
      <c r="FL49" s="833"/>
      <c r="FM49" s="833"/>
      <c r="FN49" s="833"/>
      <c r="FO49" s="833"/>
      <c r="FP49" s="833"/>
      <c r="FQ49" s="833"/>
      <c r="FR49" s="833"/>
      <c r="FS49" s="833"/>
      <c r="FT49" s="833"/>
      <c r="FU49" s="833"/>
      <c r="FV49" s="833"/>
      <c r="FW49" s="833"/>
      <c r="FX49" s="833"/>
      <c r="FY49" s="833"/>
      <c r="FZ49" s="833"/>
      <c r="GA49" s="833"/>
      <c r="GB49" s="833"/>
      <c r="GC49" s="833"/>
      <c r="GD49" s="833"/>
      <c r="GE49" s="833"/>
      <c r="GF49" s="833"/>
      <c r="GG49" s="833"/>
      <c r="GH49" s="833"/>
      <c r="GI49" s="833"/>
      <c r="GJ49" s="833"/>
      <c r="GK49" s="833"/>
      <c r="GL49" s="833"/>
      <c r="GM49" s="833"/>
      <c r="GN49" s="833"/>
      <c r="GO49" s="833"/>
      <c r="GP49" s="833"/>
      <c r="GQ49" s="833"/>
      <c r="GR49" s="833"/>
      <c r="GS49" s="833"/>
      <c r="GT49" s="833"/>
      <c r="GU49" s="833"/>
      <c r="GV49" s="833"/>
      <c r="GW49" s="833"/>
      <c r="GX49" s="833"/>
      <c r="GY49" s="833"/>
      <c r="GZ49" s="833"/>
      <c r="HA49" s="833"/>
      <c r="HB49" s="833"/>
      <c r="HC49" s="833"/>
      <c r="HD49" s="833"/>
      <c r="HE49" s="833"/>
      <c r="HF49" s="833"/>
      <c r="HG49" s="833"/>
      <c r="HH49" s="833"/>
      <c r="HI49" s="833"/>
      <c r="HJ49" s="833"/>
      <c r="HK49" s="833"/>
      <c r="HL49" s="833"/>
      <c r="HM49" s="833"/>
      <c r="HN49" s="833"/>
      <c r="HO49" s="833"/>
      <c r="HP49" s="833"/>
      <c r="HQ49" s="833"/>
      <c r="HR49" s="833"/>
      <c r="HS49" s="833"/>
      <c r="HT49" s="833"/>
      <c r="HU49" s="833"/>
      <c r="HV49" s="833"/>
      <c r="HW49" s="833"/>
      <c r="HX49" s="833"/>
      <c r="HY49" s="833"/>
      <c r="HZ49" s="833"/>
      <c r="IA49" s="833"/>
      <c r="IB49" s="833"/>
      <c r="IC49" s="833"/>
      <c r="ID49" s="833"/>
      <c r="IE49" s="833"/>
      <c r="IF49" s="833"/>
      <c r="IG49" s="833"/>
      <c r="IH49" s="833"/>
      <c r="II49" s="833"/>
      <c r="IJ49" s="833"/>
      <c r="IK49" s="833"/>
      <c r="IL49" s="833"/>
    </row>
    <row r="50" spans="1:246" ht="13.5" customHeight="1" thickBot="1">
      <c r="A50" s="4"/>
      <c r="B50" s="8"/>
      <c r="C50" s="95" t="s">
        <v>111</v>
      </c>
      <c r="D50" s="5"/>
      <c r="E50" s="5"/>
      <c r="F50" s="5"/>
      <c r="G50" s="5"/>
      <c r="H50" s="5"/>
      <c r="I50" s="5"/>
      <c r="J50" s="5"/>
      <c r="K50" s="5"/>
      <c r="L50" s="5"/>
      <c r="M50" s="5"/>
      <c r="N50" s="5"/>
      <c r="O50" s="22"/>
      <c r="P50" s="4"/>
    </row>
    <row r="51" spans="1:246" ht="13.5" thickBot="1">
      <c r="A51" s="4"/>
      <c r="B51" s="4"/>
      <c r="C51" s="4"/>
      <c r="D51" s="833"/>
      <c r="E51" s="8"/>
      <c r="F51" s="8"/>
      <c r="G51" s="8"/>
      <c r="H51" s="8"/>
      <c r="I51" s="8"/>
      <c r="J51" s="8"/>
      <c r="K51" s="8"/>
      <c r="L51" s="8"/>
      <c r="M51" s="166"/>
      <c r="N51" s="1163" t="s">
        <v>628</v>
      </c>
      <c r="O51" s="1242">
        <v>15</v>
      </c>
      <c r="P51" s="4"/>
    </row>
    <row r="57" spans="1:246">
      <c r="B57" s="12"/>
    </row>
    <row r="62" spans="1:246" ht="8.25" customHeight="1"/>
    <row r="64" spans="1:246" ht="9" customHeight="1">
      <c r="O64" s="9"/>
    </row>
    <row r="65" spans="6:15" ht="8.25" customHeight="1">
      <c r="F65" s="1408"/>
      <c r="G65" s="1408"/>
      <c r="H65" s="1408"/>
      <c r="I65" s="1408"/>
      <c r="J65" s="1408"/>
      <c r="K65" s="1408"/>
      <c r="L65" s="1408"/>
      <c r="M65" s="1408"/>
      <c r="N65" s="1408"/>
      <c r="O65" s="1408"/>
    </row>
    <row r="66" spans="6:15" ht="9.75" customHeight="1"/>
    <row r="80" spans="6:15"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sheetData>
  <mergeCells count="11">
    <mergeCell ref="C30:D30"/>
    <mergeCell ref="C48:N48"/>
    <mergeCell ref="C49:N49"/>
    <mergeCell ref="F65:O65"/>
    <mergeCell ref="C1:D1"/>
    <mergeCell ref="B2:D2"/>
    <mergeCell ref="C5:D6"/>
    <mergeCell ref="F6:L6"/>
    <mergeCell ref="C8:D8"/>
    <mergeCell ref="C27:D28"/>
    <mergeCell ref="H28:N28"/>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sheetPr>
  <dimension ref="A1:AH107"/>
  <sheetViews>
    <sheetView zoomScale="120" zoomScaleNormal="120" workbookViewId="0"/>
  </sheetViews>
  <sheetFormatPr defaultRowHeight="12.75"/>
  <cols>
    <col min="1" max="1" width="1" style="308" customWidth="1"/>
    <col min="2" max="2" width="2.5703125" style="308" customWidth="1"/>
    <col min="3" max="3" width="0.140625" style="308" customWidth="1"/>
    <col min="4" max="4" width="28.5703125" style="308" customWidth="1"/>
    <col min="5" max="5" width="0.28515625" style="308" customWidth="1"/>
    <col min="6" max="6" width="5" style="308" customWidth="1"/>
    <col min="7" max="7" width="0.42578125" style="308" customWidth="1"/>
    <col min="8" max="8" width="5" style="308" customWidth="1"/>
    <col min="9" max="9" width="0.28515625" style="308" customWidth="1"/>
    <col min="10" max="10" width="4.42578125" style="308" customWidth="1"/>
    <col min="11" max="11" width="0.28515625" style="308" customWidth="1"/>
    <col min="12" max="12" width="4.42578125" style="308" customWidth="1"/>
    <col min="13" max="13" width="0.140625" style="308" customWidth="1"/>
    <col min="14" max="14" width="5.140625" style="308" customWidth="1"/>
    <col min="15" max="15" width="0.42578125" style="308" customWidth="1"/>
    <col min="16" max="16" width="5.28515625" style="308" customWidth="1"/>
    <col min="17" max="17" width="0.28515625" style="308" customWidth="1"/>
    <col min="18" max="18" width="5" style="308" customWidth="1"/>
    <col min="19" max="19" width="0.42578125" style="308" customWidth="1"/>
    <col min="20" max="20" width="4.85546875" style="308" customWidth="1"/>
    <col min="21" max="21" width="0.42578125" style="308" customWidth="1"/>
    <col min="22" max="22" width="4.140625" style="308" customWidth="1"/>
    <col min="23" max="23" width="0.42578125" style="308" customWidth="1"/>
    <col min="24" max="24" width="4.5703125" style="308" customWidth="1"/>
    <col min="25" max="25" width="0.42578125" style="308" customWidth="1"/>
    <col min="26" max="26" width="5" style="308" customWidth="1"/>
    <col min="27" max="27" width="0.42578125" style="1" customWidth="1"/>
    <col min="28" max="28" width="5" style="308" customWidth="1"/>
    <col min="29" max="29" width="0.42578125" style="308" customWidth="1"/>
    <col min="30" max="30" width="5" style="308" customWidth="1"/>
    <col min="31" max="31" width="2.5703125" style="308" customWidth="1"/>
    <col min="32" max="32" width="1" style="308" customWidth="1"/>
    <col min="33" max="16384" width="9.140625" style="308"/>
  </cols>
  <sheetData>
    <row r="1" spans="1:32" ht="13.5" customHeight="1" thickBot="1">
      <c r="A1" s="4"/>
      <c r="B1" s="248"/>
      <c r="C1" s="1456" t="s">
        <v>39</v>
      </c>
      <c r="D1" s="1456"/>
      <c r="E1" s="1456"/>
      <c r="F1" s="1456"/>
      <c r="G1" s="1456"/>
      <c r="H1" s="1456"/>
      <c r="I1" s="1456"/>
      <c r="J1" s="29"/>
      <c r="K1" s="29"/>
      <c r="L1" s="29"/>
      <c r="M1" s="29"/>
      <c r="N1" s="29"/>
      <c r="O1" s="29"/>
      <c r="P1" s="29"/>
      <c r="Q1" s="29"/>
      <c r="R1" s="29"/>
      <c r="S1" s="29"/>
      <c r="T1" s="29"/>
      <c r="U1" s="29"/>
      <c r="V1" s="29"/>
      <c r="W1" s="29"/>
      <c r="X1" s="970"/>
      <c r="Y1" s="970"/>
      <c r="Z1" s="970"/>
      <c r="AA1" s="970"/>
      <c r="AB1" s="970"/>
      <c r="AC1" s="970"/>
      <c r="AD1" s="970" t="s">
        <v>208</v>
      </c>
      <c r="AE1" s="984"/>
      <c r="AF1" s="4"/>
    </row>
    <row r="2" spans="1:32" ht="6" customHeight="1">
      <c r="A2" s="4"/>
      <c r="B2" s="979"/>
      <c r="C2" s="975"/>
      <c r="D2" s="975"/>
      <c r="E2" s="975"/>
      <c r="F2" s="19"/>
      <c r="G2" s="19"/>
      <c r="H2" s="19"/>
      <c r="I2" s="19"/>
      <c r="J2" s="19"/>
      <c r="K2" s="19"/>
      <c r="L2" s="19"/>
      <c r="M2" s="19"/>
      <c r="N2" s="19"/>
      <c r="O2" s="19"/>
      <c r="P2" s="19"/>
      <c r="Q2" s="19"/>
      <c r="R2" s="19"/>
      <c r="S2" s="8"/>
      <c r="T2" s="8"/>
      <c r="U2" s="8"/>
      <c r="V2" s="8"/>
      <c r="W2" s="8"/>
      <c r="X2" s="8"/>
      <c r="Y2" s="8"/>
      <c r="Z2" s="8"/>
      <c r="AA2" s="8"/>
      <c r="AB2" s="8"/>
      <c r="AC2" s="8"/>
      <c r="AD2" s="8"/>
      <c r="AE2" s="19"/>
      <c r="AF2" s="8"/>
    </row>
    <row r="3" spans="1:32" ht="11.25" customHeight="1" thickBot="1">
      <c r="A3" s="4"/>
      <c r="B3" s="30"/>
      <c r="C3" s="23"/>
      <c r="D3" s="23"/>
      <c r="E3" s="23"/>
      <c r="F3" s="8"/>
      <c r="G3" s="8"/>
      <c r="H3" s="8"/>
      <c r="I3" s="8"/>
      <c r="J3" s="8"/>
      <c r="K3" s="8"/>
      <c r="L3" s="8"/>
      <c r="M3" s="8"/>
      <c r="N3" s="8"/>
      <c r="O3" s="8"/>
      <c r="P3" s="973"/>
      <c r="Q3" s="973"/>
      <c r="R3" s="973"/>
      <c r="S3" s="973"/>
      <c r="T3" s="973"/>
      <c r="U3" s="973"/>
      <c r="V3" s="973"/>
      <c r="W3" s="973"/>
      <c r="X3" s="973"/>
      <c r="Y3" s="973"/>
      <c r="Z3" s="973"/>
      <c r="AA3" s="973"/>
      <c r="AB3" s="973"/>
      <c r="AC3" s="973"/>
      <c r="AD3" s="973" t="s">
        <v>97</v>
      </c>
      <c r="AE3" s="8"/>
      <c r="AF3" s="8"/>
    </row>
    <row r="4" spans="1:32" ht="13.5" customHeight="1" thickBot="1">
      <c r="A4" s="4"/>
      <c r="B4" s="30"/>
      <c r="C4" s="985" t="s">
        <v>207</v>
      </c>
      <c r="D4" s="986"/>
      <c r="E4" s="986"/>
      <c r="F4" s="987"/>
      <c r="G4" s="987"/>
      <c r="H4" s="987"/>
      <c r="I4" s="987"/>
      <c r="J4" s="987"/>
      <c r="K4" s="987"/>
      <c r="L4" s="987"/>
      <c r="M4" s="987"/>
      <c r="N4" s="987"/>
      <c r="O4" s="987"/>
      <c r="P4" s="987"/>
      <c r="Q4" s="987"/>
      <c r="R4" s="988"/>
      <c r="S4" s="988"/>
      <c r="T4" s="988"/>
      <c r="U4" s="988"/>
      <c r="V4" s="988"/>
      <c r="W4" s="988"/>
      <c r="X4" s="988"/>
      <c r="Y4" s="988"/>
      <c r="Z4" s="988"/>
      <c r="AA4" s="988"/>
      <c r="AB4" s="988"/>
      <c r="AC4" s="988"/>
      <c r="AD4" s="988"/>
      <c r="AE4" s="8"/>
      <c r="AF4" s="8"/>
    </row>
    <row r="5" spans="1:32" ht="3.75" customHeight="1">
      <c r="A5" s="4"/>
      <c r="B5" s="30"/>
      <c r="C5" s="23"/>
      <c r="D5" s="23"/>
      <c r="E5" s="23"/>
      <c r="F5" s="8"/>
      <c r="G5" s="8"/>
      <c r="H5" s="8"/>
      <c r="I5" s="8"/>
      <c r="J5" s="972"/>
      <c r="K5" s="972"/>
      <c r="L5" s="8"/>
      <c r="M5" s="8"/>
      <c r="N5" s="8"/>
      <c r="O5" s="8"/>
      <c r="P5" s="989"/>
      <c r="Q5" s="989"/>
      <c r="R5" s="989"/>
      <c r="S5" s="989"/>
      <c r="T5" s="989"/>
      <c r="U5" s="989"/>
      <c r="V5" s="989"/>
      <c r="W5" s="989"/>
      <c r="X5" s="989"/>
      <c r="Y5" s="989"/>
      <c r="Z5" s="989"/>
      <c r="AA5" s="989"/>
      <c r="AB5" s="989"/>
      <c r="AC5" s="989"/>
      <c r="AD5" s="989"/>
      <c r="AE5" s="8"/>
      <c r="AF5" s="8"/>
    </row>
    <row r="6" spans="1:32" ht="13.5" customHeight="1">
      <c r="A6" s="4"/>
      <c r="B6" s="30"/>
      <c r="C6" s="990" t="s">
        <v>206</v>
      </c>
      <c r="D6" s="991"/>
      <c r="E6" s="992"/>
      <c r="F6" s="991"/>
      <c r="G6" s="991"/>
      <c r="H6" s="991"/>
      <c r="I6" s="991"/>
      <c r="J6" s="991"/>
      <c r="K6" s="991"/>
      <c r="L6" s="991"/>
      <c r="M6" s="991"/>
      <c r="N6" s="991"/>
      <c r="O6" s="991"/>
      <c r="P6" s="991"/>
      <c r="Q6" s="991"/>
      <c r="R6" s="991"/>
      <c r="S6" s="991"/>
      <c r="T6" s="991"/>
      <c r="U6" s="991"/>
      <c r="V6" s="991"/>
      <c r="W6" s="991"/>
      <c r="X6" s="991"/>
      <c r="Y6" s="991"/>
      <c r="Z6" s="991"/>
      <c r="AA6" s="991"/>
      <c r="AB6" s="991"/>
      <c r="AC6" s="991"/>
      <c r="AD6" s="993"/>
      <c r="AE6" s="8"/>
      <c r="AF6" s="8"/>
    </row>
    <row r="7" spans="1:32" ht="3.75" customHeight="1">
      <c r="A7" s="4"/>
      <c r="B7" s="30"/>
      <c r="C7" s="1618" t="s">
        <v>106</v>
      </c>
      <c r="D7" s="1618"/>
      <c r="E7" s="23"/>
      <c r="F7" s="972"/>
      <c r="G7" s="972"/>
      <c r="H7" s="972"/>
      <c r="I7" s="972"/>
      <c r="J7" s="972"/>
      <c r="K7" s="972"/>
      <c r="L7" s="972"/>
      <c r="M7" s="972"/>
      <c r="N7" s="972"/>
      <c r="O7" s="972"/>
      <c r="P7" s="1"/>
      <c r="Q7" s="972"/>
      <c r="R7" s="972"/>
      <c r="S7" s="972"/>
      <c r="T7" s="972"/>
      <c r="U7" s="972"/>
      <c r="V7" s="8"/>
      <c r="W7" s="8"/>
      <c r="X7" s="8"/>
      <c r="Y7" s="8"/>
      <c r="Z7" s="8"/>
      <c r="AA7" s="8"/>
      <c r="AB7" s="8"/>
      <c r="AC7" s="246"/>
      <c r="AD7" s="8"/>
      <c r="AE7" s="8"/>
      <c r="AF7" s="8"/>
    </row>
    <row r="8" spans="1:32" ht="11.25" customHeight="1">
      <c r="A8" s="4"/>
      <c r="B8" s="30"/>
      <c r="C8" s="1619"/>
      <c r="D8" s="1619"/>
      <c r="E8" s="980"/>
      <c r="F8" s="1444">
        <v>2011</v>
      </c>
      <c r="G8" s="1444"/>
      <c r="H8" s="1444"/>
      <c r="I8" s="1444"/>
      <c r="J8" s="1444"/>
      <c r="K8" s="1444"/>
      <c r="L8" s="1444"/>
      <c r="M8" s="1444"/>
      <c r="N8" s="1444"/>
      <c r="O8" s="1444"/>
      <c r="P8" s="1444"/>
      <c r="Q8" s="1444"/>
      <c r="R8" s="1444"/>
      <c r="S8" s="1444"/>
      <c r="T8" s="1444"/>
      <c r="U8" s="1444"/>
      <c r="V8" s="1444"/>
      <c r="W8" s="246"/>
      <c r="X8" s="1444">
        <v>2012</v>
      </c>
      <c r="Y8" s="1444"/>
      <c r="Z8" s="1444"/>
      <c r="AA8" s="1444"/>
      <c r="AB8" s="1444"/>
      <c r="AC8" s="1444"/>
      <c r="AD8" s="1444"/>
      <c r="AE8" s="8"/>
      <c r="AF8" s="8"/>
    </row>
    <row r="9" spans="1:32" ht="11.25" customHeight="1">
      <c r="A9" s="4"/>
      <c r="B9" s="30"/>
      <c r="C9" s="980"/>
      <c r="D9" s="980"/>
      <c r="E9" s="980"/>
      <c r="F9" s="974" t="s">
        <v>154</v>
      </c>
      <c r="G9" s="5"/>
      <c r="H9" s="974" t="s">
        <v>153</v>
      </c>
      <c r="I9" s="5"/>
      <c r="J9" s="974" t="s">
        <v>152</v>
      </c>
      <c r="K9" s="5"/>
      <c r="L9" s="974" t="s">
        <v>151</v>
      </c>
      <c r="M9" s="5"/>
      <c r="N9" s="974" t="s">
        <v>150</v>
      </c>
      <c r="O9" s="5"/>
      <c r="P9" s="974" t="s">
        <v>149</v>
      </c>
      <c r="Q9" s="5"/>
      <c r="R9" s="974" t="s">
        <v>148</v>
      </c>
      <c r="S9" s="5"/>
      <c r="T9" s="974" t="s">
        <v>147</v>
      </c>
      <c r="U9" s="5"/>
      <c r="V9" s="974" t="s">
        <v>146</v>
      </c>
      <c r="W9" s="5"/>
      <c r="X9" s="974" t="s">
        <v>145</v>
      </c>
      <c r="Y9" s="5"/>
      <c r="Z9" s="974" t="s">
        <v>156</v>
      </c>
      <c r="AA9" s="5"/>
      <c r="AB9" s="974" t="s">
        <v>155</v>
      </c>
      <c r="AC9" s="5"/>
      <c r="AD9" s="974" t="s">
        <v>154</v>
      </c>
      <c r="AE9" s="5"/>
      <c r="AF9" s="8"/>
    </row>
    <row r="10" spans="1:32" s="999" customFormat="1" ht="12.75" customHeight="1">
      <c r="A10" s="994"/>
      <c r="B10" s="995"/>
      <c r="C10" s="1598" t="s">
        <v>166</v>
      </c>
      <c r="D10" s="1598"/>
      <c r="E10" s="822"/>
      <c r="F10" s="996">
        <v>22</v>
      </c>
      <c r="G10" s="996">
        <v>0</v>
      </c>
      <c r="H10" s="996">
        <v>29</v>
      </c>
      <c r="I10" s="996">
        <v>0</v>
      </c>
      <c r="J10" s="996">
        <v>20</v>
      </c>
      <c r="K10" s="996">
        <v>0</v>
      </c>
      <c r="L10" s="996">
        <v>20</v>
      </c>
      <c r="M10" s="996">
        <v>0</v>
      </c>
      <c r="N10" s="996">
        <v>16</v>
      </c>
      <c r="O10" s="996">
        <v>0</v>
      </c>
      <c r="P10" s="996">
        <v>11</v>
      </c>
      <c r="Q10" s="996">
        <v>0</v>
      </c>
      <c r="R10" s="996">
        <v>7</v>
      </c>
      <c r="S10" s="996">
        <v>0</v>
      </c>
      <c r="T10" s="996">
        <v>9</v>
      </c>
      <c r="U10" s="996">
        <v>0</v>
      </c>
      <c r="V10" s="997">
        <v>6</v>
      </c>
      <c r="W10" s="996">
        <v>0</v>
      </c>
      <c r="X10" s="997">
        <v>7</v>
      </c>
      <c r="Y10" s="996">
        <v>0</v>
      </c>
      <c r="Z10" s="997">
        <v>6</v>
      </c>
      <c r="AA10" s="996">
        <v>0</v>
      </c>
      <c r="AB10" s="997">
        <v>3</v>
      </c>
      <c r="AC10" s="996">
        <v>0</v>
      </c>
      <c r="AD10" s="997">
        <v>9</v>
      </c>
      <c r="AE10" s="5"/>
      <c r="AF10" s="998"/>
    </row>
    <row r="11" spans="1:32" s="50" customFormat="1" ht="11.25" customHeight="1">
      <c r="A11" s="263"/>
      <c r="B11" s="264"/>
      <c r="C11" s="315"/>
      <c r="D11" s="706" t="s">
        <v>165</v>
      </c>
      <c r="E11" s="315"/>
      <c r="F11" s="1000">
        <v>11</v>
      </c>
      <c r="G11" s="5"/>
      <c r="H11" s="1000">
        <v>13</v>
      </c>
      <c r="I11" s="5"/>
      <c r="J11" s="1000">
        <v>9</v>
      </c>
      <c r="K11" s="5"/>
      <c r="L11" s="1000">
        <v>11</v>
      </c>
      <c r="M11" s="5"/>
      <c r="N11" s="1000">
        <v>11</v>
      </c>
      <c r="O11" s="5"/>
      <c r="P11" s="1000">
        <v>10</v>
      </c>
      <c r="Q11" s="5"/>
      <c r="R11" s="1000">
        <v>3</v>
      </c>
      <c r="S11" s="5"/>
      <c r="T11" s="1000">
        <v>4</v>
      </c>
      <c r="U11" s="5"/>
      <c r="V11" s="1001">
        <v>2</v>
      </c>
      <c r="W11" s="5"/>
      <c r="X11" s="1001">
        <v>4</v>
      </c>
      <c r="Y11" s="5"/>
      <c r="Z11" s="1001">
        <v>2</v>
      </c>
      <c r="AA11" s="5"/>
      <c r="AB11" s="1001">
        <v>1</v>
      </c>
      <c r="AC11" s="5"/>
      <c r="AD11" s="1001">
        <v>2</v>
      </c>
      <c r="AE11" s="5"/>
      <c r="AF11" s="23"/>
    </row>
    <row r="12" spans="1:32" s="50" customFormat="1" ht="11.25" customHeight="1">
      <c r="A12" s="263"/>
      <c r="B12" s="264"/>
      <c r="C12" s="315"/>
      <c r="D12" s="706" t="s">
        <v>164</v>
      </c>
      <c r="E12" s="315"/>
      <c r="F12" s="1000">
        <v>4</v>
      </c>
      <c r="G12" s="5"/>
      <c r="H12" s="1000">
        <v>5</v>
      </c>
      <c r="I12" s="5"/>
      <c r="J12" s="1000">
        <v>1</v>
      </c>
      <c r="K12" s="5"/>
      <c r="L12" s="1000">
        <v>2</v>
      </c>
      <c r="M12" s="5"/>
      <c r="N12" s="1000">
        <v>1</v>
      </c>
      <c r="O12" s="5"/>
      <c r="P12" s="1000">
        <v>1</v>
      </c>
      <c r="Q12" s="5"/>
      <c r="R12" s="1000">
        <v>1</v>
      </c>
      <c r="S12" s="5"/>
      <c r="T12" s="1000">
        <v>1</v>
      </c>
      <c r="U12" s="5"/>
      <c r="V12" s="1001">
        <v>3</v>
      </c>
      <c r="W12" s="5"/>
      <c r="X12" s="1001" t="s">
        <v>11</v>
      </c>
      <c r="Y12" s="5"/>
      <c r="Z12" s="1001">
        <v>2</v>
      </c>
      <c r="AA12" s="5"/>
      <c r="AB12" s="1001" t="s">
        <v>11</v>
      </c>
      <c r="AC12" s="5"/>
      <c r="AD12" s="1001">
        <v>1</v>
      </c>
      <c r="AE12" s="5"/>
      <c r="AF12" s="23"/>
    </row>
    <row r="13" spans="1:32" s="50" customFormat="1" ht="11.25" customHeight="1">
      <c r="A13" s="263"/>
      <c r="B13" s="264"/>
      <c r="C13" s="315"/>
      <c r="D13" s="706" t="s">
        <v>163</v>
      </c>
      <c r="E13" s="315"/>
      <c r="F13" s="1000">
        <v>6</v>
      </c>
      <c r="G13" s="5"/>
      <c r="H13" s="1000">
        <v>11</v>
      </c>
      <c r="I13" s="5"/>
      <c r="J13" s="1000">
        <v>10</v>
      </c>
      <c r="K13" s="5"/>
      <c r="L13" s="1000">
        <v>7</v>
      </c>
      <c r="M13" s="5"/>
      <c r="N13" s="1000">
        <v>4</v>
      </c>
      <c r="O13" s="5"/>
      <c r="P13" s="1000" t="s">
        <v>11</v>
      </c>
      <c r="Q13" s="5"/>
      <c r="R13" s="1000">
        <v>3</v>
      </c>
      <c r="S13" s="5"/>
      <c r="T13" s="1000">
        <v>4</v>
      </c>
      <c r="U13" s="5"/>
      <c r="V13" s="1001">
        <v>1</v>
      </c>
      <c r="W13" s="5"/>
      <c r="X13" s="1001">
        <v>3</v>
      </c>
      <c r="Y13" s="5"/>
      <c r="Z13" s="1001">
        <v>2</v>
      </c>
      <c r="AA13" s="5"/>
      <c r="AB13" s="1001">
        <v>2</v>
      </c>
      <c r="AC13" s="5"/>
      <c r="AD13" s="1001">
        <v>6</v>
      </c>
      <c r="AE13" s="5"/>
      <c r="AF13" s="23"/>
    </row>
    <row r="14" spans="1:32" s="50" customFormat="1" ht="11.25" customHeight="1">
      <c r="A14" s="263"/>
      <c r="B14" s="264"/>
      <c r="C14" s="315"/>
      <c r="D14" s="706" t="s">
        <v>162</v>
      </c>
      <c r="E14" s="315"/>
      <c r="F14" s="1000" t="s">
        <v>11</v>
      </c>
      <c r="G14" s="980"/>
      <c r="H14" s="1000" t="s">
        <v>11</v>
      </c>
      <c r="I14" s="980"/>
      <c r="J14" s="1000" t="s">
        <v>11</v>
      </c>
      <c r="K14" s="980"/>
      <c r="L14" s="1000" t="s">
        <v>11</v>
      </c>
      <c r="M14" s="980"/>
      <c r="N14" s="1000" t="s">
        <v>11</v>
      </c>
      <c r="O14" s="980"/>
      <c r="P14" s="1000" t="s">
        <v>11</v>
      </c>
      <c r="Q14" s="980"/>
      <c r="R14" s="1000" t="s">
        <v>11</v>
      </c>
      <c r="S14" s="980"/>
      <c r="T14" s="1000" t="s">
        <v>11</v>
      </c>
      <c r="U14" s="980"/>
      <c r="V14" s="1001" t="s">
        <v>11</v>
      </c>
      <c r="W14" s="980"/>
      <c r="X14" s="1001" t="s">
        <v>11</v>
      </c>
      <c r="Y14" s="980"/>
      <c r="Z14" s="1001" t="s">
        <v>11</v>
      </c>
      <c r="AA14" s="980"/>
      <c r="AB14" s="1001" t="s">
        <v>11</v>
      </c>
      <c r="AC14" s="980"/>
      <c r="AD14" s="1001" t="s">
        <v>11</v>
      </c>
      <c r="AE14" s="980"/>
      <c r="AF14" s="23"/>
    </row>
    <row r="15" spans="1:32" s="50" customFormat="1" ht="11.25" customHeight="1">
      <c r="A15" s="263"/>
      <c r="B15" s="264"/>
      <c r="C15" s="315"/>
      <c r="D15" s="706" t="s">
        <v>161</v>
      </c>
      <c r="E15" s="315"/>
      <c r="F15" s="1000">
        <v>1</v>
      </c>
      <c r="G15" s="980"/>
      <c r="H15" s="1000" t="s">
        <v>11</v>
      </c>
      <c r="I15" s="980"/>
      <c r="J15" s="1000" t="s">
        <v>11</v>
      </c>
      <c r="K15" s="980"/>
      <c r="L15" s="1000" t="s">
        <v>11</v>
      </c>
      <c r="M15" s="980"/>
      <c r="N15" s="1000" t="s">
        <v>11</v>
      </c>
      <c r="O15" s="980"/>
      <c r="P15" s="1000" t="s">
        <v>11</v>
      </c>
      <c r="Q15" s="980"/>
      <c r="R15" s="1000" t="s">
        <v>11</v>
      </c>
      <c r="S15" s="980"/>
      <c r="T15" s="1000" t="s">
        <v>11</v>
      </c>
      <c r="U15" s="980"/>
      <c r="V15" s="1001" t="s">
        <v>11</v>
      </c>
      <c r="W15" s="980"/>
      <c r="X15" s="1001" t="s">
        <v>11</v>
      </c>
      <c r="Y15" s="980"/>
      <c r="Z15" s="1001" t="s">
        <v>11</v>
      </c>
      <c r="AA15" s="980"/>
      <c r="AB15" s="1001" t="s">
        <v>11</v>
      </c>
      <c r="AC15" s="980"/>
      <c r="AD15" s="1001" t="s">
        <v>11</v>
      </c>
      <c r="AE15" s="980"/>
      <c r="AF15" s="23"/>
    </row>
    <row r="16" spans="1:32" s="50" customFormat="1" ht="11.25" customHeight="1">
      <c r="A16" s="263"/>
      <c r="B16" s="264"/>
      <c r="C16" s="315"/>
      <c r="D16" s="706" t="s">
        <v>205</v>
      </c>
      <c r="E16" s="315"/>
      <c r="F16" s="1000" t="s">
        <v>11</v>
      </c>
      <c r="G16" s="980"/>
      <c r="H16" s="1000" t="s">
        <v>11</v>
      </c>
      <c r="I16" s="980"/>
      <c r="J16" s="1000" t="s">
        <v>11</v>
      </c>
      <c r="K16" s="980"/>
      <c r="L16" s="1000" t="s">
        <v>11</v>
      </c>
      <c r="M16" s="980"/>
      <c r="N16" s="1000" t="s">
        <v>11</v>
      </c>
      <c r="O16" s="980"/>
      <c r="P16" s="1000" t="s">
        <v>11</v>
      </c>
      <c r="Q16" s="980"/>
      <c r="R16" s="1000" t="s">
        <v>11</v>
      </c>
      <c r="S16" s="980"/>
      <c r="T16" s="1000" t="s">
        <v>11</v>
      </c>
      <c r="U16" s="980"/>
      <c r="V16" s="1001" t="s">
        <v>11</v>
      </c>
      <c r="W16" s="980"/>
      <c r="X16" s="1001" t="s">
        <v>11</v>
      </c>
      <c r="Y16" s="980"/>
      <c r="Z16" s="1001" t="s">
        <v>11</v>
      </c>
      <c r="AA16" s="980"/>
      <c r="AB16" s="1001" t="s">
        <v>11</v>
      </c>
      <c r="AC16" s="980"/>
      <c r="AD16" s="1001" t="s">
        <v>11</v>
      </c>
      <c r="AE16" s="980"/>
      <c r="AF16" s="23"/>
    </row>
    <row r="17" spans="1:32" s="999" customFormat="1" ht="12.75" customHeight="1">
      <c r="A17" s="1002"/>
      <c r="B17" s="1003"/>
      <c r="C17" s="822" t="s">
        <v>573</v>
      </c>
      <c r="D17" s="1004"/>
      <c r="E17" s="1004"/>
      <c r="F17" s="996">
        <v>19</v>
      </c>
      <c r="G17" s="5"/>
      <c r="H17" s="996">
        <v>15</v>
      </c>
      <c r="I17" s="5"/>
      <c r="J17" s="996">
        <v>12</v>
      </c>
      <c r="K17" s="5"/>
      <c r="L17" s="996">
        <v>15</v>
      </c>
      <c r="M17" s="5"/>
      <c r="N17" s="996">
        <v>10</v>
      </c>
      <c r="O17" s="5"/>
      <c r="P17" s="996">
        <v>6</v>
      </c>
      <c r="Q17" s="5"/>
      <c r="R17" s="996">
        <v>2</v>
      </c>
      <c r="S17" s="5"/>
      <c r="T17" s="996">
        <v>5</v>
      </c>
      <c r="U17" s="5"/>
      <c r="V17" s="997">
        <v>1</v>
      </c>
      <c r="W17" s="5"/>
      <c r="X17" s="997">
        <v>6</v>
      </c>
      <c r="Y17" s="5"/>
      <c r="Z17" s="997">
        <v>3</v>
      </c>
      <c r="AA17" s="5"/>
      <c r="AB17" s="997">
        <v>3</v>
      </c>
      <c r="AC17" s="5"/>
      <c r="AD17" s="997">
        <v>6</v>
      </c>
      <c r="AE17" s="5"/>
      <c r="AF17" s="998"/>
    </row>
    <row r="18" spans="1:32" s="1009" customFormat="1" ht="13.5" customHeight="1">
      <c r="A18" s="1005"/>
      <c r="B18" s="1006"/>
      <c r="C18" s="822" t="s">
        <v>567</v>
      </c>
      <c r="D18" s="822"/>
      <c r="E18" s="822"/>
      <c r="F18" s="1007">
        <v>152101</v>
      </c>
      <c r="G18" s="5"/>
      <c r="H18" s="1007">
        <v>46990</v>
      </c>
      <c r="I18" s="5"/>
      <c r="J18" s="1007">
        <v>49840</v>
      </c>
      <c r="K18" s="5"/>
      <c r="L18" s="1007">
        <v>62476</v>
      </c>
      <c r="M18" s="5"/>
      <c r="N18" s="1007">
        <v>521081</v>
      </c>
      <c r="O18" s="5"/>
      <c r="P18" s="1007">
        <v>65398</v>
      </c>
      <c r="Q18" s="5"/>
      <c r="R18" s="1007">
        <v>11698</v>
      </c>
      <c r="S18" s="5"/>
      <c r="T18" s="1007">
        <v>4299</v>
      </c>
      <c r="U18" s="5"/>
      <c r="V18" s="1008">
        <v>520</v>
      </c>
      <c r="W18" s="5"/>
      <c r="X18" s="1008">
        <v>92405</v>
      </c>
      <c r="Y18" s="5"/>
      <c r="Z18" s="1008">
        <v>109065</v>
      </c>
      <c r="AA18" s="5"/>
      <c r="AB18" s="1008">
        <v>1099</v>
      </c>
      <c r="AC18" s="5"/>
      <c r="AD18" s="1008">
        <v>798</v>
      </c>
      <c r="AE18" s="5"/>
      <c r="AF18" s="95"/>
    </row>
    <row r="19" spans="1:32" ht="11.25" customHeight="1">
      <c r="A19" s="4"/>
      <c r="B19" s="30"/>
      <c r="C19" s="1620" t="s">
        <v>204</v>
      </c>
      <c r="D19" s="1620"/>
      <c r="E19" s="18"/>
      <c r="F19" s="136" t="s">
        <v>11</v>
      </c>
      <c r="G19" s="5"/>
      <c r="H19" s="136">
        <v>7512</v>
      </c>
      <c r="I19" s="5"/>
      <c r="J19" s="136">
        <v>2452</v>
      </c>
      <c r="K19" s="5"/>
      <c r="L19" s="136">
        <v>4569</v>
      </c>
      <c r="M19" s="5"/>
      <c r="N19" s="136" t="s">
        <v>11</v>
      </c>
      <c r="O19" s="5"/>
      <c r="P19" s="136" t="s">
        <v>11</v>
      </c>
      <c r="Q19" s="5"/>
      <c r="R19" s="136" t="s">
        <v>11</v>
      </c>
      <c r="S19" s="5"/>
      <c r="T19" s="136" t="s">
        <v>11</v>
      </c>
      <c r="U19" s="5"/>
      <c r="V19" s="1010" t="s">
        <v>11</v>
      </c>
      <c r="W19" s="5"/>
      <c r="X19" s="1010" t="s">
        <v>11</v>
      </c>
      <c r="Y19" s="5"/>
      <c r="Z19" s="1010" t="s">
        <v>11</v>
      </c>
      <c r="AA19" s="5"/>
      <c r="AB19" s="1010" t="s">
        <v>11</v>
      </c>
      <c r="AC19" s="5"/>
      <c r="AD19" s="1010" t="s">
        <v>11</v>
      </c>
      <c r="AE19" s="5"/>
      <c r="AF19" s="8"/>
    </row>
    <row r="20" spans="1:32" ht="11.25" customHeight="1">
      <c r="A20" s="4"/>
      <c r="B20" s="30"/>
      <c r="C20" s="1620" t="s">
        <v>203</v>
      </c>
      <c r="D20" s="1620"/>
      <c r="E20" s="18"/>
      <c r="F20" s="136" t="s">
        <v>11</v>
      </c>
      <c r="G20" s="5"/>
      <c r="H20" s="136" t="s">
        <v>11</v>
      </c>
      <c r="I20" s="5"/>
      <c r="J20" s="136" t="s">
        <v>11</v>
      </c>
      <c r="K20" s="5"/>
      <c r="L20" s="136" t="s">
        <v>11</v>
      </c>
      <c r="M20" s="5"/>
      <c r="N20" s="136" t="s">
        <v>11</v>
      </c>
      <c r="O20" s="5"/>
      <c r="P20" s="136" t="s">
        <v>11</v>
      </c>
      <c r="Q20" s="5"/>
      <c r="R20" s="136" t="s">
        <v>11</v>
      </c>
      <c r="S20" s="5"/>
      <c r="T20" s="136" t="s">
        <v>11</v>
      </c>
      <c r="U20" s="5"/>
      <c r="V20" s="1010" t="s">
        <v>11</v>
      </c>
      <c r="W20" s="5"/>
      <c r="X20" s="1010" t="s">
        <v>11</v>
      </c>
      <c r="Y20" s="5"/>
      <c r="Z20" s="1010" t="s">
        <v>11</v>
      </c>
      <c r="AA20" s="5"/>
      <c r="AB20" s="1010" t="s">
        <v>11</v>
      </c>
      <c r="AC20" s="5"/>
      <c r="AD20" s="1010" t="s">
        <v>11</v>
      </c>
      <c r="AE20" s="5"/>
      <c r="AF20" s="8"/>
    </row>
    <row r="21" spans="1:32" ht="11.25" customHeight="1">
      <c r="A21" s="4"/>
      <c r="B21" s="30"/>
      <c r="C21" s="1620" t="s">
        <v>202</v>
      </c>
      <c r="D21" s="1620"/>
      <c r="E21" s="18"/>
      <c r="F21" s="136">
        <v>7653</v>
      </c>
      <c r="G21" s="5"/>
      <c r="H21" s="136">
        <v>18395</v>
      </c>
      <c r="I21" s="5"/>
      <c r="J21" s="136">
        <v>42000</v>
      </c>
      <c r="K21" s="5"/>
      <c r="L21" s="136">
        <v>38513</v>
      </c>
      <c r="M21" s="5"/>
      <c r="N21" s="136">
        <v>125356</v>
      </c>
      <c r="O21" s="5"/>
      <c r="P21" s="136">
        <v>1109</v>
      </c>
      <c r="Q21" s="5"/>
      <c r="R21" s="136" t="s">
        <v>11</v>
      </c>
      <c r="S21" s="5"/>
      <c r="T21" s="136">
        <v>142</v>
      </c>
      <c r="U21" s="5"/>
      <c r="V21" s="1010" t="s">
        <v>11</v>
      </c>
      <c r="W21" s="5"/>
      <c r="X21" s="1010">
        <v>126</v>
      </c>
      <c r="Y21" s="5"/>
      <c r="Z21" s="1010" t="s">
        <v>11</v>
      </c>
      <c r="AA21" s="5"/>
      <c r="AB21" s="1010">
        <v>440</v>
      </c>
      <c r="AC21" s="5"/>
      <c r="AD21" s="1010">
        <v>600</v>
      </c>
      <c r="AE21" s="5"/>
      <c r="AF21" s="8"/>
    </row>
    <row r="22" spans="1:32" ht="11.25" customHeight="1">
      <c r="A22" s="4"/>
      <c r="B22" s="30"/>
      <c r="C22" s="1608" t="s">
        <v>201</v>
      </c>
      <c r="D22" s="1608"/>
      <c r="E22" s="18"/>
      <c r="F22" s="136" t="s">
        <v>11</v>
      </c>
      <c r="G22" s="5"/>
      <c r="H22" s="136" t="s">
        <v>11</v>
      </c>
      <c r="I22" s="136"/>
      <c r="J22" s="136" t="s">
        <v>11</v>
      </c>
      <c r="K22" s="136"/>
      <c r="L22" s="136" t="s">
        <v>11</v>
      </c>
      <c r="M22" s="136"/>
      <c r="N22" s="136" t="s">
        <v>11</v>
      </c>
      <c r="O22" s="136" t="s">
        <v>11</v>
      </c>
      <c r="P22" s="136" t="s">
        <v>11</v>
      </c>
      <c r="Q22" s="136" t="s">
        <v>11</v>
      </c>
      <c r="R22" s="136" t="s">
        <v>11</v>
      </c>
      <c r="S22" s="136" t="s">
        <v>11</v>
      </c>
      <c r="T22" s="136" t="s">
        <v>11</v>
      </c>
      <c r="U22" s="136" t="s">
        <v>11</v>
      </c>
      <c r="V22" s="1010" t="s">
        <v>11</v>
      </c>
      <c r="W22" s="136" t="s">
        <v>11</v>
      </c>
      <c r="X22" s="1010" t="s">
        <v>11</v>
      </c>
      <c r="Y22" s="136" t="s">
        <v>11</v>
      </c>
      <c r="Z22" s="1010" t="s">
        <v>11</v>
      </c>
      <c r="AA22" s="136"/>
      <c r="AB22" s="1010" t="s">
        <v>11</v>
      </c>
      <c r="AC22" s="136"/>
      <c r="AD22" s="1010" t="s">
        <v>11</v>
      </c>
      <c r="AE22" s="5"/>
      <c r="AF22" s="8"/>
    </row>
    <row r="23" spans="1:32" ht="11.25" customHeight="1">
      <c r="A23" s="4"/>
      <c r="B23" s="30"/>
      <c r="C23" s="1608" t="s">
        <v>200</v>
      </c>
      <c r="D23" s="1608"/>
      <c r="E23" s="18"/>
      <c r="F23" s="136" t="s">
        <v>11</v>
      </c>
      <c r="G23" s="5"/>
      <c r="H23" s="136" t="s">
        <v>11</v>
      </c>
      <c r="I23" s="136"/>
      <c r="J23" s="136" t="s">
        <v>11</v>
      </c>
      <c r="K23" s="136"/>
      <c r="L23" s="136" t="s">
        <v>11</v>
      </c>
      <c r="M23" s="136"/>
      <c r="N23" s="136" t="s">
        <v>11</v>
      </c>
      <c r="O23" s="136" t="s">
        <v>11</v>
      </c>
      <c r="P23" s="136" t="s">
        <v>11</v>
      </c>
      <c r="Q23" s="136" t="s">
        <v>11</v>
      </c>
      <c r="R23" s="136" t="s">
        <v>11</v>
      </c>
      <c r="S23" s="136" t="s">
        <v>11</v>
      </c>
      <c r="T23" s="136" t="s">
        <v>11</v>
      </c>
      <c r="U23" s="136" t="s">
        <v>11</v>
      </c>
      <c r="V23" s="1010" t="s">
        <v>11</v>
      </c>
      <c r="W23" s="136" t="s">
        <v>11</v>
      </c>
      <c r="X23" s="1010" t="s">
        <v>11</v>
      </c>
      <c r="Y23" s="136" t="s">
        <v>11</v>
      </c>
      <c r="Z23" s="1010" t="s">
        <v>11</v>
      </c>
      <c r="AA23" s="136"/>
      <c r="AB23" s="1010" t="s">
        <v>11</v>
      </c>
      <c r="AC23" s="136"/>
      <c r="AD23" s="1010" t="s">
        <v>11</v>
      </c>
      <c r="AE23" s="5"/>
      <c r="AF23" s="8"/>
    </row>
    <row r="24" spans="1:32" ht="11.25" customHeight="1">
      <c r="A24" s="4"/>
      <c r="B24" s="30"/>
      <c r="C24" s="1620" t="s">
        <v>199</v>
      </c>
      <c r="D24" s="1620"/>
      <c r="E24" s="18"/>
      <c r="F24" s="136" t="s">
        <v>11</v>
      </c>
      <c r="G24" s="5"/>
      <c r="H24" s="136" t="s">
        <v>11</v>
      </c>
      <c r="I24" s="136"/>
      <c r="J24" s="136" t="s">
        <v>11</v>
      </c>
      <c r="K24" s="136"/>
      <c r="L24" s="136" t="s">
        <v>11</v>
      </c>
      <c r="M24" s="136"/>
      <c r="N24" s="136">
        <v>299764</v>
      </c>
      <c r="O24" s="136" t="s">
        <v>11</v>
      </c>
      <c r="P24" s="136" t="s">
        <v>11</v>
      </c>
      <c r="Q24" s="136" t="s">
        <v>11</v>
      </c>
      <c r="R24" s="136" t="s">
        <v>11</v>
      </c>
      <c r="S24" s="136" t="s">
        <v>11</v>
      </c>
      <c r="T24" s="136" t="s">
        <v>11</v>
      </c>
      <c r="U24" s="136" t="s">
        <v>11</v>
      </c>
      <c r="V24" s="1010" t="s">
        <v>11</v>
      </c>
      <c r="W24" s="136" t="s">
        <v>11</v>
      </c>
      <c r="X24" s="1010" t="s">
        <v>11</v>
      </c>
      <c r="Y24" s="136" t="s">
        <v>11</v>
      </c>
      <c r="Z24" s="1010" t="s">
        <v>11</v>
      </c>
      <c r="AA24" s="136"/>
      <c r="AB24" s="1010" t="s">
        <v>11</v>
      </c>
      <c r="AC24" s="136"/>
      <c r="AD24" s="1010" t="s">
        <v>11</v>
      </c>
      <c r="AE24" s="5"/>
      <c r="AF24" s="8"/>
    </row>
    <row r="25" spans="1:32" ht="11.25" customHeight="1">
      <c r="A25" s="4"/>
      <c r="B25" s="30"/>
      <c r="C25" s="1620" t="s">
        <v>198</v>
      </c>
      <c r="D25" s="1620"/>
      <c r="E25" s="18"/>
      <c r="F25" s="136">
        <v>22770</v>
      </c>
      <c r="G25" s="5"/>
      <c r="H25" s="136">
        <v>18645</v>
      </c>
      <c r="I25" s="5"/>
      <c r="J25" s="136">
        <v>5229</v>
      </c>
      <c r="K25" s="5"/>
      <c r="L25" s="136">
        <v>18904</v>
      </c>
      <c r="M25" s="5"/>
      <c r="N25" s="136">
        <v>210</v>
      </c>
      <c r="O25" s="5"/>
      <c r="P25" s="136">
        <v>64289</v>
      </c>
      <c r="Q25" s="5"/>
      <c r="R25" s="136">
        <v>1276</v>
      </c>
      <c r="S25" s="5"/>
      <c r="T25" s="136">
        <v>3803</v>
      </c>
      <c r="U25" s="5"/>
      <c r="V25" s="1010" t="s">
        <v>11</v>
      </c>
      <c r="W25" s="5"/>
      <c r="X25" s="1010">
        <v>11960</v>
      </c>
      <c r="Y25" s="5"/>
      <c r="Z25" s="1010" t="s">
        <v>11</v>
      </c>
      <c r="AA25" s="5"/>
      <c r="AB25" s="1010" t="s">
        <v>11</v>
      </c>
      <c r="AC25" s="5"/>
      <c r="AD25" s="1010" t="s">
        <v>11</v>
      </c>
      <c r="AE25" s="5"/>
      <c r="AF25" s="8"/>
    </row>
    <row r="26" spans="1:32" ht="11.25" customHeight="1">
      <c r="A26" s="4"/>
      <c r="B26" s="30"/>
      <c r="C26" s="1620" t="s">
        <v>197</v>
      </c>
      <c r="D26" s="1620"/>
      <c r="E26" s="18"/>
      <c r="F26" s="136">
        <v>370</v>
      </c>
      <c r="G26" s="1011"/>
      <c r="H26" s="136">
        <v>2418</v>
      </c>
      <c r="I26" s="1011"/>
      <c r="J26" s="136">
        <v>159</v>
      </c>
      <c r="K26" s="1011"/>
      <c r="L26" s="136" t="s">
        <v>11</v>
      </c>
      <c r="M26" s="1011"/>
      <c r="N26" s="136">
        <v>134</v>
      </c>
      <c r="O26" s="1011"/>
      <c r="P26" s="136" t="s">
        <v>11</v>
      </c>
      <c r="Q26" s="1011"/>
      <c r="R26" s="136" t="s">
        <v>11</v>
      </c>
      <c r="S26" s="1011"/>
      <c r="T26" s="136">
        <v>354</v>
      </c>
      <c r="U26" s="1011"/>
      <c r="V26" s="1010" t="s">
        <v>11</v>
      </c>
      <c r="W26" s="1011"/>
      <c r="X26" s="1010" t="s">
        <v>11</v>
      </c>
      <c r="Y26" s="1011"/>
      <c r="Z26" s="1010">
        <v>1925</v>
      </c>
      <c r="AA26" s="1011"/>
      <c r="AB26" s="1010">
        <v>139</v>
      </c>
      <c r="AC26" s="1011"/>
      <c r="AD26" s="1010">
        <v>198</v>
      </c>
      <c r="AE26" s="1011"/>
      <c r="AF26" s="8"/>
    </row>
    <row r="27" spans="1:32" ht="11.25" customHeight="1">
      <c r="A27" s="4"/>
      <c r="B27" s="30"/>
      <c r="C27" s="1620" t="s">
        <v>196</v>
      </c>
      <c r="D27" s="1620"/>
      <c r="E27" s="18"/>
      <c r="F27" s="136" t="s">
        <v>11</v>
      </c>
      <c r="G27" s="1011"/>
      <c r="H27" s="136" t="s">
        <v>11</v>
      </c>
      <c r="I27" s="1011"/>
      <c r="J27" s="136" t="s">
        <v>11</v>
      </c>
      <c r="K27" s="1011"/>
      <c r="L27" s="136" t="s">
        <v>11</v>
      </c>
      <c r="M27" s="1011"/>
      <c r="N27" s="136">
        <v>52300</v>
      </c>
      <c r="O27" s="1011"/>
      <c r="P27" s="136" t="s">
        <v>11</v>
      </c>
      <c r="Q27" s="1011"/>
      <c r="R27" s="136" t="s">
        <v>11</v>
      </c>
      <c r="S27" s="1011"/>
      <c r="T27" s="136" t="s">
        <v>11</v>
      </c>
      <c r="U27" s="1011"/>
      <c r="V27" s="1010" t="s">
        <v>11</v>
      </c>
      <c r="W27" s="1011"/>
      <c r="X27" s="1010">
        <v>66487</v>
      </c>
      <c r="Y27" s="1011"/>
      <c r="Z27" s="1010" t="s">
        <v>11</v>
      </c>
      <c r="AA27" s="1011"/>
      <c r="AB27" s="1010" t="s">
        <v>11</v>
      </c>
      <c r="AC27" s="1011"/>
      <c r="AD27" s="1010" t="s">
        <v>11</v>
      </c>
      <c r="AE27" s="1011"/>
      <c r="AF27" s="8"/>
    </row>
    <row r="28" spans="1:32" ht="11.25" customHeight="1">
      <c r="A28" s="4"/>
      <c r="B28" s="30"/>
      <c r="C28" s="1620" t="s">
        <v>195</v>
      </c>
      <c r="D28" s="1620"/>
      <c r="E28" s="18"/>
      <c r="F28" s="136" t="s">
        <v>11</v>
      </c>
      <c r="G28" s="1011"/>
      <c r="H28" s="136" t="s">
        <v>11</v>
      </c>
      <c r="I28" s="1011"/>
      <c r="J28" s="136" t="s">
        <v>11</v>
      </c>
      <c r="K28" s="1011"/>
      <c r="L28" s="136" t="s">
        <v>11</v>
      </c>
      <c r="M28" s="1011"/>
      <c r="N28" s="136" t="s">
        <v>11</v>
      </c>
      <c r="O28" s="1011"/>
      <c r="P28" s="136" t="s">
        <v>11</v>
      </c>
      <c r="Q28" s="1011"/>
      <c r="R28" s="136" t="s">
        <v>11</v>
      </c>
      <c r="S28" s="1011"/>
      <c r="T28" s="136" t="s">
        <v>11</v>
      </c>
      <c r="U28" s="1011"/>
      <c r="V28" s="1010" t="s">
        <v>11</v>
      </c>
      <c r="W28" s="1011"/>
      <c r="X28" s="1010" t="s">
        <v>11</v>
      </c>
      <c r="Y28" s="1011"/>
      <c r="Z28" s="1010" t="s">
        <v>11</v>
      </c>
      <c r="AA28" s="1011"/>
      <c r="AB28" s="1010" t="s">
        <v>11</v>
      </c>
      <c r="AC28" s="1011"/>
      <c r="AD28" s="1010" t="s">
        <v>11</v>
      </c>
      <c r="AE28" s="1011"/>
      <c r="AF28" s="8"/>
    </row>
    <row r="29" spans="1:32" ht="11.25" customHeight="1">
      <c r="A29" s="4"/>
      <c r="B29" s="30"/>
      <c r="C29" s="1620" t="s">
        <v>194</v>
      </c>
      <c r="D29" s="1620"/>
      <c r="E29" s="55"/>
      <c r="F29" s="136">
        <v>10788</v>
      </c>
      <c r="G29" s="1011"/>
      <c r="H29" s="136" t="s">
        <v>11</v>
      </c>
      <c r="I29" s="1011"/>
      <c r="J29" s="136" t="s">
        <v>11</v>
      </c>
      <c r="K29" s="1011"/>
      <c r="L29" s="136">
        <v>490</v>
      </c>
      <c r="M29" s="1011"/>
      <c r="N29" s="136" t="s">
        <v>11</v>
      </c>
      <c r="O29" s="1011"/>
      <c r="P29" s="136" t="s">
        <v>11</v>
      </c>
      <c r="Q29" s="1011"/>
      <c r="R29" s="136">
        <v>10422</v>
      </c>
      <c r="S29" s="1011"/>
      <c r="T29" s="136" t="s">
        <v>11</v>
      </c>
      <c r="U29" s="1011"/>
      <c r="V29" s="1010" t="s">
        <v>11</v>
      </c>
      <c r="W29" s="1011"/>
      <c r="X29" s="1010">
        <v>12291</v>
      </c>
      <c r="Y29" s="1011"/>
      <c r="Z29" s="1010" t="s">
        <v>11</v>
      </c>
      <c r="AA29" s="1011"/>
      <c r="AB29" s="1010" t="s">
        <v>11</v>
      </c>
      <c r="AC29" s="1011"/>
      <c r="AD29" s="1010" t="s">
        <v>11</v>
      </c>
      <c r="AE29" s="1011"/>
      <c r="AF29" s="8"/>
    </row>
    <row r="30" spans="1:32" ht="11.25" customHeight="1">
      <c r="A30" s="4"/>
      <c r="B30" s="30"/>
      <c r="C30" s="1620" t="s">
        <v>193</v>
      </c>
      <c r="D30" s="1620"/>
      <c r="E30" s="55"/>
      <c r="F30" s="136" t="s">
        <v>11</v>
      </c>
      <c r="G30" s="1011"/>
      <c r="H30" s="136" t="s">
        <v>11</v>
      </c>
      <c r="I30" s="1011"/>
      <c r="J30" s="136" t="s">
        <v>11</v>
      </c>
      <c r="K30" s="1011"/>
      <c r="L30" s="136" t="s">
        <v>11</v>
      </c>
      <c r="M30" s="1011"/>
      <c r="N30" s="136" t="s">
        <v>11</v>
      </c>
      <c r="O30" s="1011"/>
      <c r="P30" s="136" t="s">
        <v>11</v>
      </c>
      <c r="Q30" s="1011"/>
      <c r="R30" s="136" t="s">
        <v>11</v>
      </c>
      <c r="S30" s="1011"/>
      <c r="T30" s="136" t="s">
        <v>11</v>
      </c>
      <c r="U30" s="1011"/>
      <c r="V30" s="1010" t="s">
        <v>11</v>
      </c>
      <c r="W30" s="1011"/>
      <c r="X30" s="1010" t="s">
        <v>11</v>
      </c>
      <c r="Y30" s="1011"/>
      <c r="Z30" s="1010" t="s">
        <v>11</v>
      </c>
      <c r="AA30" s="1011"/>
      <c r="AB30" s="1010" t="s">
        <v>11</v>
      </c>
      <c r="AC30" s="1011"/>
      <c r="AD30" s="1010" t="s">
        <v>11</v>
      </c>
      <c r="AE30" s="1011"/>
      <c r="AF30" s="8"/>
    </row>
    <row r="31" spans="1:32" ht="11.25" customHeight="1">
      <c r="A31" s="4"/>
      <c r="B31" s="30"/>
      <c r="C31" s="1620" t="s">
        <v>192</v>
      </c>
      <c r="D31" s="1620"/>
      <c r="E31" s="55"/>
      <c r="F31" s="136" t="s">
        <v>11</v>
      </c>
      <c r="G31" s="1011"/>
      <c r="H31" s="136" t="s">
        <v>11</v>
      </c>
      <c r="I31" s="1011"/>
      <c r="J31" s="136" t="s">
        <v>11</v>
      </c>
      <c r="K31" s="1011"/>
      <c r="L31" s="136" t="s">
        <v>11</v>
      </c>
      <c r="M31" s="1011"/>
      <c r="N31" s="136" t="s">
        <v>11</v>
      </c>
      <c r="O31" s="1011"/>
      <c r="P31" s="136" t="s">
        <v>11</v>
      </c>
      <c r="Q31" s="1011"/>
      <c r="R31" s="136" t="s">
        <v>11</v>
      </c>
      <c r="S31" s="1011"/>
      <c r="T31" s="136" t="s">
        <v>11</v>
      </c>
      <c r="U31" s="1011"/>
      <c r="V31" s="1010" t="s">
        <v>11</v>
      </c>
      <c r="W31" s="1011"/>
      <c r="X31" s="1010">
        <v>1541</v>
      </c>
      <c r="Y31" s="1011"/>
      <c r="Z31" s="1010" t="s">
        <v>11</v>
      </c>
      <c r="AA31" s="1011"/>
      <c r="AB31" s="1010" t="s">
        <v>11</v>
      </c>
      <c r="AC31" s="1011"/>
      <c r="AD31" s="1010" t="s">
        <v>11</v>
      </c>
      <c r="AE31" s="1011"/>
      <c r="AF31" s="8"/>
    </row>
    <row r="32" spans="1:32" ht="11.25" customHeight="1">
      <c r="A32" s="4"/>
      <c r="B32" s="30"/>
      <c r="C32" s="1620" t="s">
        <v>191</v>
      </c>
      <c r="D32" s="1620"/>
      <c r="E32" s="55"/>
      <c r="F32" s="136" t="s">
        <v>11</v>
      </c>
      <c r="G32" s="1011"/>
      <c r="H32" s="136" t="s">
        <v>11</v>
      </c>
      <c r="I32" s="1011"/>
      <c r="J32" s="136" t="s">
        <v>11</v>
      </c>
      <c r="K32" s="1011"/>
      <c r="L32" s="136" t="s">
        <v>11</v>
      </c>
      <c r="M32" s="1011"/>
      <c r="N32" s="136" t="s">
        <v>11</v>
      </c>
      <c r="O32" s="1011"/>
      <c r="P32" s="136" t="s">
        <v>11</v>
      </c>
      <c r="Q32" s="1011"/>
      <c r="R32" s="136" t="s">
        <v>11</v>
      </c>
      <c r="S32" s="1011"/>
      <c r="T32" s="136" t="s">
        <v>11</v>
      </c>
      <c r="U32" s="1011"/>
      <c r="V32" s="1010" t="s">
        <v>11</v>
      </c>
      <c r="W32" s="1011"/>
      <c r="X32" s="1010" t="s">
        <v>11</v>
      </c>
      <c r="Y32" s="1011"/>
      <c r="Z32" s="1010" t="s">
        <v>11</v>
      </c>
      <c r="AA32" s="1011"/>
      <c r="AB32" s="1010" t="s">
        <v>11</v>
      </c>
      <c r="AC32" s="1011"/>
      <c r="AD32" s="1010" t="s">
        <v>11</v>
      </c>
      <c r="AE32" s="1011"/>
      <c r="AF32" s="8"/>
    </row>
    <row r="33" spans="1:32" ht="11.25" customHeight="1">
      <c r="A33" s="4">
        <v>4661</v>
      </c>
      <c r="B33" s="30"/>
      <c r="C33" s="1621" t="s">
        <v>190</v>
      </c>
      <c r="D33" s="1621"/>
      <c r="E33" s="55"/>
      <c r="F33" s="136" t="s">
        <v>11</v>
      </c>
      <c r="G33" s="1011"/>
      <c r="H33" s="136" t="s">
        <v>11</v>
      </c>
      <c r="I33" s="1011"/>
      <c r="J33" s="136" t="s">
        <v>11</v>
      </c>
      <c r="K33" s="1011"/>
      <c r="L33" s="136" t="s">
        <v>11</v>
      </c>
      <c r="M33" s="1011"/>
      <c r="N33" s="136" t="s">
        <v>11</v>
      </c>
      <c r="O33" s="1011"/>
      <c r="P33" s="136" t="s">
        <v>11</v>
      </c>
      <c r="Q33" s="1011"/>
      <c r="R33" s="136" t="s">
        <v>11</v>
      </c>
      <c r="S33" s="1011"/>
      <c r="T33" s="136" t="s">
        <v>11</v>
      </c>
      <c r="U33" s="1011"/>
      <c r="V33" s="1010" t="s">
        <v>11</v>
      </c>
      <c r="W33" s="1011"/>
      <c r="X33" s="1010" t="s">
        <v>11</v>
      </c>
      <c r="Y33" s="1011"/>
      <c r="Z33" s="1010" t="s">
        <v>11</v>
      </c>
      <c r="AA33" s="1011"/>
      <c r="AB33" s="1010" t="s">
        <v>11</v>
      </c>
      <c r="AC33" s="1011"/>
      <c r="AD33" s="1010" t="s">
        <v>11</v>
      </c>
      <c r="AE33" s="1011"/>
      <c r="AF33" s="8"/>
    </row>
    <row r="34" spans="1:32" ht="11.25" customHeight="1">
      <c r="A34" s="4"/>
      <c r="B34" s="30"/>
      <c r="C34" s="1620" t="s">
        <v>189</v>
      </c>
      <c r="D34" s="1620"/>
      <c r="E34" s="55"/>
      <c r="F34" s="136">
        <v>2780</v>
      </c>
      <c r="G34" s="1011"/>
      <c r="H34" s="136" t="s">
        <v>11</v>
      </c>
      <c r="I34" s="1011"/>
      <c r="J34" s="136" t="s">
        <v>11</v>
      </c>
      <c r="K34" s="1011"/>
      <c r="L34" s="136" t="s">
        <v>11</v>
      </c>
      <c r="M34" s="1011"/>
      <c r="N34" s="136">
        <v>43317</v>
      </c>
      <c r="O34" s="1011"/>
      <c r="P34" s="136" t="s">
        <v>11</v>
      </c>
      <c r="Q34" s="1011"/>
      <c r="R34" s="136" t="s">
        <v>11</v>
      </c>
      <c r="S34" s="1011"/>
      <c r="T34" s="136" t="s">
        <v>11</v>
      </c>
      <c r="U34" s="1011"/>
      <c r="V34" s="1010">
        <v>520</v>
      </c>
      <c r="W34" s="1011"/>
      <c r="X34" s="1010" t="s">
        <v>11</v>
      </c>
      <c r="Y34" s="1011"/>
      <c r="Z34" s="1010" t="s">
        <v>11</v>
      </c>
      <c r="AA34" s="1011"/>
      <c r="AB34" s="1010">
        <v>520</v>
      </c>
      <c r="AC34" s="1011"/>
      <c r="AD34" s="1010" t="s">
        <v>11</v>
      </c>
      <c r="AE34" s="1011"/>
      <c r="AF34" s="8"/>
    </row>
    <row r="35" spans="1:32" ht="11.25" customHeight="1">
      <c r="A35" s="4"/>
      <c r="B35" s="30"/>
      <c r="C35" s="1620" t="s">
        <v>188</v>
      </c>
      <c r="D35" s="1620"/>
      <c r="E35" s="55"/>
      <c r="F35" s="1012">
        <v>107740</v>
      </c>
      <c r="G35" s="1011"/>
      <c r="H35" s="136" t="s">
        <v>11</v>
      </c>
      <c r="I35" s="1011"/>
      <c r="J35" s="136" t="s">
        <v>11</v>
      </c>
      <c r="K35" s="1011"/>
      <c r="L35" s="136" t="s">
        <v>11</v>
      </c>
      <c r="M35" s="1011"/>
      <c r="N35" s="136" t="s">
        <v>11</v>
      </c>
      <c r="O35" s="1011"/>
      <c r="P35" s="136" t="s">
        <v>11</v>
      </c>
      <c r="Q35" s="1011"/>
      <c r="R35" s="136" t="s">
        <v>11</v>
      </c>
      <c r="S35" s="1011"/>
      <c r="T35" s="136" t="s">
        <v>11</v>
      </c>
      <c r="U35" s="1011"/>
      <c r="V35" s="1010" t="s">
        <v>11</v>
      </c>
      <c r="W35" s="1011"/>
      <c r="X35" s="1010" t="s">
        <v>11</v>
      </c>
      <c r="Y35" s="1011"/>
      <c r="Z35" s="1010">
        <v>107140</v>
      </c>
      <c r="AA35" s="1011"/>
      <c r="AB35" s="1010" t="s">
        <v>11</v>
      </c>
      <c r="AC35" s="1011"/>
      <c r="AD35" s="1010" t="s">
        <v>11</v>
      </c>
      <c r="AE35" s="1011"/>
      <c r="AF35" s="8"/>
    </row>
    <row r="36" spans="1:32" ht="11.25" customHeight="1">
      <c r="A36" s="4"/>
      <c r="B36" s="30"/>
      <c r="C36" s="1620" t="s">
        <v>187</v>
      </c>
      <c r="D36" s="1620"/>
      <c r="E36" s="55"/>
      <c r="F36" s="136" t="s">
        <v>11</v>
      </c>
      <c r="G36" s="5"/>
      <c r="H36" s="136" t="s">
        <v>11</v>
      </c>
      <c r="I36" s="5"/>
      <c r="J36" s="136" t="s">
        <v>11</v>
      </c>
      <c r="K36" s="5"/>
      <c r="L36" s="136" t="s">
        <v>11</v>
      </c>
      <c r="M36" s="5"/>
      <c r="N36" s="136" t="s">
        <v>11</v>
      </c>
      <c r="O36" s="5"/>
      <c r="P36" s="136" t="s">
        <v>11</v>
      </c>
      <c r="Q36" s="5"/>
      <c r="R36" s="136" t="s">
        <v>11</v>
      </c>
      <c r="S36" s="5"/>
      <c r="T36" s="136" t="s">
        <v>11</v>
      </c>
      <c r="U36" s="5"/>
      <c r="V36" s="1010" t="s">
        <v>11</v>
      </c>
      <c r="W36" s="5"/>
      <c r="X36" s="1010" t="s">
        <v>11</v>
      </c>
      <c r="Y36" s="5"/>
      <c r="Z36" s="1010" t="s">
        <v>11</v>
      </c>
      <c r="AA36" s="5"/>
      <c r="AB36" s="1010" t="s">
        <v>11</v>
      </c>
      <c r="AC36" s="5"/>
      <c r="AD36" s="1010" t="s">
        <v>11</v>
      </c>
      <c r="AE36" s="5"/>
      <c r="AF36" s="8"/>
    </row>
    <row r="37" spans="1:32" ht="11.25" customHeight="1">
      <c r="A37" s="4"/>
      <c r="B37" s="30"/>
      <c r="C37" s="1620" t="s">
        <v>186</v>
      </c>
      <c r="D37" s="1620"/>
      <c r="E37" s="55"/>
      <c r="F37" s="136" t="s">
        <v>11</v>
      </c>
      <c r="G37" s="5"/>
      <c r="H37" s="136">
        <v>20</v>
      </c>
      <c r="I37" s="5"/>
      <c r="J37" s="136" t="s">
        <v>11</v>
      </c>
      <c r="K37" s="5"/>
      <c r="L37" s="136" t="s">
        <v>11</v>
      </c>
      <c r="M37" s="5"/>
      <c r="N37" s="136" t="s">
        <v>11</v>
      </c>
      <c r="O37" s="5"/>
      <c r="P37" s="136" t="s">
        <v>11</v>
      </c>
      <c r="Q37" s="5"/>
      <c r="R37" s="136" t="s">
        <v>11</v>
      </c>
      <c r="S37" s="5"/>
      <c r="T37" s="136" t="s">
        <v>11</v>
      </c>
      <c r="U37" s="5"/>
      <c r="V37" s="1010" t="s">
        <v>11</v>
      </c>
      <c r="W37" s="5"/>
      <c r="X37" s="1010" t="s">
        <v>11</v>
      </c>
      <c r="Y37" s="5"/>
      <c r="Z37" s="1010" t="s">
        <v>11</v>
      </c>
      <c r="AA37" s="5"/>
      <c r="AB37" s="1010" t="s">
        <v>11</v>
      </c>
      <c r="AC37" s="5"/>
      <c r="AD37" s="1010" t="s">
        <v>11</v>
      </c>
      <c r="AE37" s="5"/>
      <c r="AF37" s="8"/>
    </row>
    <row r="38" spans="1:32" ht="11.25" customHeight="1">
      <c r="A38" s="4"/>
      <c r="B38" s="30"/>
      <c r="C38" s="1608" t="s">
        <v>185</v>
      </c>
      <c r="D38" s="1608"/>
      <c r="E38" s="55"/>
      <c r="F38" s="136" t="s">
        <v>11</v>
      </c>
      <c r="G38" s="5"/>
      <c r="H38" s="136" t="s">
        <v>11</v>
      </c>
      <c r="I38" s="5"/>
      <c r="J38" s="136" t="s">
        <v>11</v>
      </c>
      <c r="K38" s="5"/>
      <c r="L38" s="136" t="s">
        <v>11</v>
      </c>
      <c r="M38" s="5"/>
      <c r="N38" s="136" t="s">
        <v>11</v>
      </c>
      <c r="O38" s="5"/>
      <c r="P38" s="136" t="s">
        <v>11</v>
      </c>
      <c r="Q38" s="5"/>
      <c r="R38" s="136" t="s">
        <v>11</v>
      </c>
      <c r="S38" s="5"/>
      <c r="T38" s="136" t="s">
        <v>11</v>
      </c>
      <c r="U38" s="5"/>
      <c r="V38" s="1010" t="s">
        <v>11</v>
      </c>
      <c r="W38" s="5"/>
      <c r="X38" s="1010" t="s">
        <v>11</v>
      </c>
      <c r="Y38" s="5"/>
      <c r="Z38" s="1010" t="s">
        <v>11</v>
      </c>
      <c r="AA38" s="5"/>
      <c r="AB38" s="1010" t="s">
        <v>11</v>
      </c>
      <c r="AC38" s="5"/>
      <c r="AD38" s="1010" t="s">
        <v>11</v>
      </c>
      <c r="AE38" s="5"/>
      <c r="AF38" s="8"/>
    </row>
    <row r="39" spans="1:32" s="50" customFormat="1" ht="11.25" customHeight="1">
      <c r="A39" s="263"/>
      <c r="B39" s="264"/>
      <c r="C39" s="1608" t="s">
        <v>184</v>
      </c>
      <c r="D39" s="1608"/>
      <c r="E39" s="18"/>
      <c r="F39" s="136" t="s">
        <v>11</v>
      </c>
      <c r="G39" s="5"/>
      <c r="H39" s="136" t="s">
        <v>11</v>
      </c>
      <c r="I39" s="5"/>
      <c r="J39" s="136" t="s">
        <v>11</v>
      </c>
      <c r="K39" s="5"/>
      <c r="L39" s="136" t="s">
        <v>11</v>
      </c>
      <c r="M39" s="5"/>
      <c r="N39" s="136" t="s">
        <v>11</v>
      </c>
      <c r="O39" s="5"/>
      <c r="P39" s="136" t="s">
        <v>11</v>
      </c>
      <c r="Q39" s="5"/>
      <c r="R39" s="136" t="s">
        <v>11</v>
      </c>
      <c r="S39" s="5"/>
      <c r="T39" s="136" t="s">
        <v>11</v>
      </c>
      <c r="U39" s="5"/>
      <c r="V39" s="1010" t="s">
        <v>11</v>
      </c>
      <c r="W39" s="5"/>
      <c r="X39" s="1010" t="s">
        <v>11</v>
      </c>
      <c r="Y39" s="5"/>
      <c r="Z39" s="1010" t="s">
        <v>11</v>
      </c>
      <c r="AA39" s="5"/>
      <c r="AB39" s="1010" t="s">
        <v>11</v>
      </c>
      <c r="AC39" s="5"/>
      <c r="AD39" s="1010" t="s">
        <v>11</v>
      </c>
      <c r="AE39" s="5"/>
      <c r="AF39" s="23"/>
    </row>
    <row r="40" spans="1:32" s="50" customFormat="1" ht="11.25" customHeight="1">
      <c r="A40" s="263"/>
      <c r="B40" s="264"/>
      <c r="C40" s="1609" t="s">
        <v>183</v>
      </c>
      <c r="D40" s="1609"/>
      <c r="E40" s="55"/>
      <c r="F40" s="136" t="s">
        <v>11</v>
      </c>
      <c r="G40" s="5"/>
      <c r="H40" s="136" t="s">
        <v>11</v>
      </c>
      <c r="I40" s="5"/>
      <c r="J40" s="136" t="s">
        <v>11</v>
      </c>
      <c r="K40" s="5"/>
      <c r="L40" s="136" t="s">
        <v>11</v>
      </c>
      <c r="M40" s="5"/>
      <c r="N40" s="136" t="s">
        <v>11</v>
      </c>
      <c r="O40" s="5"/>
      <c r="P40" s="136" t="s">
        <v>11</v>
      </c>
      <c r="Q40" s="5"/>
      <c r="R40" s="136" t="s">
        <v>11</v>
      </c>
      <c r="S40" s="5"/>
      <c r="T40" s="136" t="s">
        <v>11</v>
      </c>
      <c r="U40" s="5"/>
      <c r="V40" s="1010" t="s">
        <v>11</v>
      </c>
      <c r="W40" s="5"/>
      <c r="X40" s="1010" t="s">
        <v>11</v>
      </c>
      <c r="Y40" s="5"/>
      <c r="Z40" s="1010" t="s">
        <v>11</v>
      </c>
      <c r="AA40" s="5"/>
      <c r="AB40" s="1010" t="s">
        <v>11</v>
      </c>
      <c r="AC40" s="5"/>
      <c r="AD40" s="1010" t="s">
        <v>11</v>
      </c>
      <c r="AE40" s="5"/>
      <c r="AF40" s="23"/>
    </row>
    <row r="41" spans="1:32" s="999" customFormat="1" ht="11.25" customHeight="1">
      <c r="A41" s="994"/>
      <c r="B41" s="995"/>
      <c r="C41" s="822" t="s">
        <v>182</v>
      </c>
      <c r="D41" s="994"/>
      <c r="E41" s="1013"/>
      <c r="F41" s="1014">
        <v>13.5</v>
      </c>
      <c r="G41" s="5"/>
      <c r="H41" s="1014">
        <v>16.399999999999999</v>
      </c>
      <c r="I41" s="5"/>
      <c r="J41" s="1014">
        <v>12.1</v>
      </c>
      <c r="K41" s="5"/>
      <c r="L41" s="1014">
        <v>15</v>
      </c>
      <c r="M41" s="5"/>
      <c r="N41" s="1014">
        <v>12.4</v>
      </c>
      <c r="O41" s="5"/>
      <c r="P41" s="1014">
        <v>19.2</v>
      </c>
      <c r="Q41" s="5"/>
      <c r="R41" s="1014">
        <v>12</v>
      </c>
      <c r="S41" s="5"/>
      <c r="T41" s="1014">
        <v>12.9</v>
      </c>
      <c r="U41" s="5"/>
      <c r="V41" s="1015">
        <v>12</v>
      </c>
      <c r="W41" s="5"/>
      <c r="X41" s="1015">
        <v>23.8</v>
      </c>
      <c r="Y41" s="5"/>
      <c r="Z41" s="1015">
        <v>12.9</v>
      </c>
      <c r="AA41" s="5"/>
      <c r="AB41" s="1015">
        <v>27</v>
      </c>
      <c r="AC41" s="5"/>
      <c r="AD41" s="1015">
        <v>14</v>
      </c>
      <c r="AE41" s="5"/>
      <c r="AF41" s="998"/>
    </row>
    <row r="42" spans="1:32" s="999" customFormat="1" ht="11.25" customHeight="1">
      <c r="A42" s="994"/>
      <c r="B42" s="995"/>
      <c r="C42" s="822" t="s">
        <v>181</v>
      </c>
      <c r="D42" s="994"/>
      <c r="E42" s="822"/>
      <c r="F42" s="136"/>
      <c r="G42" s="5"/>
      <c r="H42" s="136"/>
      <c r="I42" s="5"/>
      <c r="J42" s="136"/>
      <c r="K42" s="5"/>
      <c r="L42" s="136"/>
      <c r="M42" s="5"/>
      <c r="N42" s="136"/>
      <c r="O42" s="5"/>
      <c r="P42" s="136"/>
      <c r="Q42" s="5"/>
      <c r="R42" s="136"/>
      <c r="S42" s="5"/>
      <c r="T42" s="136"/>
      <c r="U42" s="5"/>
      <c r="V42" s="1010"/>
      <c r="W42" s="5"/>
      <c r="X42" s="1010"/>
      <c r="Y42" s="5"/>
      <c r="Z42" s="1010"/>
      <c r="AA42" s="5"/>
      <c r="AB42" s="1010"/>
      <c r="AC42" s="5"/>
      <c r="AD42" s="1010"/>
      <c r="AE42" s="5"/>
      <c r="AF42" s="998"/>
    </row>
    <row r="43" spans="1:32" ht="11.25" customHeight="1">
      <c r="A43" s="4"/>
      <c r="B43" s="30"/>
      <c r="C43" s="1016"/>
      <c r="D43" s="1017" t="s">
        <v>180</v>
      </c>
      <c r="E43" s="1018"/>
      <c r="F43" s="379">
        <v>1.5</v>
      </c>
      <c r="G43" s="5"/>
      <c r="H43" s="379">
        <v>1.5</v>
      </c>
      <c r="I43" s="5"/>
      <c r="J43" s="379">
        <v>1.7</v>
      </c>
      <c r="K43" s="5"/>
      <c r="L43" s="379">
        <v>1.5</v>
      </c>
      <c r="M43" s="5"/>
      <c r="N43" s="379">
        <v>0.9</v>
      </c>
      <c r="O43" s="5"/>
      <c r="P43" s="379">
        <v>1.8</v>
      </c>
      <c r="Q43" s="5"/>
      <c r="R43" s="379">
        <v>1</v>
      </c>
      <c r="S43" s="5"/>
      <c r="T43" s="379">
        <v>2</v>
      </c>
      <c r="U43" s="5"/>
      <c r="V43" s="1019">
        <v>1.5</v>
      </c>
      <c r="W43" s="5"/>
      <c r="X43" s="1019">
        <v>1.8</v>
      </c>
      <c r="Y43" s="5"/>
      <c r="Z43" s="1019">
        <v>1.5</v>
      </c>
      <c r="AA43" s="5"/>
      <c r="AB43" s="1019">
        <v>1.1000000000000001</v>
      </c>
      <c r="AC43" s="5"/>
      <c r="AD43" s="1019">
        <v>1.8</v>
      </c>
      <c r="AE43" s="5"/>
      <c r="AF43" s="8"/>
    </row>
    <row r="44" spans="1:32" ht="11.25" customHeight="1">
      <c r="A44" s="4"/>
      <c r="B44" s="30"/>
      <c r="C44" s="1016"/>
      <c r="D44" s="1018" t="s">
        <v>179</v>
      </c>
      <c r="E44" s="1018"/>
      <c r="F44" s="379">
        <v>1.7</v>
      </c>
      <c r="G44" s="5"/>
      <c r="H44" s="379">
        <v>0.5</v>
      </c>
      <c r="I44" s="5"/>
      <c r="J44" s="379">
        <v>-0.4</v>
      </c>
      <c r="K44" s="5"/>
      <c r="L44" s="379">
        <v>-0.5</v>
      </c>
      <c r="M44" s="5"/>
      <c r="N44" s="379">
        <v>-0.6</v>
      </c>
      <c r="O44" s="5"/>
      <c r="P44" s="379">
        <v>0.5</v>
      </c>
      <c r="Q44" s="5"/>
      <c r="R44" s="379">
        <v>1.8</v>
      </c>
      <c r="S44" s="5"/>
      <c r="T44" s="379">
        <v>0.1</v>
      </c>
      <c r="U44" s="5"/>
      <c r="V44" s="1019">
        <v>-2</v>
      </c>
      <c r="W44" s="5"/>
      <c r="X44" s="1019">
        <v>1.1000000000000001</v>
      </c>
      <c r="Y44" s="5"/>
      <c r="Z44" s="1019">
        <v>2.2000000000000002</v>
      </c>
      <c r="AA44" s="5"/>
      <c r="AB44" s="1019">
        <v>-1.1000000000000001</v>
      </c>
      <c r="AC44" s="5"/>
      <c r="AD44" s="1019">
        <v>-1.7</v>
      </c>
      <c r="AE44" s="5"/>
      <c r="AF44" s="8"/>
    </row>
    <row r="45" spans="1:32" ht="19.5" customHeight="1">
      <c r="A45" s="4"/>
      <c r="B45" s="30"/>
      <c r="C45" s="1610" t="s">
        <v>178</v>
      </c>
      <c r="D45" s="1611"/>
      <c r="E45" s="1611"/>
      <c r="F45" s="1611"/>
      <c r="G45" s="1611"/>
      <c r="H45" s="1611"/>
      <c r="I45" s="1611"/>
      <c r="J45" s="1611"/>
      <c r="K45" s="1611"/>
      <c r="L45" s="1611"/>
      <c r="M45" s="1611"/>
      <c r="N45" s="1611"/>
      <c r="O45" s="1611"/>
      <c r="P45" s="1611"/>
      <c r="Q45" s="1611"/>
      <c r="R45" s="1611"/>
      <c r="S45" s="1611"/>
      <c r="T45" s="1611"/>
      <c r="U45" s="1611"/>
      <c r="V45" s="1611"/>
      <c r="W45" s="1611"/>
      <c r="X45" s="1611"/>
      <c r="Y45" s="1611"/>
      <c r="Z45" s="1611"/>
      <c r="AA45" s="1611"/>
      <c r="AB45" s="1611"/>
      <c r="AC45" s="1611"/>
      <c r="AD45" s="1611"/>
      <c r="AE45" s="5"/>
      <c r="AF45" s="8"/>
    </row>
    <row r="46" spans="1:32" ht="12" customHeight="1">
      <c r="A46" s="4"/>
      <c r="B46" s="30"/>
      <c r="C46" s="1612" t="s">
        <v>177</v>
      </c>
      <c r="D46" s="1612"/>
      <c r="E46" s="1612"/>
      <c r="F46" s="1612"/>
      <c r="G46" s="1612"/>
      <c r="H46" s="1612"/>
      <c r="I46" s="1612"/>
      <c r="J46" s="1612"/>
      <c r="K46" s="1612"/>
      <c r="L46" s="1612"/>
      <c r="M46" s="1612"/>
      <c r="N46" s="1612"/>
      <c r="O46" s="1612"/>
      <c r="P46" s="1612"/>
      <c r="Q46" s="1612"/>
      <c r="R46" s="1612"/>
      <c r="S46" s="1612"/>
      <c r="T46" s="1612"/>
      <c r="U46" s="1612"/>
      <c r="V46" s="1612"/>
      <c r="W46" s="1612"/>
      <c r="X46" s="1612"/>
      <c r="Y46" s="1612"/>
      <c r="Z46" s="1612"/>
      <c r="AA46" s="1612"/>
      <c r="AB46" s="1612"/>
      <c r="AC46" s="1612"/>
      <c r="AD46" s="1612"/>
      <c r="AE46" s="5"/>
      <c r="AF46" s="8"/>
    </row>
    <row r="47" spans="1:32" ht="13.5" customHeight="1">
      <c r="A47" s="4"/>
      <c r="B47" s="30"/>
      <c r="C47" s="1020" t="s">
        <v>176</v>
      </c>
      <c r="D47" s="990" t="s">
        <v>568</v>
      </c>
      <c r="E47" s="992"/>
      <c r="F47" s="991"/>
      <c r="G47" s="991"/>
      <c r="H47" s="991"/>
      <c r="I47" s="991"/>
      <c r="J47" s="991"/>
      <c r="K47" s="991"/>
      <c r="L47" s="991"/>
      <c r="M47" s="991"/>
      <c r="N47" s="991"/>
      <c r="O47" s="991"/>
      <c r="P47" s="991"/>
      <c r="Q47" s="991"/>
      <c r="R47" s="991"/>
      <c r="S47" s="991"/>
      <c r="T47" s="991"/>
      <c r="U47" s="991"/>
      <c r="V47" s="991"/>
      <c r="W47" s="991"/>
      <c r="X47" s="991"/>
      <c r="Y47" s="991"/>
      <c r="Z47" s="991"/>
      <c r="AA47" s="991"/>
      <c r="AB47" s="991"/>
      <c r="AC47" s="991"/>
      <c r="AD47" s="993"/>
      <c r="AE47" s="5"/>
      <c r="AF47" s="8"/>
    </row>
    <row r="48" spans="1:32" ht="3" customHeight="1">
      <c r="A48" s="4"/>
      <c r="B48" s="30"/>
      <c r="C48" s="1021"/>
      <c r="D48" s="1022"/>
      <c r="E48" s="1022"/>
      <c r="F48" s="1023"/>
      <c r="G48" s="1023"/>
      <c r="H48" s="1023"/>
      <c r="I48" s="1023"/>
      <c r="J48" s="1024"/>
      <c r="K48" s="1024"/>
      <c r="L48" s="1023"/>
      <c r="M48" s="1023"/>
      <c r="N48" s="1023"/>
      <c r="O48" s="1023"/>
      <c r="P48" s="1025"/>
      <c r="Q48" s="1025"/>
      <c r="R48" s="1025"/>
      <c r="S48" s="1025"/>
      <c r="T48" s="1025"/>
      <c r="U48" s="1025"/>
      <c r="V48" s="1025"/>
      <c r="W48" s="1025"/>
      <c r="X48" s="1026"/>
      <c r="Y48" s="1026"/>
      <c r="Z48" s="1026"/>
      <c r="AA48" s="1026"/>
      <c r="AB48" s="1026"/>
      <c r="AC48" s="1026"/>
      <c r="AD48" s="1026"/>
      <c r="AE48" s="5"/>
      <c r="AF48" s="8"/>
    </row>
    <row r="49" spans="1:34" ht="21.75" customHeight="1">
      <c r="A49" s="4"/>
      <c r="B49" s="30"/>
      <c r="C49" s="1613" t="s">
        <v>175</v>
      </c>
      <c r="D49" s="1613"/>
      <c r="E49" s="273"/>
      <c r="F49" s="1614" t="s">
        <v>174</v>
      </c>
      <c r="G49" s="1614"/>
      <c r="H49" s="1614"/>
      <c r="I49" s="1027"/>
      <c r="J49" s="1615" t="s">
        <v>173</v>
      </c>
      <c r="K49" s="1615"/>
      <c r="L49" s="1615"/>
      <c r="M49" s="1027"/>
      <c r="N49" s="1617" t="s">
        <v>172</v>
      </c>
      <c r="O49" s="1617"/>
      <c r="P49" s="1617"/>
      <c r="Q49" s="1617"/>
      <c r="R49" s="1617"/>
      <c r="S49" s="1617"/>
      <c r="T49" s="1617"/>
      <c r="U49" s="1617"/>
      <c r="V49" s="1617"/>
      <c r="W49" s="1028"/>
      <c r="X49" s="1617" t="s">
        <v>171</v>
      </c>
      <c r="Y49" s="1617"/>
      <c r="Z49" s="1617"/>
      <c r="AA49" s="1617"/>
      <c r="AB49" s="1617"/>
      <c r="AC49" s="1617"/>
      <c r="AD49" s="1617"/>
      <c r="AE49" s="5"/>
      <c r="AF49" s="8"/>
    </row>
    <row r="50" spans="1:34" ht="12.75" customHeight="1">
      <c r="A50" s="4"/>
      <c r="B50" s="30"/>
      <c r="C50" s="1613"/>
      <c r="D50" s="1613"/>
      <c r="E50" s="273"/>
      <c r="F50" s="1029" t="s">
        <v>95</v>
      </c>
      <c r="G50" s="1030"/>
      <c r="H50" s="971" t="s">
        <v>170</v>
      </c>
      <c r="I50" s="1027"/>
      <c r="J50" s="1616"/>
      <c r="K50" s="1616"/>
      <c r="L50" s="1616"/>
      <c r="M50" s="372"/>
      <c r="N50" s="1604" t="s">
        <v>169</v>
      </c>
      <c r="O50" s="1604"/>
      <c r="P50" s="1604"/>
      <c r="Q50" s="253"/>
      <c r="R50" s="1604" t="s">
        <v>168</v>
      </c>
      <c r="S50" s="1604"/>
      <c r="T50" s="1604"/>
      <c r="U50" s="253"/>
      <c r="V50" s="977" t="s">
        <v>167</v>
      </c>
      <c r="W50" s="1028"/>
      <c r="X50" s="1604" t="s">
        <v>169</v>
      </c>
      <c r="Y50" s="1604"/>
      <c r="Z50" s="1604"/>
      <c r="AA50" s="251"/>
      <c r="AB50" s="252" t="s">
        <v>168</v>
      </c>
      <c r="AC50" s="251"/>
      <c r="AD50" s="252" t="s">
        <v>167</v>
      </c>
      <c r="AE50" s="5"/>
      <c r="AF50" s="8"/>
    </row>
    <row r="51" spans="1:34" ht="2.25" customHeight="1">
      <c r="A51" s="4"/>
      <c r="B51" s="30"/>
      <c r="C51" s="978"/>
      <c r="D51" s="978"/>
      <c r="E51" s="273"/>
      <c r="F51" s="1031"/>
      <c r="G51" s="1030"/>
      <c r="H51" s="1032"/>
      <c r="I51" s="1033"/>
      <c r="J51" s="1034"/>
      <c r="K51" s="1034"/>
      <c r="L51" s="1034"/>
      <c r="M51" s="372"/>
      <c r="N51" s="251"/>
      <c r="O51" s="251"/>
      <c r="P51" s="251"/>
      <c r="Q51" s="251"/>
      <c r="R51" s="251"/>
      <c r="S51" s="251"/>
      <c r="T51" s="251"/>
      <c r="U51" s="251"/>
      <c r="V51" s="251"/>
      <c r="W51" s="1028"/>
      <c r="X51" s="251"/>
      <c r="Y51" s="251"/>
      <c r="Z51" s="251"/>
      <c r="AA51" s="251"/>
      <c r="AB51" s="251"/>
      <c r="AC51" s="251"/>
      <c r="AD51" s="251"/>
      <c r="AE51" s="5"/>
      <c r="AF51" s="8"/>
    </row>
    <row r="52" spans="1:34" ht="21.75" customHeight="1">
      <c r="A52" s="4"/>
      <c r="B52" s="30"/>
      <c r="C52" s="1605" t="s">
        <v>710</v>
      </c>
      <c r="D52" s="1605"/>
      <c r="E52" s="406"/>
      <c r="F52" s="316">
        <v>266</v>
      </c>
      <c r="G52" s="1035"/>
      <c r="H52" s="1035">
        <v>33.299999999999997</v>
      </c>
      <c r="I52" s="1036"/>
      <c r="J52" s="1606">
        <v>12</v>
      </c>
      <c r="K52" s="1606"/>
      <c r="L52" s="1606"/>
      <c r="M52" s="1036"/>
      <c r="N52" s="1607">
        <v>2.8</v>
      </c>
      <c r="O52" s="1607"/>
      <c r="P52" s="1607"/>
      <c r="Q52" s="1035"/>
      <c r="R52" s="1607">
        <v>-0.9</v>
      </c>
      <c r="S52" s="1607"/>
      <c r="T52" s="1607"/>
      <c r="U52" s="1035"/>
      <c r="V52" s="1035">
        <v>3.7</v>
      </c>
      <c r="W52" s="1036"/>
      <c r="X52" s="1607">
        <v>2.8</v>
      </c>
      <c r="Y52" s="1607"/>
      <c r="Z52" s="1607"/>
      <c r="AA52" s="1035"/>
      <c r="AB52" s="1035">
        <v>-0.9</v>
      </c>
      <c r="AC52" s="1035"/>
      <c r="AD52" s="1035">
        <v>3.7</v>
      </c>
      <c r="AE52" s="5"/>
      <c r="AF52" s="8"/>
    </row>
    <row r="53" spans="1:34" ht="2.25" customHeight="1">
      <c r="A53" s="4"/>
      <c r="B53" s="30"/>
      <c r="C53" s="1545"/>
      <c r="D53" s="1545"/>
      <c r="E53" s="1545"/>
      <c r="F53" s="1545"/>
      <c r="G53" s="372"/>
      <c r="H53" s="1602"/>
      <c r="I53" s="1602"/>
      <c r="J53" s="1602"/>
      <c r="K53" s="1033"/>
      <c r="L53" s="1037"/>
      <c r="M53" s="1033"/>
      <c r="N53" s="1603"/>
      <c r="O53" s="1603"/>
      <c r="P53" s="1603"/>
      <c r="Q53" s="1033"/>
      <c r="R53" s="1603"/>
      <c r="S53" s="1603"/>
      <c r="T53" s="1603"/>
      <c r="U53" s="1033"/>
      <c r="V53" s="1037"/>
      <c r="W53" s="1037"/>
      <c r="X53" s="1037"/>
      <c r="Y53" s="1037"/>
      <c r="Z53" s="1603"/>
      <c r="AA53" s="1603"/>
      <c r="AB53" s="1603"/>
      <c r="AC53" s="1038"/>
      <c r="AD53" s="1037"/>
      <c r="AE53" s="5"/>
      <c r="AF53" s="8"/>
    </row>
    <row r="54" spans="1:34" ht="13.5" hidden="1" customHeight="1">
      <c r="A54" s="4"/>
      <c r="B54" s="30"/>
      <c r="C54" s="990" t="s">
        <v>351</v>
      </c>
      <c r="D54" s="992"/>
      <c r="E54" s="992"/>
      <c r="F54" s="992"/>
      <c r="G54" s="992"/>
      <c r="H54" s="992"/>
      <c r="I54" s="992"/>
      <c r="J54" s="1039"/>
      <c r="K54" s="1039"/>
      <c r="L54" s="992"/>
      <c r="M54" s="992"/>
      <c r="N54" s="992"/>
      <c r="O54" s="992"/>
      <c r="P54" s="991"/>
      <c r="Q54" s="991"/>
      <c r="R54" s="991"/>
      <c r="S54" s="991"/>
      <c r="T54" s="991"/>
      <c r="U54" s="991"/>
      <c r="V54" s="991"/>
      <c r="W54" s="991"/>
      <c r="X54" s="991"/>
      <c r="Y54" s="991"/>
      <c r="Z54" s="991"/>
      <c r="AA54" s="991"/>
      <c r="AB54" s="991"/>
      <c r="AC54" s="991"/>
      <c r="AD54" s="993"/>
      <c r="AE54" s="5"/>
      <c r="AF54" s="8"/>
    </row>
    <row r="55" spans="1:34" ht="3.75" hidden="1" customHeight="1">
      <c r="A55" s="4"/>
      <c r="B55" s="30"/>
      <c r="C55" s="1020"/>
      <c r="D55" s="1022"/>
      <c r="E55" s="1022"/>
      <c r="F55" s="1022"/>
      <c r="G55" s="1022"/>
      <c r="H55" s="1022"/>
      <c r="I55" s="1022"/>
      <c r="J55" s="1040"/>
      <c r="K55" s="1040"/>
      <c r="L55" s="1022"/>
      <c r="M55" s="1022"/>
      <c r="N55" s="1022"/>
      <c r="O55" s="1022"/>
      <c r="P55" s="1041"/>
      <c r="Q55" s="1041"/>
      <c r="R55" s="1041"/>
      <c r="S55" s="1041"/>
      <c r="T55" s="1041"/>
      <c r="U55" s="1041"/>
      <c r="V55" s="1041"/>
      <c r="W55" s="1041"/>
      <c r="X55" s="1041"/>
      <c r="Y55" s="1041"/>
      <c r="Z55" s="1041"/>
      <c r="AA55" s="1041"/>
      <c r="AB55" s="1041"/>
      <c r="AC55" s="1041"/>
      <c r="AD55" s="1041"/>
      <c r="AE55" s="5"/>
      <c r="AF55" s="8"/>
    </row>
    <row r="56" spans="1:34" ht="11.25" hidden="1" customHeight="1">
      <c r="A56" s="4"/>
      <c r="B56" s="30"/>
      <c r="C56" s="1020"/>
      <c r="D56" s="1022"/>
      <c r="E56" s="1022"/>
      <c r="F56" s="972"/>
      <c r="H56" s="1444">
        <v>2006</v>
      </c>
      <c r="I56" s="1444"/>
      <c r="J56" s="1444"/>
      <c r="K56" s="8"/>
      <c r="L56" s="1444">
        <v>2007</v>
      </c>
      <c r="M56" s="1444"/>
      <c r="N56" s="1444"/>
      <c r="O56" s="8"/>
      <c r="P56" s="1444">
        <v>2008</v>
      </c>
      <c r="Q56" s="1444"/>
      <c r="R56" s="1444"/>
      <c r="S56" s="8"/>
      <c r="T56" s="1444">
        <v>2009</v>
      </c>
      <c r="U56" s="1444"/>
      <c r="V56" s="1444"/>
      <c r="W56" s="8"/>
      <c r="X56" s="1444">
        <v>2010</v>
      </c>
      <c r="Y56" s="1444"/>
      <c r="Z56" s="1444"/>
      <c r="AA56" s="8"/>
      <c r="AB56" s="1444">
        <v>2011</v>
      </c>
      <c r="AC56" s="1444"/>
      <c r="AD56" s="1444"/>
      <c r="AE56" s="5"/>
      <c r="AF56" s="972"/>
      <c r="AG56" s="1042"/>
      <c r="AH56" s="1042"/>
    </row>
    <row r="57" spans="1:34" ht="12.75" hidden="1" customHeight="1">
      <c r="A57" s="4"/>
      <c r="B57" s="30"/>
      <c r="C57" s="1598" t="s">
        <v>166</v>
      </c>
      <c r="D57" s="1598"/>
      <c r="E57" s="822"/>
      <c r="F57" s="1043"/>
      <c r="G57" s="1043"/>
      <c r="H57" s="1601">
        <v>245</v>
      </c>
      <c r="I57" s="1601"/>
      <c r="J57" s="1601"/>
      <c r="K57" s="1044"/>
      <c r="L57" s="1601">
        <v>252</v>
      </c>
      <c r="M57" s="1601"/>
      <c r="N57" s="1601"/>
      <c r="O57" s="1044"/>
      <c r="P57" s="1601">
        <v>296</v>
      </c>
      <c r="Q57" s="1601"/>
      <c r="R57" s="1601"/>
      <c r="S57" s="1044"/>
      <c r="T57" s="1601">
        <v>253</v>
      </c>
      <c r="U57" s="1601"/>
      <c r="V57" s="1601"/>
      <c r="W57" s="1044"/>
      <c r="X57" s="1601">
        <v>234</v>
      </c>
      <c r="Y57" s="1601"/>
      <c r="Z57" s="1601"/>
      <c r="AA57" s="1044"/>
      <c r="AB57" s="1601">
        <v>182</v>
      </c>
      <c r="AC57" s="1601"/>
      <c r="AD57" s="1601"/>
      <c r="AE57" s="5"/>
      <c r="AF57" s="8"/>
    </row>
    <row r="58" spans="1:34" ht="9.75" hidden="1" customHeight="1">
      <c r="A58" s="4"/>
      <c r="B58" s="30"/>
      <c r="C58" s="1020" t="s">
        <v>352</v>
      </c>
      <c r="D58" s="1018" t="s">
        <v>352</v>
      </c>
      <c r="E58" s="1018"/>
      <c r="F58" s="1045"/>
      <c r="G58" s="1045"/>
      <c r="H58" s="1599" t="s">
        <v>11</v>
      </c>
      <c r="I58" s="1599"/>
      <c r="J58" s="1599"/>
      <c r="K58" s="1044"/>
      <c r="L58" s="1599" t="s">
        <v>11</v>
      </c>
      <c r="M58" s="1599"/>
      <c r="N58" s="1599"/>
      <c r="O58" s="1044"/>
      <c r="P58" s="1599" t="s">
        <v>11</v>
      </c>
      <c r="Q58" s="1599"/>
      <c r="R58" s="1599"/>
      <c r="S58" s="1044"/>
      <c r="T58" s="1599" t="s">
        <v>11</v>
      </c>
      <c r="U58" s="1599"/>
      <c r="V58" s="1599"/>
      <c r="W58" s="1044"/>
      <c r="X58" s="1599" t="s">
        <v>11</v>
      </c>
      <c r="Y58" s="1599"/>
      <c r="Z58" s="1599"/>
      <c r="AA58" s="1044"/>
      <c r="AB58" s="1599" t="s">
        <v>11</v>
      </c>
      <c r="AC58" s="1599"/>
      <c r="AD58" s="1599"/>
      <c r="AE58" s="5"/>
      <c r="AF58" s="8"/>
    </row>
    <row r="59" spans="1:34" ht="9.75" hidden="1" customHeight="1">
      <c r="A59" s="4"/>
      <c r="B59" s="30"/>
      <c r="C59" s="1020" t="s">
        <v>165</v>
      </c>
      <c r="D59" s="1018" t="s">
        <v>165</v>
      </c>
      <c r="E59" s="1018"/>
      <c r="F59" s="1045"/>
      <c r="G59" s="1045"/>
      <c r="H59" s="1599">
        <v>153</v>
      </c>
      <c r="I59" s="1599"/>
      <c r="J59" s="1599"/>
      <c r="K59" s="1044"/>
      <c r="L59" s="1599">
        <v>160</v>
      </c>
      <c r="M59" s="1599"/>
      <c r="N59" s="1599"/>
      <c r="O59" s="1044"/>
      <c r="P59" s="1600">
        <v>172</v>
      </c>
      <c r="Q59" s="1600"/>
      <c r="R59" s="1600"/>
      <c r="S59" s="1046"/>
      <c r="T59" s="1600">
        <v>142</v>
      </c>
      <c r="U59" s="1600"/>
      <c r="V59" s="1600"/>
      <c r="W59" s="1044"/>
      <c r="X59" s="1599">
        <v>141</v>
      </c>
      <c r="Y59" s="1599"/>
      <c r="Z59" s="1599"/>
      <c r="AA59" s="1044"/>
      <c r="AB59" s="1599">
        <v>93</v>
      </c>
      <c r="AC59" s="1599"/>
      <c r="AD59" s="1599"/>
      <c r="AE59" s="5"/>
      <c r="AF59" s="8"/>
    </row>
    <row r="60" spans="1:34" ht="9.75" hidden="1" customHeight="1">
      <c r="A60" s="4"/>
      <c r="B60" s="30"/>
      <c r="C60" s="1020" t="s">
        <v>164</v>
      </c>
      <c r="D60" s="1018" t="s">
        <v>164</v>
      </c>
      <c r="E60" s="1018"/>
      <c r="F60" s="1045"/>
      <c r="G60" s="1045"/>
      <c r="H60" s="1599">
        <v>26</v>
      </c>
      <c r="I60" s="1599"/>
      <c r="J60" s="1599"/>
      <c r="K60" s="1044"/>
      <c r="L60" s="1600">
        <v>27</v>
      </c>
      <c r="M60" s="1600"/>
      <c r="N60" s="1600"/>
      <c r="O60" s="1046"/>
      <c r="P60" s="1600">
        <v>27</v>
      </c>
      <c r="Q60" s="1600"/>
      <c r="R60" s="1600"/>
      <c r="S60" s="1046"/>
      <c r="T60" s="1600">
        <v>22</v>
      </c>
      <c r="U60" s="1600"/>
      <c r="V60" s="1600"/>
      <c r="W60" s="1044"/>
      <c r="X60" s="1599">
        <v>25</v>
      </c>
      <c r="Y60" s="1599"/>
      <c r="Z60" s="1599"/>
      <c r="AA60" s="1044"/>
      <c r="AB60" s="1599">
        <v>22</v>
      </c>
      <c r="AC60" s="1599"/>
      <c r="AD60" s="1599"/>
      <c r="AE60" s="5"/>
      <c r="AF60" s="8"/>
    </row>
    <row r="61" spans="1:34" ht="9.75" hidden="1" customHeight="1">
      <c r="A61" s="4"/>
      <c r="B61" s="30"/>
      <c r="C61" s="1020" t="s">
        <v>163</v>
      </c>
      <c r="D61" s="1018" t="s">
        <v>163</v>
      </c>
      <c r="E61" s="1018"/>
      <c r="F61" s="1045"/>
      <c r="G61" s="1045"/>
      <c r="H61" s="1599">
        <v>65</v>
      </c>
      <c r="I61" s="1599"/>
      <c r="J61" s="1599"/>
      <c r="K61" s="1046"/>
      <c r="L61" s="1600">
        <v>64</v>
      </c>
      <c r="M61" s="1600"/>
      <c r="N61" s="1600"/>
      <c r="O61" s="1046"/>
      <c r="P61" s="1600">
        <v>97</v>
      </c>
      <c r="Q61" s="1600"/>
      <c r="R61" s="1600"/>
      <c r="S61" s="1046"/>
      <c r="T61" s="1600">
        <v>87</v>
      </c>
      <c r="U61" s="1600"/>
      <c r="V61" s="1600"/>
      <c r="W61" s="1044"/>
      <c r="X61" s="1599">
        <v>64</v>
      </c>
      <c r="Y61" s="1599"/>
      <c r="Z61" s="1599"/>
      <c r="AA61" s="1044"/>
      <c r="AB61" s="1599">
        <v>55</v>
      </c>
      <c r="AC61" s="1599"/>
      <c r="AD61" s="1599"/>
      <c r="AE61" s="5"/>
      <c r="AF61" s="8"/>
    </row>
    <row r="62" spans="1:34" ht="9.75" hidden="1" customHeight="1">
      <c r="A62" s="4"/>
      <c r="B62" s="30"/>
      <c r="C62" s="1020"/>
      <c r="D62" s="1018" t="s">
        <v>353</v>
      </c>
      <c r="E62" s="1018"/>
      <c r="F62" s="1045"/>
      <c r="G62" s="1045"/>
      <c r="H62" s="1600" t="s">
        <v>11</v>
      </c>
      <c r="I62" s="1600"/>
      <c r="J62" s="1600"/>
      <c r="K62" s="1046"/>
      <c r="L62" s="1600" t="s">
        <v>11</v>
      </c>
      <c r="M62" s="1600"/>
      <c r="N62" s="1600"/>
      <c r="O62" s="1046"/>
      <c r="P62" s="1600" t="s">
        <v>11</v>
      </c>
      <c r="Q62" s="1600"/>
      <c r="R62" s="1600"/>
      <c r="S62" s="1046"/>
      <c r="T62" s="1600" t="s">
        <v>11</v>
      </c>
      <c r="U62" s="1600"/>
      <c r="V62" s="1600"/>
      <c r="W62" s="1044"/>
      <c r="X62" s="1599">
        <v>4</v>
      </c>
      <c r="Y62" s="1599"/>
      <c r="Z62" s="1599"/>
      <c r="AA62" s="1044"/>
      <c r="AB62" s="1599">
        <v>12</v>
      </c>
      <c r="AC62" s="1599"/>
      <c r="AD62" s="1599"/>
      <c r="AE62" s="5"/>
      <c r="AF62" s="8"/>
    </row>
    <row r="63" spans="1:34" ht="9.75" hidden="1" customHeight="1">
      <c r="A63" s="4"/>
      <c r="B63" s="30"/>
      <c r="C63" s="1020"/>
      <c r="D63" s="1018" t="s">
        <v>162</v>
      </c>
      <c r="E63" s="1018"/>
      <c r="F63" s="1045"/>
      <c r="G63" s="1045"/>
      <c r="H63" s="1599">
        <v>1</v>
      </c>
      <c r="I63" s="1599"/>
      <c r="J63" s="1599"/>
      <c r="K63" s="1046"/>
      <c r="L63" s="1600">
        <v>1</v>
      </c>
      <c r="M63" s="1600"/>
      <c r="N63" s="1600"/>
      <c r="O63" s="1046"/>
      <c r="P63" s="1600" t="s">
        <v>11</v>
      </c>
      <c r="Q63" s="1600"/>
      <c r="R63" s="1600"/>
      <c r="S63" s="1046"/>
      <c r="T63" s="1600">
        <v>1</v>
      </c>
      <c r="U63" s="1600"/>
      <c r="V63" s="1600"/>
      <c r="W63" s="1044"/>
      <c r="X63" s="1599" t="s">
        <v>11</v>
      </c>
      <c r="Y63" s="1599"/>
      <c r="Z63" s="1599"/>
      <c r="AA63" s="1044"/>
      <c r="AB63" s="1599" t="s">
        <v>11</v>
      </c>
      <c r="AC63" s="1599"/>
      <c r="AD63" s="1599"/>
      <c r="AE63" s="5"/>
      <c r="AF63" s="8"/>
    </row>
    <row r="64" spans="1:34" ht="9.75" hidden="1" customHeight="1">
      <c r="A64" s="4"/>
      <c r="B64" s="30"/>
      <c r="C64" s="1020"/>
      <c r="D64" s="1018" t="s">
        <v>161</v>
      </c>
      <c r="E64" s="1018"/>
      <c r="F64" s="1045"/>
      <c r="G64" s="1045"/>
      <c r="H64" s="1599" t="s">
        <v>11</v>
      </c>
      <c r="I64" s="1599"/>
      <c r="J64" s="1599"/>
      <c r="K64" s="1044"/>
      <c r="L64" s="1599" t="s">
        <v>11</v>
      </c>
      <c r="M64" s="1599"/>
      <c r="N64" s="1599"/>
      <c r="O64" s="1044"/>
      <c r="P64" s="1599" t="s">
        <v>11</v>
      </c>
      <c r="Q64" s="1599"/>
      <c r="R64" s="1599"/>
      <c r="S64" s="1044"/>
      <c r="T64" s="1599">
        <v>1</v>
      </c>
      <c r="U64" s="1599"/>
      <c r="V64" s="1599"/>
      <c r="W64" s="1044"/>
      <c r="X64" s="1599" t="s">
        <v>11</v>
      </c>
      <c r="Y64" s="1599"/>
      <c r="Z64" s="1599"/>
      <c r="AA64" s="1044"/>
      <c r="AB64" s="1599" t="s">
        <v>11</v>
      </c>
      <c r="AC64" s="1599"/>
      <c r="AD64" s="1599"/>
      <c r="AE64" s="5"/>
      <c r="AF64" s="8"/>
    </row>
    <row r="65" spans="1:32" ht="12.75" hidden="1" customHeight="1">
      <c r="A65" s="4"/>
      <c r="B65" s="30"/>
      <c r="C65" s="1598" t="s">
        <v>354</v>
      </c>
      <c r="D65" s="1598"/>
      <c r="E65" s="822"/>
      <c r="F65" s="405"/>
      <c r="G65" s="405"/>
      <c r="H65" s="1596">
        <v>1418784</v>
      </c>
      <c r="I65" s="1596"/>
      <c r="J65" s="1596"/>
      <c r="K65" s="1044"/>
      <c r="L65" s="1596">
        <v>1569601</v>
      </c>
      <c r="M65" s="1596"/>
      <c r="N65" s="1596"/>
      <c r="O65" s="1044"/>
      <c r="P65" s="1596">
        <v>1704107</v>
      </c>
      <c r="Q65" s="1596"/>
      <c r="R65" s="1596"/>
      <c r="S65" s="1044"/>
      <c r="T65" s="1596">
        <v>1303457</v>
      </c>
      <c r="U65" s="1596"/>
      <c r="V65" s="1596"/>
      <c r="W65" s="1044"/>
      <c r="X65" s="1596">
        <v>1407066</v>
      </c>
      <c r="Y65" s="1596"/>
      <c r="Z65" s="1596"/>
      <c r="AA65" s="1044"/>
      <c r="AB65" s="1596">
        <v>1236919</v>
      </c>
      <c r="AC65" s="1596"/>
      <c r="AD65" s="1596"/>
      <c r="AE65" s="5"/>
      <c r="AF65" s="8"/>
    </row>
    <row r="66" spans="1:32" ht="12.75" hidden="1" customHeight="1">
      <c r="A66" s="4"/>
      <c r="B66" s="30"/>
      <c r="C66" s="822" t="s">
        <v>355</v>
      </c>
      <c r="D66" s="822"/>
      <c r="E66" s="822"/>
      <c r="F66" s="1047"/>
      <c r="G66" s="1047"/>
      <c r="H66" s="1597">
        <v>22.9</v>
      </c>
      <c r="I66" s="1597"/>
      <c r="J66" s="1597"/>
      <c r="K66" s="1048"/>
      <c r="L66" s="1597">
        <v>16.600000000000001</v>
      </c>
      <c r="M66" s="1597"/>
      <c r="N66" s="1597"/>
      <c r="O66" s="1048"/>
      <c r="P66" s="1597">
        <v>18.7</v>
      </c>
      <c r="Q66" s="1597"/>
      <c r="R66" s="1597"/>
      <c r="S66" s="1048"/>
      <c r="T66" s="1597">
        <v>13.7</v>
      </c>
      <c r="U66" s="1597"/>
      <c r="V66" s="1597"/>
      <c r="W66" s="1044"/>
      <c r="X66" s="1597">
        <v>15.9</v>
      </c>
      <c r="Y66" s="1597"/>
      <c r="Z66" s="1597"/>
      <c r="AA66" s="1044"/>
      <c r="AB66" s="1597">
        <v>15.9</v>
      </c>
      <c r="AC66" s="1597"/>
      <c r="AD66" s="1597"/>
      <c r="AE66" s="5"/>
      <c r="AF66" s="8"/>
    </row>
    <row r="67" spans="1:32" s="981" customFormat="1" ht="9.75" customHeight="1">
      <c r="A67" s="1002"/>
      <c r="B67" s="30"/>
      <c r="C67" s="1049" t="s">
        <v>160</v>
      </c>
      <c r="D67" s="1050"/>
      <c r="E67" s="1049"/>
      <c r="F67" s="1051"/>
      <c r="G67" s="1051"/>
      <c r="H67" s="1051"/>
      <c r="I67" s="1051"/>
      <c r="J67" s="1052"/>
      <c r="K67" s="1051"/>
      <c r="L67" s="1052"/>
      <c r="M67" s="1051"/>
      <c r="N67" s="244" t="s">
        <v>159</v>
      </c>
      <c r="O67" s="1051"/>
      <c r="P67" s="1051"/>
      <c r="Q67" s="1051"/>
      <c r="R67" s="1051"/>
      <c r="S67" s="1051"/>
      <c r="T67" s="1051"/>
      <c r="U67" s="1051"/>
      <c r="V67" s="1051"/>
      <c r="W67" s="1051"/>
      <c r="X67" s="1051"/>
      <c r="Y67" s="1051"/>
      <c r="Z67" s="1051"/>
      <c r="AA67" s="1051"/>
      <c r="AB67" s="1051" t="s">
        <v>158</v>
      </c>
      <c r="AC67" s="1051"/>
      <c r="AD67" s="1051"/>
      <c r="AE67" s="5"/>
      <c r="AF67" s="1053"/>
    </row>
    <row r="68" spans="1:32" s="981" customFormat="1" ht="11.25" customHeight="1" thickBot="1">
      <c r="A68" s="1002"/>
      <c r="B68" s="733"/>
      <c r="C68" s="1054"/>
      <c r="D68" s="1055"/>
      <c r="E68" s="1056"/>
      <c r="F68" s="1057"/>
      <c r="G68" s="1057"/>
      <c r="H68" s="1057"/>
      <c r="I68" s="1057"/>
      <c r="J68" s="1057"/>
      <c r="K68" s="1057"/>
      <c r="L68" s="1057"/>
      <c r="M68" s="1057"/>
      <c r="N68" s="1057"/>
      <c r="O68" s="1057"/>
      <c r="P68" s="1057"/>
      <c r="Q68" s="1057"/>
      <c r="R68" s="1057"/>
      <c r="S68" s="1057"/>
      <c r="T68" s="1057"/>
      <c r="U68" s="1057"/>
      <c r="V68" s="1057"/>
      <c r="W68" s="1057"/>
      <c r="X68" s="1057"/>
      <c r="Y68" s="1057"/>
      <c r="Z68" s="1057"/>
      <c r="AA68" s="1057"/>
      <c r="AB68" s="1057"/>
      <c r="AC68" s="1057"/>
      <c r="AD68" s="737" t="s">
        <v>100</v>
      </c>
      <c r="AE68" s="734"/>
      <c r="AF68" s="1058"/>
    </row>
    <row r="69" spans="1:32" ht="13.5" customHeight="1" thickBot="1">
      <c r="A69" s="4"/>
      <c r="B69" s="733"/>
      <c r="C69" s="1059" t="s">
        <v>157</v>
      </c>
      <c r="D69" s="986"/>
      <c r="E69" s="986"/>
      <c r="F69" s="987"/>
      <c r="G69" s="987"/>
      <c r="H69" s="987"/>
      <c r="I69" s="987"/>
      <c r="J69" s="987"/>
      <c r="K69" s="987"/>
      <c r="L69" s="987"/>
      <c r="M69" s="987"/>
      <c r="N69" s="987"/>
      <c r="O69" s="987"/>
      <c r="P69" s="987"/>
      <c r="Q69" s="987"/>
      <c r="R69" s="988"/>
      <c r="S69" s="988"/>
      <c r="T69" s="988"/>
      <c r="U69" s="988"/>
      <c r="V69" s="988"/>
      <c r="W69" s="988"/>
      <c r="X69" s="988"/>
      <c r="Y69" s="988"/>
      <c r="Z69" s="988"/>
      <c r="AA69" s="988"/>
      <c r="AB69" s="988"/>
      <c r="AC69" s="988"/>
      <c r="AD69" s="988"/>
      <c r="AE69" s="737"/>
      <c r="AF69" s="735"/>
    </row>
    <row r="70" spans="1:32" ht="3.75" customHeight="1">
      <c r="A70" s="4"/>
      <c r="B70" s="733"/>
      <c r="C70" s="1591" t="s">
        <v>96</v>
      </c>
      <c r="D70" s="1592"/>
      <c r="E70" s="734"/>
      <c r="F70" s="735"/>
      <c r="G70" s="745"/>
      <c r="H70" s="1060"/>
      <c r="I70" s="1061"/>
      <c r="J70" s="1061"/>
      <c r="K70" s="1061"/>
      <c r="L70" s="1061"/>
      <c r="M70" s="1061"/>
      <c r="N70" s="1061"/>
      <c r="O70" s="1061"/>
      <c r="P70" s="1061"/>
      <c r="Q70" s="1061"/>
      <c r="R70" s="1061"/>
      <c r="S70" s="1061"/>
      <c r="T70" s="1061"/>
      <c r="U70" s="1061"/>
      <c r="V70" s="1061"/>
      <c r="W70" s="1061"/>
      <c r="X70" s="1061"/>
      <c r="Y70" s="1061"/>
      <c r="Z70" s="1061"/>
      <c r="AA70" s="1061"/>
      <c r="AB70" s="1061"/>
      <c r="AC70" s="1061"/>
      <c r="AD70" s="1061"/>
      <c r="AE70" s="734"/>
      <c r="AF70" s="735"/>
    </row>
    <row r="71" spans="1:32" ht="11.25" customHeight="1">
      <c r="A71" s="4"/>
      <c r="B71" s="733"/>
      <c r="C71" s="1593"/>
      <c r="D71" s="1593"/>
      <c r="E71" s="1062"/>
      <c r="F71" s="1594">
        <v>2011</v>
      </c>
      <c r="G71" s="1594"/>
      <c r="H71" s="1594"/>
      <c r="I71" s="1594"/>
      <c r="J71" s="1594"/>
      <c r="K71" s="1594"/>
      <c r="L71" s="1594"/>
      <c r="M71" s="1594"/>
      <c r="N71" s="1594"/>
      <c r="O71" s="1594"/>
      <c r="P71" s="1594"/>
      <c r="Q71" s="1594"/>
      <c r="R71" s="1594"/>
      <c r="S71" s="1594"/>
      <c r="T71" s="1594"/>
      <c r="U71" s="1594"/>
      <c r="V71" s="1594"/>
      <c r="W71" s="1063"/>
      <c r="X71" s="1594">
        <v>2012</v>
      </c>
      <c r="Y71" s="1594"/>
      <c r="Z71" s="1594"/>
      <c r="AA71" s="1594"/>
      <c r="AB71" s="1594"/>
      <c r="AC71" s="1594"/>
      <c r="AD71" s="1594"/>
      <c r="AE71" s="1063"/>
      <c r="AF71" s="1063"/>
    </row>
    <row r="72" spans="1:32" ht="11.25" customHeight="1">
      <c r="A72" s="4"/>
      <c r="B72" s="733"/>
      <c r="C72" s="734"/>
      <c r="D72" s="1062"/>
      <c r="E72" s="1062"/>
      <c r="F72" s="1064" t="s">
        <v>154</v>
      </c>
      <c r="G72" s="734"/>
      <c r="H72" s="1065" t="s">
        <v>153</v>
      </c>
      <c r="I72" s="734"/>
      <c r="J72" s="1065" t="s">
        <v>152</v>
      </c>
      <c r="K72" s="734"/>
      <c r="L72" s="1065" t="s">
        <v>151</v>
      </c>
      <c r="M72" s="734"/>
      <c r="N72" s="1065" t="s">
        <v>150</v>
      </c>
      <c r="O72" s="734"/>
      <c r="P72" s="1065" t="s">
        <v>149</v>
      </c>
      <c r="Q72" s="734"/>
      <c r="R72" s="1065" t="s">
        <v>148</v>
      </c>
      <c r="S72" s="734"/>
      <c r="T72" s="1065" t="s">
        <v>147</v>
      </c>
      <c r="U72" s="734"/>
      <c r="V72" s="1065" t="s">
        <v>146</v>
      </c>
      <c r="W72" s="734"/>
      <c r="X72" s="1065" t="s">
        <v>145</v>
      </c>
      <c r="Y72" s="734"/>
      <c r="Z72" s="1065" t="s">
        <v>156</v>
      </c>
      <c r="AA72" s="734"/>
      <c r="AB72" s="1065" t="s">
        <v>155</v>
      </c>
      <c r="AC72" s="734"/>
      <c r="AD72" s="1065" t="s">
        <v>154</v>
      </c>
      <c r="AE72" s="734"/>
      <c r="AF72" s="735"/>
    </row>
    <row r="73" spans="1:32" ht="11.25" customHeight="1">
      <c r="A73" s="4"/>
      <c r="B73" s="733"/>
      <c r="C73" s="1595" t="s">
        <v>144</v>
      </c>
      <c r="D73" s="1595"/>
      <c r="E73" s="924"/>
      <c r="F73" s="1066"/>
      <c r="G73" s="735"/>
      <c r="H73" s="1066"/>
      <c r="I73" s="735"/>
      <c r="J73" s="1066"/>
      <c r="K73" s="735"/>
      <c r="L73" s="1066"/>
      <c r="M73" s="735"/>
      <c r="N73" s="1066"/>
      <c r="O73" s="735"/>
      <c r="P73" s="1066"/>
      <c r="Q73" s="735"/>
      <c r="R73" s="1066"/>
      <c r="S73" s="735"/>
      <c r="T73" s="1066"/>
      <c r="U73" s="735"/>
      <c r="V73" s="1066"/>
      <c r="W73" s="735"/>
      <c r="X73" s="1066"/>
      <c r="Y73" s="735"/>
      <c r="Z73" s="1066"/>
      <c r="AA73" s="735"/>
      <c r="AB73" s="1066"/>
      <c r="AC73" s="735"/>
      <c r="AD73" s="1066"/>
      <c r="AE73" s="734"/>
      <c r="AF73" s="735"/>
    </row>
    <row r="74" spans="1:32" s="1071" customFormat="1" ht="10.5" customHeight="1">
      <c r="A74" s="1067"/>
      <c r="B74" s="1068"/>
      <c r="C74" s="1069" t="s">
        <v>143</v>
      </c>
      <c r="D74" s="280"/>
      <c r="E74" s="280"/>
      <c r="F74" s="1070">
        <v>0.42</v>
      </c>
      <c r="G74" s="1070"/>
      <c r="H74" s="1070">
        <v>-0.1</v>
      </c>
      <c r="I74" s="1070"/>
      <c r="J74" s="1070">
        <v>-0.2</v>
      </c>
      <c r="K74" s="1070"/>
      <c r="L74" s="1070">
        <v>-0.1</v>
      </c>
      <c r="M74" s="1070"/>
      <c r="N74" s="1070">
        <v>-0.4</v>
      </c>
      <c r="O74" s="1070"/>
      <c r="P74" s="1070">
        <v>0.8</v>
      </c>
      <c r="Q74" s="1070"/>
      <c r="R74" s="1070">
        <v>1.1000000000000001</v>
      </c>
      <c r="S74" s="1070"/>
      <c r="T74" s="1070">
        <v>-0.1</v>
      </c>
      <c r="U74" s="1070"/>
      <c r="V74" s="1070">
        <v>0</v>
      </c>
      <c r="W74" s="1070"/>
      <c r="X74" s="1070">
        <v>0.5</v>
      </c>
      <c r="Y74" s="1070"/>
      <c r="Z74" s="1070">
        <v>0.1</v>
      </c>
      <c r="AA74" s="1070"/>
      <c r="AB74" s="1070">
        <v>1.2</v>
      </c>
      <c r="AC74" s="1070"/>
      <c r="AD74" s="1070">
        <v>0.3</v>
      </c>
      <c r="AE74" s="1062"/>
      <c r="AF74" s="1062"/>
    </row>
    <row r="75" spans="1:32" s="1071" customFormat="1" ht="10.5" customHeight="1">
      <c r="A75" s="1067"/>
      <c r="B75" s="1068"/>
      <c r="C75" s="1069" t="s">
        <v>142</v>
      </c>
      <c r="D75" s="280"/>
      <c r="E75" s="280"/>
      <c r="F75" s="1072">
        <v>4.0999999999999996</v>
      </c>
      <c r="G75" s="1072"/>
      <c r="H75" s="1072">
        <v>3.8</v>
      </c>
      <c r="I75" s="1072"/>
      <c r="J75" s="1072">
        <v>3.4</v>
      </c>
      <c r="K75" s="1072"/>
      <c r="L75" s="1072">
        <v>3.2</v>
      </c>
      <c r="M75" s="1072"/>
      <c r="N75" s="1072">
        <v>2.9</v>
      </c>
      <c r="O75" s="1072"/>
      <c r="P75" s="1072">
        <v>3.6</v>
      </c>
      <c r="Q75" s="1072"/>
      <c r="R75" s="1072">
        <v>4.2</v>
      </c>
      <c r="S75" s="1072"/>
      <c r="T75" s="1072">
        <v>4</v>
      </c>
      <c r="U75" s="1072"/>
      <c r="V75" s="1072">
        <v>3.6</v>
      </c>
      <c r="W75" s="1072"/>
      <c r="X75" s="1072">
        <v>3.5</v>
      </c>
      <c r="Y75" s="1072"/>
      <c r="Z75" s="1072">
        <v>3.6</v>
      </c>
      <c r="AA75" s="1072"/>
      <c r="AB75" s="1072">
        <v>3.1</v>
      </c>
      <c r="AC75" s="1072"/>
      <c r="AD75" s="1072">
        <v>3</v>
      </c>
      <c r="AE75" s="1062"/>
      <c r="AF75" s="1062"/>
    </row>
    <row r="76" spans="1:32" s="1071" customFormat="1" ht="10.5" customHeight="1">
      <c r="A76" s="1067"/>
      <c r="B76" s="1068"/>
      <c r="C76" s="1069" t="s">
        <v>141</v>
      </c>
      <c r="D76" s="280"/>
      <c r="E76" s="280"/>
      <c r="F76" s="1072">
        <v>2.5</v>
      </c>
      <c r="G76" s="1072"/>
      <c r="H76" s="1072">
        <v>2.8</v>
      </c>
      <c r="I76" s="1072"/>
      <c r="J76" s="1072">
        <v>2.9</v>
      </c>
      <c r="K76" s="1072"/>
      <c r="L76" s="1072">
        <v>3.1</v>
      </c>
      <c r="M76" s="1072"/>
      <c r="N76" s="1072">
        <v>3.1</v>
      </c>
      <c r="O76" s="1072"/>
      <c r="P76" s="1072">
        <v>3.3</v>
      </c>
      <c r="Q76" s="1072"/>
      <c r="R76" s="1072">
        <v>3.4</v>
      </c>
      <c r="S76" s="1072"/>
      <c r="T76" s="1072">
        <v>3.6</v>
      </c>
      <c r="U76" s="1072"/>
      <c r="V76" s="1072">
        <v>3.7</v>
      </c>
      <c r="W76" s="1072"/>
      <c r="X76" s="1072">
        <v>3.6</v>
      </c>
      <c r="Y76" s="1072"/>
      <c r="Z76" s="1072">
        <v>3.7</v>
      </c>
      <c r="AA76" s="1072"/>
      <c r="AB76" s="1072">
        <v>3.6</v>
      </c>
      <c r="AC76" s="1072"/>
      <c r="AD76" s="1072">
        <v>3.5</v>
      </c>
      <c r="AE76" s="1062"/>
      <c r="AF76" s="1062"/>
    </row>
    <row r="77" spans="1:32" ht="11.25" customHeight="1">
      <c r="A77" s="4"/>
      <c r="B77" s="733"/>
      <c r="C77" s="924" t="s">
        <v>140</v>
      </c>
      <c r="D77" s="924"/>
      <c r="E77" s="924"/>
      <c r="F77" s="752"/>
      <c r="G77" s="752"/>
      <c r="H77" s="707"/>
      <c r="I77" s="707"/>
      <c r="J77" s="976"/>
      <c r="K77" s="976"/>
      <c r="L77" s="976"/>
      <c r="M77" s="976"/>
      <c r="N77" s="976"/>
      <c r="O77" s="976"/>
      <c r="P77" s="976"/>
      <c r="Q77" s="976"/>
      <c r="R77" s="752"/>
      <c r="S77" s="752"/>
      <c r="T77" s="976"/>
      <c r="U77" s="976"/>
      <c r="V77" s="976"/>
      <c r="W77" s="976"/>
      <c r="X77" s="976"/>
      <c r="Y77" s="976"/>
      <c r="Z77" s="976"/>
      <c r="AA77" s="976"/>
      <c r="AB77" s="976"/>
      <c r="AC77" s="976"/>
      <c r="AD77" s="753"/>
      <c r="AE77" s="734"/>
      <c r="AF77" s="735"/>
    </row>
    <row r="78" spans="1:32" ht="9.75" customHeight="1">
      <c r="A78" s="4"/>
      <c r="B78" s="754"/>
      <c r="C78" s="755"/>
      <c r="D78" s="756" t="s">
        <v>138</v>
      </c>
      <c r="E78" s="924">
        <v>18.063386000324801</v>
      </c>
      <c r="F78" s="752"/>
      <c r="G78" s="752"/>
      <c r="H78" s="941"/>
      <c r="I78" s="941"/>
      <c r="J78" s="250"/>
      <c r="K78" s="250"/>
      <c r="L78" s="250"/>
      <c r="M78" s="250"/>
      <c r="N78" s="250"/>
      <c r="O78" s="250"/>
      <c r="P78" s="946">
        <v>5.4</v>
      </c>
      <c r="Q78" s="250"/>
      <c r="R78" s="752"/>
      <c r="S78" s="761"/>
      <c r="T78" s="762"/>
      <c r="U78" s="762"/>
      <c r="V78" s="762"/>
      <c r="W78" s="762"/>
      <c r="X78" s="762"/>
      <c r="Y78" s="762"/>
      <c r="Z78" s="762"/>
      <c r="AA78" s="762"/>
      <c r="AB78" s="762"/>
      <c r="AC78" s="762"/>
      <c r="AD78" s="753">
        <v>5.4</v>
      </c>
      <c r="AE78" s="734"/>
      <c r="AF78" s="735"/>
    </row>
    <row r="79" spans="1:32" ht="9.75" customHeight="1">
      <c r="A79" s="4"/>
      <c r="B79" s="757"/>
      <c r="C79" s="280"/>
      <c r="D79" s="756" t="s">
        <v>575</v>
      </c>
      <c r="E79" s="536">
        <v>14.762105180733499</v>
      </c>
      <c r="F79" s="752"/>
      <c r="G79" s="752"/>
      <c r="H79" s="942"/>
      <c r="I79" s="942"/>
      <c r="J79" s="942"/>
      <c r="K79" s="942"/>
      <c r="L79" s="250"/>
      <c r="M79" s="942"/>
      <c r="N79" s="943"/>
      <c r="O79" s="943"/>
      <c r="P79" s="946">
        <v>3.8</v>
      </c>
      <c r="Q79" s="942"/>
      <c r="R79" s="752"/>
      <c r="S79" s="761"/>
      <c r="T79" s="763"/>
      <c r="U79" s="763"/>
      <c r="V79" s="762"/>
      <c r="W79" s="762"/>
      <c r="X79" s="762"/>
      <c r="Y79" s="762"/>
      <c r="Z79" s="762"/>
      <c r="AA79" s="762"/>
      <c r="AB79" s="762"/>
      <c r="AC79" s="763"/>
      <c r="AD79" s="753">
        <v>3.8</v>
      </c>
      <c r="AE79" s="758"/>
      <c r="AF79" s="758"/>
    </row>
    <row r="80" spans="1:32" ht="9.75" customHeight="1">
      <c r="A80" s="4"/>
      <c r="B80" s="757"/>
      <c r="C80" s="280"/>
      <c r="D80" s="756" t="s">
        <v>577</v>
      </c>
      <c r="E80" s="536">
        <v>12.5343097962059</v>
      </c>
      <c r="F80" s="752"/>
      <c r="G80" s="752"/>
      <c r="H80" s="942"/>
      <c r="I80" s="942"/>
      <c r="J80" s="942"/>
      <c r="K80" s="942"/>
      <c r="L80" s="250"/>
      <c r="M80" s="942"/>
      <c r="N80" s="943"/>
      <c r="O80" s="943"/>
      <c r="P80" s="946">
        <v>3.4</v>
      </c>
      <c r="Q80" s="942"/>
      <c r="R80" s="752"/>
      <c r="S80" s="761"/>
      <c r="T80" s="763"/>
      <c r="U80" s="763"/>
      <c r="V80" s="762"/>
      <c r="W80" s="762"/>
      <c r="X80" s="762"/>
      <c r="Y80" s="762"/>
      <c r="Z80" s="762"/>
      <c r="AA80" s="762"/>
      <c r="AB80" s="762"/>
      <c r="AC80" s="763"/>
      <c r="AD80" s="753">
        <v>3.4</v>
      </c>
      <c r="AE80" s="759"/>
      <c r="AF80" s="735"/>
    </row>
    <row r="81" spans="1:32" ht="9.75" customHeight="1">
      <c r="A81" s="4"/>
      <c r="B81" s="757"/>
      <c r="C81" s="280"/>
      <c r="D81" s="756" t="s">
        <v>639</v>
      </c>
      <c r="E81" s="756"/>
      <c r="F81" s="756"/>
      <c r="G81" s="756"/>
      <c r="H81" s="756"/>
      <c r="I81" s="756"/>
      <c r="J81" s="756"/>
      <c r="K81" s="756"/>
      <c r="L81" s="756"/>
      <c r="M81" s="756"/>
      <c r="N81" s="756"/>
      <c r="O81" s="943"/>
      <c r="P81" s="946">
        <v>2.2999999999999998</v>
      </c>
      <c r="Q81" s="942"/>
      <c r="R81" s="752"/>
      <c r="S81" s="761"/>
      <c r="T81" s="763"/>
      <c r="U81" s="763"/>
      <c r="V81" s="762"/>
      <c r="W81" s="762"/>
      <c r="X81" s="762"/>
      <c r="Y81" s="762"/>
      <c r="Z81" s="762"/>
      <c r="AA81" s="762"/>
      <c r="AB81" s="762"/>
      <c r="AC81" s="763"/>
      <c r="AD81" s="753">
        <v>2.2999999999999998</v>
      </c>
      <c r="AE81" s="759"/>
      <c r="AF81" s="735"/>
    </row>
    <row r="82" spans="1:32" ht="9.75" customHeight="1">
      <c r="A82" s="4"/>
      <c r="B82" s="757"/>
      <c r="C82" s="280"/>
      <c r="D82" s="948" t="s">
        <v>139</v>
      </c>
      <c r="E82" s="949">
        <v>5.2459390573287301</v>
      </c>
      <c r="F82" s="949"/>
      <c r="G82" s="949"/>
      <c r="H82" s="949"/>
      <c r="I82" s="949"/>
      <c r="J82" s="949"/>
      <c r="K82" s="949"/>
      <c r="L82" s="949"/>
      <c r="M82" s="949"/>
      <c r="N82" s="949"/>
      <c r="O82" s="944"/>
      <c r="P82" s="946">
        <v>2.2999999999999998</v>
      </c>
      <c r="Q82" s="942"/>
      <c r="R82" s="752"/>
      <c r="S82" s="761"/>
      <c r="T82" s="763"/>
      <c r="U82" s="763"/>
      <c r="V82" s="762"/>
      <c r="W82" s="762"/>
      <c r="X82" s="762"/>
      <c r="Y82" s="762"/>
      <c r="Z82" s="762"/>
      <c r="AA82" s="762"/>
      <c r="AB82" s="762"/>
      <c r="AC82" s="763"/>
      <c r="AD82" s="753">
        <v>2.2999999999999998</v>
      </c>
      <c r="AE82" s="759"/>
      <c r="AF82" s="735"/>
    </row>
    <row r="83" spans="1:32" ht="9.75" customHeight="1">
      <c r="A83" s="4"/>
      <c r="B83" s="757"/>
      <c r="C83" s="280"/>
      <c r="D83" s="756" t="s">
        <v>576</v>
      </c>
      <c r="E83" s="942"/>
      <c r="F83" s="942"/>
      <c r="G83" s="942"/>
      <c r="H83" s="942"/>
      <c r="I83" s="942"/>
      <c r="J83" s="942"/>
      <c r="K83" s="942"/>
      <c r="L83" s="250"/>
      <c r="M83" s="942"/>
      <c r="N83" s="943"/>
      <c r="O83" s="945"/>
      <c r="P83" s="947">
        <v>-0.8</v>
      </c>
      <c r="Q83" s="942"/>
      <c r="R83" s="752"/>
      <c r="S83" s="761"/>
      <c r="T83" s="763"/>
      <c r="U83" s="763"/>
      <c r="V83" s="762"/>
      <c r="W83" s="762"/>
      <c r="X83" s="762"/>
      <c r="Y83" s="762"/>
      <c r="Z83" s="762"/>
      <c r="AA83" s="762"/>
      <c r="AB83" s="762"/>
      <c r="AC83" s="763"/>
      <c r="AD83" s="752"/>
      <c r="AE83" s="759"/>
      <c r="AF83" s="735"/>
    </row>
    <row r="84" spans="1:32" ht="9.75" customHeight="1">
      <c r="A84" s="4"/>
      <c r="B84" s="757"/>
      <c r="C84" s="280"/>
      <c r="D84" s="756" t="s">
        <v>640</v>
      </c>
      <c r="E84" s="536"/>
      <c r="F84" s="752"/>
      <c r="G84" s="752"/>
      <c r="H84" s="943"/>
      <c r="I84" s="943"/>
      <c r="J84" s="943"/>
      <c r="K84" s="943"/>
      <c r="L84" s="250"/>
      <c r="M84" s="943"/>
      <c r="N84" s="943"/>
      <c r="O84" s="943"/>
      <c r="P84" s="947">
        <v>-0.9</v>
      </c>
      <c r="Q84" s="942"/>
      <c r="R84" s="752"/>
      <c r="S84" s="761"/>
      <c r="T84" s="763"/>
      <c r="U84" s="763"/>
      <c r="V84" s="762"/>
      <c r="W84" s="762"/>
      <c r="X84" s="762"/>
      <c r="Y84" s="762"/>
      <c r="Z84" s="762"/>
      <c r="AA84" s="762"/>
      <c r="AB84" s="762"/>
      <c r="AC84" s="763"/>
      <c r="AD84" s="760"/>
      <c r="AE84" s="759"/>
      <c r="AF84" s="735"/>
    </row>
    <row r="85" spans="1:32" ht="9.75" customHeight="1">
      <c r="A85" s="4"/>
      <c r="B85" s="757"/>
      <c r="C85" s="280"/>
      <c r="D85" s="756" t="s">
        <v>641</v>
      </c>
      <c r="E85" s="536"/>
      <c r="F85" s="752"/>
      <c r="G85" s="752"/>
      <c r="H85" s="943"/>
      <c r="I85" s="943"/>
      <c r="J85" s="943"/>
      <c r="K85" s="943"/>
      <c r="L85" s="250"/>
      <c r="M85" s="943"/>
      <c r="N85" s="943"/>
      <c r="O85" s="943"/>
      <c r="P85" s="947">
        <v>-1</v>
      </c>
      <c r="Q85" s="942"/>
      <c r="R85" s="752"/>
      <c r="S85" s="761"/>
      <c r="T85" s="763"/>
      <c r="U85" s="763"/>
      <c r="V85" s="762"/>
      <c r="W85" s="762"/>
      <c r="X85" s="762"/>
      <c r="Y85" s="762"/>
      <c r="Z85" s="762"/>
      <c r="AA85" s="762"/>
      <c r="AB85" s="762"/>
      <c r="AC85" s="763"/>
      <c r="AD85" s="760"/>
      <c r="AE85" s="759"/>
      <c r="AF85" s="735"/>
    </row>
    <row r="86" spans="1:32" ht="9.75" customHeight="1">
      <c r="A86" s="4"/>
      <c r="B86" s="757"/>
      <c r="C86" s="280"/>
      <c r="D86" s="756" t="s">
        <v>642</v>
      </c>
      <c r="E86" s="536"/>
      <c r="F86" s="752"/>
      <c r="G86" s="752"/>
      <c r="H86" s="943"/>
      <c r="I86" s="943"/>
      <c r="J86" s="943"/>
      <c r="K86" s="943"/>
      <c r="L86" s="250"/>
      <c r="M86" s="943"/>
      <c r="N86" s="943"/>
      <c r="O86" s="943"/>
      <c r="P86" s="947">
        <v>-1.9</v>
      </c>
      <c r="Q86" s="942"/>
      <c r="R86" s="752"/>
      <c r="S86" s="761"/>
      <c r="T86" s="763"/>
      <c r="U86" s="763"/>
      <c r="V86" s="762"/>
      <c r="W86" s="762"/>
      <c r="X86" s="762"/>
      <c r="Y86" s="762"/>
      <c r="Z86" s="762"/>
      <c r="AA86" s="762"/>
      <c r="AB86" s="762"/>
      <c r="AC86" s="763"/>
      <c r="AD86" s="760"/>
      <c r="AE86" s="759"/>
      <c r="AF86" s="735"/>
    </row>
    <row r="87" spans="1:32" ht="9.75" customHeight="1">
      <c r="A87" s="4"/>
      <c r="B87" s="757"/>
      <c r="C87" s="280"/>
      <c r="D87" s="950" t="s">
        <v>536</v>
      </c>
      <c r="E87" s="536"/>
      <c r="F87" s="752"/>
      <c r="G87" s="752"/>
      <c r="H87" s="942"/>
      <c r="I87" s="942"/>
      <c r="J87" s="942"/>
      <c r="K87" s="942"/>
      <c r="L87" s="250"/>
      <c r="M87" s="942"/>
      <c r="N87" s="943"/>
      <c r="O87" s="943"/>
      <c r="P87" s="947">
        <v>-3.9</v>
      </c>
      <c r="Q87" s="942"/>
      <c r="R87" s="752"/>
      <c r="S87" s="761"/>
      <c r="T87" s="763"/>
      <c r="U87" s="763"/>
      <c r="V87" s="762"/>
      <c r="W87" s="762"/>
      <c r="X87" s="762"/>
      <c r="Y87" s="762"/>
      <c r="Z87" s="762"/>
      <c r="AA87" s="762"/>
      <c r="AB87" s="762"/>
      <c r="AC87" s="763"/>
      <c r="AD87" s="752"/>
      <c r="AE87" s="759"/>
      <c r="AF87" s="735"/>
    </row>
    <row r="88" spans="1:32" ht="18" customHeight="1" thickBot="1">
      <c r="A88" s="4"/>
      <c r="B88" s="1073"/>
      <c r="C88" s="1056" t="s">
        <v>681</v>
      </c>
      <c r="D88" s="756"/>
      <c r="E88" s="1056"/>
      <c r="F88" s="1056"/>
      <c r="G88" s="1056"/>
      <c r="H88" s="1056"/>
      <c r="I88" s="1056"/>
      <c r="J88" s="1074" t="s">
        <v>137</v>
      </c>
      <c r="K88" s="1056"/>
      <c r="L88" s="1056"/>
      <c r="M88" s="1056"/>
      <c r="N88" s="1056"/>
      <c r="O88" s="1056"/>
      <c r="P88" s="1056"/>
      <c r="Q88" s="1056"/>
      <c r="R88" s="1056"/>
      <c r="S88" s="1056"/>
      <c r="T88" s="1056"/>
      <c r="U88" s="1056"/>
      <c r="V88" s="1056"/>
      <c r="W88" s="1056"/>
      <c r="X88" s="1056"/>
      <c r="Y88" s="1075"/>
      <c r="Z88" s="1075"/>
      <c r="AA88" s="1075"/>
      <c r="AB88" s="1075"/>
      <c r="AC88" s="1075"/>
      <c r="AD88" s="1075"/>
      <c r="AE88" s="734"/>
      <c r="AF88" s="735"/>
    </row>
    <row r="89" spans="1:32" ht="12.75" customHeight="1" thickBot="1">
      <c r="A89" s="4"/>
      <c r="B89" s="1076">
        <v>16</v>
      </c>
      <c r="C89" s="969" t="s">
        <v>628</v>
      </c>
      <c r="D89" s="1077"/>
      <c r="E89" s="982"/>
      <c r="F89" s="982"/>
      <c r="G89" s="982"/>
      <c r="H89" s="982"/>
      <c r="I89" s="8"/>
      <c r="J89" s="8"/>
      <c r="K89" s="8"/>
      <c r="L89" s="8"/>
      <c r="M89" s="8"/>
      <c r="N89" s="8"/>
      <c r="O89" s="8"/>
      <c r="P89" s="8"/>
      <c r="Q89" s="8"/>
      <c r="R89" s="8"/>
      <c r="S89" s="8"/>
      <c r="T89" s="8"/>
      <c r="U89" s="8"/>
      <c r="V89" s="8"/>
      <c r="W89" s="8"/>
      <c r="X89" s="1476"/>
      <c r="Y89" s="1476"/>
      <c r="Z89" s="1476"/>
      <c r="AA89" s="1476"/>
      <c r="AB89" s="1476"/>
      <c r="AC89" s="1476"/>
      <c r="AD89" s="1476"/>
      <c r="AE89" s="1078"/>
      <c r="AF89" s="8"/>
    </row>
    <row r="90" spans="1:32">
      <c r="B90" s="1"/>
      <c r="D90" s="756"/>
    </row>
    <row r="91" spans="1:32">
      <c r="B91" s="48"/>
      <c r="C91" s="48"/>
      <c r="D91" s="48"/>
      <c r="E91" s="48"/>
      <c r="F91" s="48"/>
    </row>
    <row r="92" spans="1:32" ht="18" customHeight="1">
      <c r="B92" s="48"/>
      <c r="C92" s="48"/>
      <c r="D92" s="48"/>
      <c r="E92" s="48"/>
      <c r="F92" s="48"/>
    </row>
    <row r="93" spans="1:32">
      <c r="B93" s="48"/>
      <c r="C93" s="48"/>
      <c r="D93" s="756"/>
      <c r="E93" s="48"/>
      <c r="F93" s="48"/>
    </row>
    <row r="94" spans="1:32">
      <c r="B94" s="48"/>
      <c r="C94" s="48"/>
      <c r="D94" s="48"/>
      <c r="E94" s="48"/>
      <c r="F94" s="48"/>
      <c r="G94" s="48"/>
      <c r="H94" s="48"/>
      <c r="I94" s="48"/>
      <c r="J94" s="48"/>
      <c r="K94" s="48"/>
      <c r="L94" s="48"/>
      <c r="M94" s="48"/>
      <c r="N94" s="48"/>
      <c r="O94" s="48"/>
      <c r="P94" s="48"/>
      <c r="Q94" s="48"/>
      <c r="R94" s="48"/>
    </row>
    <row r="95" spans="1:32" ht="17.25" customHeight="1">
      <c r="B95" s="48"/>
      <c r="C95" s="48"/>
      <c r="D95" s="55"/>
      <c r="E95" s="48"/>
      <c r="F95" s="48"/>
      <c r="G95" s="48"/>
      <c r="H95" s="48"/>
      <c r="I95" s="48"/>
      <c r="J95" s="48"/>
      <c r="K95" s="48"/>
      <c r="L95" s="48"/>
      <c r="M95" s="48"/>
      <c r="N95" s="48"/>
      <c r="O95" s="48"/>
      <c r="P95" s="48"/>
      <c r="Q95" s="48"/>
      <c r="R95" s="48"/>
    </row>
    <row r="96" spans="1:32">
      <c r="B96" s="48"/>
      <c r="C96" s="48"/>
      <c r="E96" s="48"/>
      <c r="F96" s="48"/>
      <c r="G96" s="48"/>
      <c r="H96" s="48"/>
      <c r="I96" s="48"/>
      <c r="J96" s="48"/>
      <c r="K96" s="48"/>
      <c r="L96" s="48"/>
      <c r="M96" s="48"/>
      <c r="N96" s="48"/>
      <c r="O96" s="48"/>
      <c r="P96" s="48"/>
      <c r="Q96" s="48"/>
      <c r="R96" s="48"/>
    </row>
    <row r="97" spans="2:31" ht="9" customHeight="1">
      <c r="B97" s="48"/>
      <c r="C97" s="48"/>
      <c r="E97" s="48"/>
      <c r="F97" s="48"/>
      <c r="G97" s="48"/>
      <c r="H97" s="48"/>
      <c r="I97" s="48"/>
      <c r="J97" s="48"/>
      <c r="K97" s="48"/>
      <c r="L97" s="48"/>
      <c r="M97" s="48"/>
      <c r="N97" s="48"/>
      <c r="O97" s="48"/>
      <c r="P97" s="48"/>
      <c r="Q97" s="48"/>
      <c r="R97" s="48"/>
    </row>
    <row r="98" spans="2:31" ht="8.25" customHeight="1">
      <c r="B98" s="48"/>
      <c r="C98" s="48"/>
      <c r="E98" s="48"/>
      <c r="F98" s="48"/>
      <c r="G98" s="48"/>
      <c r="H98" s="48"/>
      <c r="I98" s="48"/>
      <c r="J98" s="48"/>
      <c r="K98" s="48"/>
      <c r="L98" s="48"/>
      <c r="M98" s="48"/>
      <c r="N98" s="48"/>
      <c r="O98" s="48"/>
      <c r="P98" s="48"/>
      <c r="Q98" s="48"/>
      <c r="R98" s="48"/>
    </row>
    <row r="99" spans="2:31" ht="9.75" customHeight="1">
      <c r="B99" s="48"/>
      <c r="C99" s="48"/>
      <c r="E99" s="48"/>
      <c r="F99" s="48"/>
      <c r="G99" s="48"/>
      <c r="H99" s="48"/>
      <c r="I99" s="48"/>
      <c r="J99" s="48"/>
      <c r="K99" s="48"/>
      <c r="L99" s="48"/>
      <c r="M99" s="48"/>
      <c r="N99" s="48"/>
      <c r="O99" s="48"/>
      <c r="P99" s="48"/>
      <c r="Q99" s="48"/>
      <c r="R99" s="48"/>
    </row>
    <row r="100" spans="2:31">
      <c r="B100" s="48"/>
      <c r="C100" s="48"/>
      <c r="E100" s="48"/>
      <c r="F100" s="48"/>
      <c r="G100" s="48"/>
      <c r="H100" s="48"/>
      <c r="I100" s="48"/>
      <c r="J100" s="48"/>
      <c r="K100" s="48"/>
      <c r="L100" s="48"/>
      <c r="M100" s="48"/>
      <c r="N100" s="48"/>
      <c r="O100" s="48"/>
      <c r="P100" s="48"/>
      <c r="Q100" s="48"/>
      <c r="R100" s="48"/>
    </row>
    <row r="101" spans="2:31">
      <c r="B101" s="48"/>
      <c r="C101" s="48"/>
      <c r="E101" s="48"/>
      <c r="F101" s="48"/>
      <c r="G101" s="48"/>
      <c r="H101" s="48"/>
      <c r="I101" s="48"/>
      <c r="J101" s="48"/>
      <c r="K101" s="48"/>
      <c r="L101" s="48"/>
      <c r="M101" s="48"/>
      <c r="N101" s="48"/>
      <c r="O101" s="48"/>
      <c r="P101" s="48"/>
      <c r="Q101" s="48"/>
      <c r="R101" s="48"/>
    </row>
    <row r="102" spans="2:31">
      <c r="B102" s="48"/>
      <c r="C102" s="48"/>
      <c r="E102" s="48"/>
      <c r="F102" s="48"/>
      <c r="G102" s="48"/>
      <c r="H102" s="48"/>
      <c r="I102" s="48"/>
      <c r="J102" s="48"/>
      <c r="K102" s="48"/>
      <c r="L102" s="48"/>
      <c r="M102" s="48"/>
      <c r="N102" s="48"/>
      <c r="O102" s="48"/>
      <c r="P102" s="48"/>
      <c r="Q102" s="48"/>
      <c r="R102" s="48"/>
    </row>
    <row r="103" spans="2:31">
      <c r="B103" s="48"/>
      <c r="C103" s="48"/>
      <c r="E103" s="48"/>
      <c r="F103" s="48"/>
      <c r="G103" s="48"/>
      <c r="H103" s="48"/>
      <c r="I103" s="48"/>
      <c r="J103" s="48"/>
      <c r="K103" s="48"/>
      <c r="L103" s="48"/>
      <c r="M103" s="48"/>
      <c r="N103" s="48"/>
      <c r="O103" s="48"/>
      <c r="P103" s="48"/>
      <c r="Q103" s="48"/>
      <c r="R103" s="48"/>
      <c r="AE103" s="9"/>
    </row>
    <row r="104" spans="2:31">
      <c r="B104" s="48"/>
      <c r="C104" s="48"/>
      <c r="D104" s="1079"/>
      <c r="E104" s="48"/>
      <c r="F104" s="48"/>
      <c r="G104" s="48"/>
      <c r="H104" s="48"/>
      <c r="I104" s="48"/>
      <c r="J104" s="48"/>
      <c r="K104" s="48"/>
      <c r="L104" s="48"/>
      <c r="M104" s="48"/>
      <c r="N104" s="48"/>
      <c r="O104" s="48"/>
      <c r="P104" s="48"/>
      <c r="Q104" s="48"/>
      <c r="R104" s="48"/>
    </row>
    <row r="105" spans="2:31">
      <c r="B105" s="48"/>
      <c r="C105" s="48"/>
      <c r="D105" s="1079"/>
      <c r="E105" s="48"/>
      <c r="F105" s="48"/>
      <c r="G105" s="48"/>
      <c r="H105" s="48"/>
      <c r="I105" s="48"/>
      <c r="J105" s="48"/>
      <c r="K105" s="48"/>
      <c r="L105" s="48"/>
      <c r="M105" s="48"/>
      <c r="N105" s="48"/>
      <c r="O105" s="48"/>
      <c r="P105" s="48"/>
      <c r="Q105" s="48"/>
      <c r="R105" s="48"/>
    </row>
    <row r="106" spans="2:31">
      <c r="B106" s="48"/>
      <c r="C106" s="48"/>
      <c r="D106" s="1079"/>
      <c r="E106" s="48"/>
      <c r="F106" s="48"/>
      <c r="G106" s="48"/>
      <c r="H106" s="48"/>
      <c r="I106" s="48"/>
      <c r="J106" s="48"/>
      <c r="K106" s="48"/>
      <c r="L106" s="48"/>
      <c r="M106" s="48"/>
      <c r="N106" s="48"/>
      <c r="O106" s="48"/>
      <c r="P106" s="48"/>
      <c r="Q106" s="48"/>
      <c r="R106" s="48"/>
    </row>
    <row r="107" spans="2:31">
      <c r="B107" s="48"/>
      <c r="C107" s="48"/>
      <c r="D107" s="48"/>
      <c r="E107" s="48"/>
      <c r="F107" s="48"/>
      <c r="G107" s="48"/>
      <c r="H107" s="48"/>
      <c r="I107" s="48"/>
      <c r="J107" s="48"/>
      <c r="K107" s="48"/>
      <c r="L107" s="48"/>
      <c r="M107" s="48"/>
      <c r="N107" s="48"/>
      <c r="O107" s="48"/>
      <c r="P107" s="48"/>
      <c r="Q107" s="48"/>
      <c r="R107" s="48"/>
    </row>
  </sheetData>
  <mergeCells count="120">
    <mergeCell ref="X8:AD8"/>
    <mergeCell ref="C10:D10"/>
    <mergeCell ref="C19:D19"/>
    <mergeCell ref="C20:D20"/>
    <mergeCell ref="C21:D21"/>
    <mergeCell ref="C22:D22"/>
    <mergeCell ref="C23:D23"/>
    <mergeCell ref="C24:D24"/>
    <mergeCell ref="C25:D25"/>
    <mergeCell ref="C1:I1"/>
    <mergeCell ref="C7:D8"/>
    <mergeCell ref="F8:V8"/>
    <mergeCell ref="C32:D32"/>
    <mergeCell ref="C33:D33"/>
    <mergeCell ref="C34:D34"/>
    <mergeCell ref="C35:D35"/>
    <mergeCell ref="C36:D36"/>
    <mergeCell ref="C37:D37"/>
    <mergeCell ref="C26:D26"/>
    <mergeCell ref="C27:D27"/>
    <mergeCell ref="C28:D28"/>
    <mergeCell ref="C29:D29"/>
    <mergeCell ref="C30:D30"/>
    <mergeCell ref="C31:D31"/>
    <mergeCell ref="N50:P50"/>
    <mergeCell ref="R50:T50"/>
    <mergeCell ref="X50:Z50"/>
    <mergeCell ref="C52:D52"/>
    <mergeCell ref="J52:L52"/>
    <mergeCell ref="N52:P52"/>
    <mergeCell ref="R52:T52"/>
    <mergeCell ref="X52:Z52"/>
    <mergeCell ref="C38:D38"/>
    <mergeCell ref="C39:D39"/>
    <mergeCell ref="C40:D40"/>
    <mergeCell ref="C45:AD45"/>
    <mergeCell ref="C46:AD46"/>
    <mergeCell ref="C49:D50"/>
    <mergeCell ref="F49:H49"/>
    <mergeCell ref="J49:L50"/>
    <mergeCell ref="N49:V49"/>
    <mergeCell ref="X49:AD49"/>
    <mergeCell ref="C53:F53"/>
    <mergeCell ref="H53:J53"/>
    <mergeCell ref="N53:P53"/>
    <mergeCell ref="R53:T53"/>
    <mergeCell ref="Z53:AB53"/>
    <mergeCell ref="H56:J56"/>
    <mergeCell ref="L56:N56"/>
    <mergeCell ref="P56:R56"/>
    <mergeCell ref="T56:V56"/>
    <mergeCell ref="X56:Z56"/>
    <mergeCell ref="H58:J58"/>
    <mergeCell ref="L58:N58"/>
    <mergeCell ref="P58:R58"/>
    <mergeCell ref="T58:V58"/>
    <mergeCell ref="X58:Z58"/>
    <mergeCell ref="AB58:AD58"/>
    <mergeCell ref="AB56:AD56"/>
    <mergeCell ref="C57:D57"/>
    <mergeCell ref="H57:J57"/>
    <mergeCell ref="L57:N57"/>
    <mergeCell ref="P57:R57"/>
    <mergeCell ref="T57:V57"/>
    <mergeCell ref="X57:Z57"/>
    <mergeCell ref="AB57:AD57"/>
    <mergeCell ref="H60:J60"/>
    <mergeCell ref="L60:N60"/>
    <mergeCell ref="P60:R60"/>
    <mergeCell ref="T60:V60"/>
    <mergeCell ref="X60:Z60"/>
    <mergeCell ref="AB60:AD60"/>
    <mergeCell ref="H59:J59"/>
    <mergeCell ref="L59:N59"/>
    <mergeCell ref="P59:R59"/>
    <mergeCell ref="T59:V59"/>
    <mergeCell ref="X59:Z59"/>
    <mergeCell ref="AB59:AD59"/>
    <mergeCell ref="H62:J62"/>
    <mergeCell ref="L62:N62"/>
    <mergeCell ref="P62:R62"/>
    <mergeCell ref="T62:V62"/>
    <mergeCell ref="X62:Z62"/>
    <mergeCell ref="AB62:AD62"/>
    <mergeCell ref="H61:J61"/>
    <mergeCell ref="L61:N61"/>
    <mergeCell ref="P61:R61"/>
    <mergeCell ref="T61:V61"/>
    <mergeCell ref="X61:Z61"/>
    <mergeCell ref="AB61:AD61"/>
    <mergeCell ref="H64:J64"/>
    <mergeCell ref="L64:N64"/>
    <mergeCell ref="P64:R64"/>
    <mergeCell ref="T64:V64"/>
    <mergeCell ref="X64:Z64"/>
    <mergeCell ref="AB64:AD64"/>
    <mergeCell ref="H63:J63"/>
    <mergeCell ref="L63:N63"/>
    <mergeCell ref="P63:R63"/>
    <mergeCell ref="T63:V63"/>
    <mergeCell ref="X63:Z63"/>
    <mergeCell ref="AB63:AD63"/>
    <mergeCell ref="C70:D71"/>
    <mergeCell ref="F71:V71"/>
    <mergeCell ref="X71:AD71"/>
    <mergeCell ref="C73:D73"/>
    <mergeCell ref="X89:AD89"/>
    <mergeCell ref="AB65:AD65"/>
    <mergeCell ref="H66:J66"/>
    <mergeCell ref="L66:N66"/>
    <mergeCell ref="P66:R66"/>
    <mergeCell ref="T66:V66"/>
    <mergeCell ref="X66:Z66"/>
    <mergeCell ref="AB66:AD66"/>
    <mergeCell ref="C65:D65"/>
    <mergeCell ref="H65:J65"/>
    <mergeCell ref="L65:N65"/>
    <mergeCell ref="P65:R65"/>
    <mergeCell ref="T65:V65"/>
    <mergeCell ref="X65:Z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C0000"/>
  </sheetPr>
  <dimension ref="A1:T78"/>
  <sheetViews>
    <sheetView workbookViewId="0"/>
  </sheetViews>
  <sheetFormatPr defaultRowHeight="12.75"/>
  <cols>
    <col min="1" max="1" width="1" style="519" customWidth="1"/>
    <col min="2" max="2" width="2.5703125" style="519" customWidth="1"/>
    <col min="3" max="3" width="2.28515625" style="519" customWidth="1"/>
    <col min="4" max="4" width="48.42578125" style="519" customWidth="1"/>
    <col min="5" max="5" width="0.42578125" style="519" customWidth="1"/>
    <col min="6" max="6" width="7" style="519" customWidth="1"/>
    <col min="7" max="7" width="0.42578125" style="519" customWidth="1"/>
    <col min="8" max="8" width="5.7109375" style="519" customWidth="1"/>
    <col min="9" max="9" width="0.7109375" style="519" customWidth="1"/>
    <col min="10" max="10" width="7.85546875" style="519" customWidth="1"/>
    <col min="11" max="11" width="0.42578125" style="519" customWidth="1"/>
    <col min="12" max="12" width="8.140625" style="519" customWidth="1"/>
    <col min="13" max="13" width="0.7109375" style="519" customWidth="1"/>
    <col min="14" max="14" width="6.85546875" style="519" customWidth="1"/>
    <col min="15" max="15" width="0.42578125" style="519" customWidth="1"/>
    <col min="16" max="16" width="6.5703125" style="519" customWidth="1"/>
    <col min="17" max="17" width="2.5703125" style="519" customWidth="1"/>
    <col min="18" max="18" width="1" style="519" customWidth="1"/>
    <col min="19" max="247" width="9.140625" style="519"/>
    <col min="248" max="248" width="1" style="519" customWidth="1"/>
    <col min="249" max="249" width="2.5703125" style="519" customWidth="1"/>
    <col min="250" max="250" width="2.28515625" style="519" customWidth="1"/>
    <col min="251" max="251" width="40.85546875" style="519" customWidth="1"/>
    <col min="252" max="252" width="0.7109375" style="519" customWidth="1"/>
    <col min="253" max="253" width="8.140625" style="519" customWidth="1"/>
    <col min="254" max="254" width="0.7109375" style="519" customWidth="1"/>
    <col min="255" max="255" width="8.140625" style="519" customWidth="1"/>
    <col min="256" max="256" width="0.7109375" style="519" customWidth="1"/>
    <col min="257" max="257" width="8.140625" style="519" customWidth="1"/>
    <col min="258" max="258" width="0.7109375" style="519" customWidth="1"/>
    <col min="259" max="259" width="8.140625" style="519" customWidth="1"/>
    <col min="260" max="260" width="0.7109375" style="519" customWidth="1"/>
    <col min="261" max="261" width="8.140625" style="519" customWidth="1"/>
    <col min="262" max="262" width="0.7109375" style="519" customWidth="1"/>
    <col min="263" max="263" width="8.140625" style="519" customWidth="1"/>
    <col min="264" max="264" width="2.5703125" style="519" customWidth="1"/>
    <col min="265" max="265" width="1" style="519" customWidth="1"/>
    <col min="266" max="503" width="9.140625" style="519"/>
    <col min="504" max="504" width="1" style="519" customWidth="1"/>
    <col min="505" max="505" width="2.5703125" style="519" customWidth="1"/>
    <col min="506" max="506" width="2.28515625" style="519" customWidth="1"/>
    <col min="507" max="507" width="40.85546875" style="519" customWidth="1"/>
    <col min="508" max="508" width="0.7109375" style="519" customWidth="1"/>
    <col min="509" max="509" width="8.140625" style="519" customWidth="1"/>
    <col min="510" max="510" width="0.7109375" style="519" customWidth="1"/>
    <col min="511" max="511" width="8.140625" style="519" customWidth="1"/>
    <col min="512" max="512" width="0.7109375" style="519" customWidth="1"/>
    <col min="513" max="513" width="8.140625" style="519" customWidth="1"/>
    <col min="514" max="514" width="0.7109375" style="519" customWidth="1"/>
    <col min="515" max="515" width="8.140625" style="519" customWidth="1"/>
    <col min="516" max="516" width="0.7109375" style="519" customWidth="1"/>
    <col min="517" max="517" width="8.140625" style="519" customWidth="1"/>
    <col min="518" max="518" width="0.7109375" style="519" customWidth="1"/>
    <col min="519" max="519" width="8.140625" style="519" customWidth="1"/>
    <col min="520" max="520" width="2.5703125" style="519" customWidth="1"/>
    <col min="521" max="521" width="1" style="519" customWidth="1"/>
    <col min="522" max="759" width="9.140625" style="519"/>
    <col min="760" max="760" width="1" style="519" customWidth="1"/>
    <col min="761" max="761" width="2.5703125" style="519" customWidth="1"/>
    <col min="762" max="762" width="2.28515625" style="519" customWidth="1"/>
    <col min="763" max="763" width="40.85546875" style="519" customWidth="1"/>
    <col min="764" max="764" width="0.7109375" style="519" customWidth="1"/>
    <col min="765" max="765" width="8.140625" style="519" customWidth="1"/>
    <col min="766" max="766" width="0.7109375" style="519" customWidth="1"/>
    <col min="767" max="767" width="8.140625" style="519" customWidth="1"/>
    <col min="768" max="768" width="0.7109375" style="519" customWidth="1"/>
    <col min="769" max="769" width="8.140625" style="519" customWidth="1"/>
    <col min="770" max="770" width="0.7109375" style="519" customWidth="1"/>
    <col min="771" max="771" width="8.140625" style="519" customWidth="1"/>
    <col min="772" max="772" width="0.7109375" style="519" customWidth="1"/>
    <col min="773" max="773" width="8.140625" style="519" customWidth="1"/>
    <col min="774" max="774" width="0.7109375" style="519" customWidth="1"/>
    <col min="775" max="775" width="8.140625" style="519" customWidth="1"/>
    <col min="776" max="776" width="2.5703125" style="519" customWidth="1"/>
    <col min="777" max="777" width="1" style="519" customWidth="1"/>
    <col min="778" max="1015" width="9.140625" style="519"/>
    <col min="1016" max="1016" width="1" style="519" customWidth="1"/>
    <col min="1017" max="1017" width="2.5703125" style="519" customWidth="1"/>
    <col min="1018" max="1018" width="2.28515625" style="519" customWidth="1"/>
    <col min="1019" max="1019" width="40.85546875" style="519" customWidth="1"/>
    <col min="1020" max="1020" width="0.7109375" style="519" customWidth="1"/>
    <col min="1021" max="1021" width="8.140625" style="519" customWidth="1"/>
    <col min="1022" max="1022" width="0.7109375" style="519" customWidth="1"/>
    <col min="1023" max="1023" width="8.140625" style="519" customWidth="1"/>
    <col min="1024" max="1024" width="0.7109375" style="519" customWidth="1"/>
    <col min="1025" max="1025" width="8.140625" style="519" customWidth="1"/>
    <col min="1026" max="1026" width="0.7109375" style="519" customWidth="1"/>
    <col min="1027" max="1027" width="8.140625" style="519" customWidth="1"/>
    <col min="1028" max="1028" width="0.7109375" style="519" customWidth="1"/>
    <col min="1029" max="1029" width="8.140625" style="519" customWidth="1"/>
    <col min="1030" max="1030" width="0.7109375" style="519" customWidth="1"/>
    <col min="1031" max="1031" width="8.140625" style="519" customWidth="1"/>
    <col min="1032" max="1032" width="2.5703125" style="519" customWidth="1"/>
    <col min="1033" max="1033" width="1" style="519" customWidth="1"/>
    <col min="1034" max="1271" width="9.140625" style="519"/>
    <col min="1272" max="1272" width="1" style="519" customWidth="1"/>
    <col min="1273" max="1273" width="2.5703125" style="519" customWidth="1"/>
    <col min="1274" max="1274" width="2.28515625" style="519" customWidth="1"/>
    <col min="1275" max="1275" width="40.85546875" style="519" customWidth="1"/>
    <col min="1276" max="1276" width="0.7109375" style="519" customWidth="1"/>
    <col min="1277" max="1277" width="8.140625" style="519" customWidth="1"/>
    <col min="1278" max="1278" width="0.7109375" style="519" customWidth="1"/>
    <col min="1279" max="1279" width="8.140625" style="519" customWidth="1"/>
    <col min="1280" max="1280" width="0.7109375" style="519" customWidth="1"/>
    <col min="1281" max="1281" width="8.140625" style="519" customWidth="1"/>
    <col min="1282" max="1282" width="0.7109375" style="519" customWidth="1"/>
    <col min="1283" max="1283" width="8.140625" style="519" customWidth="1"/>
    <col min="1284" max="1284" width="0.7109375" style="519" customWidth="1"/>
    <col min="1285" max="1285" width="8.140625" style="519" customWidth="1"/>
    <col min="1286" max="1286" width="0.7109375" style="519" customWidth="1"/>
    <col min="1287" max="1287" width="8.140625" style="519" customWidth="1"/>
    <col min="1288" max="1288" width="2.5703125" style="519" customWidth="1"/>
    <col min="1289" max="1289" width="1" style="519" customWidth="1"/>
    <col min="1290" max="1527" width="9.140625" style="519"/>
    <col min="1528" max="1528" width="1" style="519" customWidth="1"/>
    <col min="1529" max="1529" width="2.5703125" style="519" customWidth="1"/>
    <col min="1530" max="1530" width="2.28515625" style="519" customWidth="1"/>
    <col min="1531" max="1531" width="40.85546875" style="519" customWidth="1"/>
    <col min="1532" max="1532" width="0.7109375" style="519" customWidth="1"/>
    <col min="1533" max="1533" width="8.140625" style="519" customWidth="1"/>
    <col min="1534" max="1534" width="0.7109375" style="519" customWidth="1"/>
    <col min="1535" max="1535" width="8.140625" style="519" customWidth="1"/>
    <col min="1536" max="1536" width="0.7109375" style="519" customWidth="1"/>
    <col min="1537" max="1537" width="8.140625" style="519" customWidth="1"/>
    <col min="1538" max="1538" width="0.7109375" style="519" customWidth="1"/>
    <col min="1539" max="1539" width="8.140625" style="519" customWidth="1"/>
    <col min="1540" max="1540" width="0.7109375" style="519" customWidth="1"/>
    <col min="1541" max="1541" width="8.140625" style="519" customWidth="1"/>
    <col min="1542" max="1542" width="0.7109375" style="519" customWidth="1"/>
    <col min="1543" max="1543" width="8.140625" style="519" customWidth="1"/>
    <col min="1544" max="1544" width="2.5703125" style="519" customWidth="1"/>
    <col min="1545" max="1545" width="1" style="519" customWidth="1"/>
    <col min="1546" max="1783" width="9.140625" style="519"/>
    <col min="1784" max="1784" width="1" style="519" customWidth="1"/>
    <col min="1785" max="1785" width="2.5703125" style="519" customWidth="1"/>
    <col min="1786" max="1786" width="2.28515625" style="519" customWidth="1"/>
    <col min="1787" max="1787" width="40.85546875" style="519" customWidth="1"/>
    <col min="1788" max="1788" width="0.7109375" style="519" customWidth="1"/>
    <col min="1789" max="1789" width="8.140625" style="519" customWidth="1"/>
    <col min="1790" max="1790" width="0.7109375" style="519" customWidth="1"/>
    <col min="1791" max="1791" width="8.140625" style="519" customWidth="1"/>
    <col min="1792" max="1792" width="0.7109375" style="519" customWidth="1"/>
    <col min="1793" max="1793" width="8.140625" style="519" customWidth="1"/>
    <col min="1794" max="1794" width="0.7109375" style="519" customWidth="1"/>
    <col min="1795" max="1795" width="8.140625" style="519" customWidth="1"/>
    <col min="1796" max="1796" width="0.7109375" style="519" customWidth="1"/>
    <col min="1797" max="1797" width="8.140625" style="519" customWidth="1"/>
    <col min="1798" max="1798" width="0.7109375" style="519" customWidth="1"/>
    <col min="1799" max="1799" width="8.140625" style="519" customWidth="1"/>
    <col min="1800" max="1800" width="2.5703125" style="519" customWidth="1"/>
    <col min="1801" max="1801" width="1" style="519" customWidth="1"/>
    <col min="1802" max="2039" width="9.140625" style="519"/>
    <col min="2040" max="2040" width="1" style="519" customWidth="1"/>
    <col min="2041" max="2041" width="2.5703125" style="519" customWidth="1"/>
    <col min="2042" max="2042" width="2.28515625" style="519" customWidth="1"/>
    <col min="2043" max="2043" width="40.85546875" style="519" customWidth="1"/>
    <col min="2044" max="2044" width="0.7109375" style="519" customWidth="1"/>
    <col min="2045" max="2045" width="8.140625" style="519" customWidth="1"/>
    <col min="2046" max="2046" width="0.7109375" style="519" customWidth="1"/>
    <col min="2047" max="2047" width="8.140625" style="519" customWidth="1"/>
    <col min="2048" max="2048" width="0.7109375" style="519" customWidth="1"/>
    <col min="2049" max="2049" width="8.140625" style="519" customWidth="1"/>
    <col min="2050" max="2050" width="0.7109375" style="519" customWidth="1"/>
    <col min="2051" max="2051" width="8.140625" style="519" customWidth="1"/>
    <col min="2052" max="2052" width="0.7109375" style="519" customWidth="1"/>
    <col min="2053" max="2053" width="8.140625" style="519" customWidth="1"/>
    <col min="2054" max="2054" width="0.7109375" style="519" customWidth="1"/>
    <col min="2055" max="2055" width="8.140625" style="519" customWidth="1"/>
    <col min="2056" max="2056" width="2.5703125" style="519" customWidth="1"/>
    <col min="2057" max="2057" width="1" style="519" customWidth="1"/>
    <col min="2058" max="2295" width="9.140625" style="519"/>
    <col min="2296" max="2296" width="1" style="519" customWidth="1"/>
    <col min="2297" max="2297" width="2.5703125" style="519" customWidth="1"/>
    <col min="2298" max="2298" width="2.28515625" style="519" customWidth="1"/>
    <col min="2299" max="2299" width="40.85546875" style="519" customWidth="1"/>
    <col min="2300" max="2300" width="0.7109375" style="519" customWidth="1"/>
    <col min="2301" max="2301" width="8.140625" style="519" customWidth="1"/>
    <col min="2302" max="2302" width="0.7109375" style="519" customWidth="1"/>
    <col min="2303" max="2303" width="8.140625" style="519" customWidth="1"/>
    <col min="2304" max="2304" width="0.7109375" style="519" customWidth="1"/>
    <col min="2305" max="2305" width="8.140625" style="519" customWidth="1"/>
    <col min="2306" max="2306" width="0.7109375" style="519" customWidth="1"/>
    <col min="2307" max="2307" width="8.140625" style="519" customWidth="1"/>
    <col min="2308" max="2308" width="0.7109375" style="519" customWidth="1"/>
    <col min="2309" max="2309" width="8.140625" style="519" customWidth="1"/>
    <col min="2310" max="2310" width="0.7109375" style="519" customWidth="1"/>
    <col min="2311" max="2311" width="8.140625" style="519" customWidth="1"/>
    <col min="2312" max="2312" width="2.5703125" style="519" customWidth="1"/>
    <col min="2313" max="2313" width="1" style="519" customWidth="1"/>
    <col min="2314" max="2551" width="9.140625" style="519"/>
    <col min="2552" max="2552" width="1" style="519" customWidth="1"/>
    <col min="2553" max="2553" width="2.5703125" style="519" customWidth="1"/>
    <col min="2554" max="2554" width="2.28515625" style="519" customWidth="1"/>
    <col min="2555" max="2555" width="40.85546875" style="519" customWidth="1"/>
    <col min="2556" max="2556" width="0.7109375" style="519" customWidth="1"/>
    <col min="2557" max="2557" width="8.140625" style="519" customWidth="1"/>
    <col min="2558" max="2558" width="0.7109375" style="519" customWidth="1"/>
    <col min="2559" max="2559" width="8.140625" style="519" customWidth="1"/>
    <col min="2560" max="2560" width="0.7109375" style="519" customWidth="1"/>
    <col min="2561" max="2561" width="8.140625" style="519" customWidth="1"/>
    <col min="2562" max="2562" width="0.7109375" style="519" customWidth="1"/>
    <col min="2563" max="2563" width="8.140625" style="519" customWidth="1"/>
    <col min="2564" max="2564" width="0.7109375" style="519" customWidth="1"/>
    <col min="2565" max="2565" width="8.140625" style="519" customWidth="1"/>
    <col min="2566" max="2566" width="0.7109375" style="519" customWidth="1"/>
    <col min="2567" max="2567" width="8.140625" style="519" customWidth="1"/>
    <col min="2568" max="2568" width="2.5703125" style="519" customWidth="1"/>
    <col min="2569" max="2569" width="1" style="519" customWidth="1"/>
    <col min="2570" max="2807" width="9.140625" style="519"/>
    <col min="2808" max="2808" width="1" style="519" customWidth="1"/>
    <col min="2809" max="2809" width="2.5703125" style="519" customWidth="1"/>
    <col min="2810" max="2810" width="2.28515625" style="519" customWidth="1"/>
    <col min="2811" max="2811" width="40.85546875" style="519" customWidth="1"/>
    <col min="2812" max="2812" width="0.7109375" style="519" customWidth="1"/>
    <col min="2813" max="2813" width="8.140625" style="519" customWidth="1"/>
    <col min="2814" max="2814" width="0.7109375" style="519" customWidth="1"/>
    <col min="2815" max="2815" width="8.140625" style="519" customWidth="1"/>
    <col min="2816" max="2816" width="0.7109375" style="519" customWidth="1"/>
    <col min="2817" max="2817" width="8.140625" style="519" customWidth="1"/>
    <col min="2818" max="2818" width="0.7109375" style="519" customWidth="1"/>
    <col min="2819" max="2819" width="8.140625" style="519" customWidth="1"/>
    <col min="2820" max="2820" width="0.7109375" style="519" customWidth="1"/>
    <col min="2821" max="2821" width="8.140625" style="519" customWidth="1"/>
    <col min="2822" max="2822" width="0.7109375" style="519" customWidth="1"/>
    <col min="2823" max="2823" width="8.140625" style="519" customWidth="1"/>
    <col min="2824" max="2824" width="2.5703125" style="519" customWidth="1"/>
    <col min="2825" max="2825" width="1" style="519" customWidth="1"/>
    <col min="2826" max="3063" width="9.140625" style="519"/>
    <col min="3064" max="3064" width="1" style="519" customWidth="1"/>
    <col min="3065" max="3065" width="2.5703125" style="519" customWidth="1"/>
    <col min="3066" max="3066" width="2.28515625" style="519" customWidth="1"/>
    <col min="3067" max="3067" width="40.85546875" style="519" customWidth="1"/>
    <col min="3068" max="3068" width="0.7109375" style="519" customWidth="1"/>
    <col min="3069" max="3069" width="8.140625" style="519" customWidth="1"/>
    <col min="3070" max="3070" width="0.7109375" style="519" customWidth="1"/>
    <col min="3071" max="3071" width="8.140625" style="519" customWidth="1"/>
    <col min="3072" max="3072" width="0.7109375" style="519" customWidth="1"/>
    <col min="3073" max="3073" width="8.140625" style="519" customWidth="1"/>
    <col min="3074" max="3074" width="0.7109375" style="519" customWidth="1"/>
    <col min="3075" max="3075" width="8.140625" style="519" customWidth="1"/>
    <col min="3076" max="3076" width="0.7109375" style="519" customWidth="1"/>
    <col min="3077" max="3077" width="8.140625" style="519" customWidth="1"/>
    <col min="3078" max="3078" width="0.7109375" style="519" customWidth="1"/>
    <col min="3079" max="3079" width="8.140625" style="519" customWidth="1"/>
    <col min="3080" max="3080" width="2.5703125" style="519" customWidth="1"/>
    <col min="3081" max="3081" width="1" style="519" customWidth="1"/>
    <col min="3082" max="3319" width="9.140625" style="519"/>
    <col min="3320" max="3320" width="1" style="519" customWidth="1"/>
    <col min="3321" max="3321" width="2.5703125" style="519" customWidth="1"/>
    <col min="3322" max="3322" width="2.28515625" style="519" customWidth="1"/>
    <col min="3323" max="3323" width="40.85546875" style="519" customWidth="1"/>
    <col min="3324" max="3324" width="0.7109375" style="519" customWidth="1"/>
    <col min="3325" max="3325" width="8.140625" style="519" customWidth="1"/>
    <col min="3326" max="3326" width="0.7109375" style="519" customWidth="1"/>
    <col min="3327" max="3327" width="8.140625" style="519" customWidth="1"/>
    <col min="3328" max="3328" width="0.7109375" style="519" customWidth="1"/>
    <col min="3329" max="3329" width="8.140625" style="519" customWidth="1"/>
    <col min="3330" max="3330" width="0.7109375" style="519" customWidth="1"/>
    <col min="3331" max="3331" width="8.140625" style="519" customWidth="1"/>
    <col min="3332" max="3332" width="0.7109375" style="519" customWidth="1"/>
    <col min="3333" max="3333" width="8.140625" style="519" customWidth="1"/>
    <col min="3334" max="3334" width="0.7109375" style="519" customWidth="1"/>
    <col min="3335" max="3335" width="8.140625" style="519" customWidth="1"/>
    <col min="3336" max="3336" width="2.5703125" style="519" customWidth="1"/>
    <col min="3337" max="3337" width="1" style="519" customWidth="1"/>
    <col min="3338" max="3575" width="9.140625" style="519"/>
    <col min="3576" max="3576" width="1" style="519" customWidth="1"/>
    <col min="3577" max="3577" width="2.5703125" style="519" customWidth="1"/>
    <col min="3578" max="3578" width="2.28515625" style="519" customWidth="1"/>
    <col min="3579" max="3579" width="40.85546875" style="519" customWidth="1"/>
    <col min="3580" max="3580" width="0.7109375" style="519" customWidth="1"/>
    <col min="3581" max="3581" width="8.140625" style="519" customWidth="1"/>
    <col min="3582" max="3582" width="0.7109375" style="519" customWidth="1"/>
    <col min="3583" max="3583" width="8.140625" style="519" customWidth="1"/>
    <col min="3584" max="3584" width="0.7109375" style="519" customWidth="1"/>
    <col min="3585" max="3585" width="8.140625" style="519" customWidth="1"/>
    <col min="3586" max="3586" width="0.7109375" style="519" customWidth="1"/>
    <col min="3587" max="3587" width="8.140625" style="519" customWidth="1"/>
    <col min="3588" max="3588" width="0.7109375" style="519" customWidth="1"/>
    <col min="3589" max="3589" width="8.140625" style="519" customWidth="1"/>
    <col min="3590" max="3590" width="0.7109375" style="519" customWidth="1"/>
    <col min="3591" max="3591" width="8.140625" style="519" customWidth="1"/>
    <col min="3592" max="3592" width="2.5703125" style="519" customWidth="1"/>
    <col min="3593" max="3593" width="1" style="519" customWidth="1"/>
    <col min="3594" max="3831" width="9.140625" style="519"/>
    <col min="3832" max="3832" width="1" style="519" customWidth="1"/>
    <col min="3833" max="3833" width="2.5703125" style="519" customWidth="1"/>
    <col min="3834" max="3834" width="2.28515625" style="519" customWidth="1"/>
    <col min="3835" max="3835" width="40.85546875" style="519" customWidth="1"/>
    <col min="3836" max="3836" width="0.7109375" style="519" customWidth="1"/>
    <col min="3837" max="3837" width="8.140625" style="519" customWidth="1"/>
    <col min="3838" max="3838" width="0.7109375" style="519" customWidth="1"/>
    <col min="3839" max="3839" width="8.140625" style="519" customWidth="1"/>
    <col min="3840" max="3840" width="0.7109375" style="519" customWidth="1"/>
    <col min="3841" max="3841" width="8.140625" style="519" customWidth="1"/>
    <col min="3842" max="3842" width="0.7109375" style="519" customWidth="1"/>
    <col min="3843" max="3843" width="8.140625" style="519" customWidth="1"/>
    <col min="3844" max="3844" width="0.7109375" style="519" customWidth="1"/>
    <col min="3845" max="3845" width="8.140625" style="519" customWidth="1"/>
    <col min="3846" max="3846" width="0.7109375" style="519" customWidth="1"/>
    <col min="3847" max="3847" width="8.140625" style="519" customWidth="1"/>
    <col min="3848" max="3848" width="2.5703125" style="519" customWidth="1"/>
    <col min="3849" max="3849" width="1" style="519" customWidth="1"/>
    <col min="3850" max="4087" width="9.140625" style="519"/>
    <col min="4088" max="4088" width="1" style="519" customWidth="1"/>
    <col min="4089" max="4089" width="2.5703125" style="519" customWidth="1"/>
    <col min="4090" max="4090" width="2.28515625" style="519" customWidth="1"/>
    <col min="4091" max="4091" width="40.85546875" style="519" customWidth="1"/>
    <col min="4092" max="4092" width="0.7109375" style="519" customWidth="1"/>
    <col min="4093" max="4093" width="8.140625" style="519" customWidth="1"/>
    <col min="4094" max="4094" width="0.7109375" style="519" customWidth="1"/>
    <col min="4095" max="4095" width="8.140625" style="519" customWidth="1"/>
    <col min="4096" max="4096" width="0.7109375" style="519" customWidth="1"/>
    <col min="4097" max="4097" width="8.140625" style="519" customWidth="1"/>
    <col min="4098" max="4098" width="0.7109375" style="519" customWidth="1"/>
    <col min="4099" max="4099" width="8.140625" style="519" customWidth="1"/>
    <col min="4100" max="4100" width="0.7109375" style="519" customWidth="1"/>
    <col min="4101" max="4101" width="8.140625" style="519" customWidth="1"/>
    <col min="4102" max="4102" width="0.7109375" style="519" customWidth="1"/>
    <col min="4103" max="4103" width="8.140625" style="519" customWidth="1"/>
    <col min="4104" max="4104" width="2.5703125" style="519" customWidth="1"/>
    <col min="4105" max="4105" width="1" style="519" customWidth="1"/>
    <col min="4106" max="4343" width="9.140625" style="519"/>
    <col min="4344" max="4344" width="1" style="519" customWidth="1"/>
    <col min="4345" max="4345" width="2.5703125" style="519" customWidth="1"/>
    <col min="4346" max="4346" width="2.28515625" style="519" customWidth="1"/>
    <col min="4347" max="4347" width="40.85546875" style="519" customWidth="1"/>
    <col min="4348" max="4348" width="0.7109375" style="519" customWidth="1"/>
    <col min="4349" max="4349" width="8.140625" style="519" customWidth="1"/>
    <col min="4350" max="4350" width="0.7109375" style="519" customWidth="1"/>
    <col min="4351" max="4351" width="8.140625" style="519" customWidth="1"/>
    <col min="4352" max="4352" width="0.7109375" style="519" customWidth="1"/>
    <col min="4353" max="4353" width="8.140625" style="519" customWidth="1"/>
    <col min="4354" max="4354" width="0.7109375" style="519" customWidth="1"/>
    <col min="4355" max="4355" width="8.140625" style="519" customWidth="1"/>
    <col min="4356" max="4356" width="0.7109375" style="519" customWidth="1"/>
    <col min="4357" max="4357" width="8.140625" style="519" customWidth="1"/>
    <col min="4358" max="4358" width="0.7109375" style="519" customWidth="1"/>
    <col min="4359" max="4359" width="8.140625" style="519" customWidth="1"/>
    <col min="4360" max="4360" width="2.5703125" style="519" customWidth="1"/>
    <col min="4361" max="4361" width="1" style="519" customWidth="1"/>
    <col min="4362" max="4599" width="9.140625" style="519"/>
    <col min="4600" max="4600" width="1" style="519" customWidth="1"/>
    <col min="4601" max="4601" width="2.5703125" style="519" customWidth="1"/>
    <col min="4602" max="4602" width="2.28515625" style="519" customWidth="1"/>
    <col min="4603" max="4603" width="40.85546875" style="519" customWidth="1"/>
    <col min="4604" max="4604" width="0.7109375" style="519" customWidth="1"/>
    <col min="4605" max="4605" width="8.140625" style="519" customWidth="1"/>
    <col min="4606" max="4606" width="0.7109375" style="519" customWidth="1"/>
    <col min="4607" max="4607" width="8.140625" style="519" customWidth="1"/>
    <col min="4608" max="4608" width="0.7109375" style="519" customWidth="1"/>
    <col min="4609" max="4609" width="8.140625" style="519" customWidth="1"/>
    <col min="4610" max="4610" width="0.7109375" style="519" customWidth="1"/>
    <col min="4611" max="4611" width="8.140625" style="519" customWidth="1"/>
    <col min="4612" max="4612" width="0.7109375" style="519" customWidth="1"/>
    <col min="4613" max="4613" width="8.140625" style="519" customWidth="1"/>
    <col min="4614" max="4614" width="0.7109375" style="519" customWidth="1"/>
    <col min="4615" max="4615" width="8.140625" style="519" customWidth="1"/>
    <col min="4616" max="4616" width="2.5703125" style="519" customWidth="1"/>
    <col min="4617" max="4617" width="1" style="519" customWidth="1"/>
    <col min="4618" max="4855" width="9.140625" style="519"/>
    <col min="4856" max="4856" width="1" style="519" customWidth="1"/>
    <col min="4857" max="4857" width="2.5703125" style="519" customWidth="1"/>
    <col min="4858" max="4858" width="2.28515625" style="519" customWidth="1"/>
    <col min="4859" max="4859" width="40.85546875" style="519" customWidth="1"/>
    <col min="4860" max="4860" width="0.7109375" style="519" customWidth="1"/>
    <col min="4861" max="4861" width="8.140625" style="519" customWidth="1"/>
    <col min="4862" max="4862" width="0.7109375" style="519" customWidth="1"/>
    <col min="4863" max="4863" width="8.140625" style="519" customWidth="1"/>
    <col min="4864" max="4864" width="0.7109375" style="519" customWidth="1"/>
    <col min="4865" max="4865" width="8.140625" style="519" customWidth="1"/>
    <col min="4866" max="4866" width="0.7109375" style="519" customWidth="1"/>
    <col min="4867" max="4867" width="8.140625" style="519" customWidth="1"/>
    <col min="4868" max="4868" width="0.7109375" style="519" customWidth="1"/>
    <col min="4869" max="4869" width="8.140625" style="519" customWidth="1"/>
    <col min="4870" max="4870" width="0.7109375" style="519" customWidth="1"/>
    <col min="4871" max="4871" width="8.140625" style="519" customWidth="1"/>
    <col min="4872" max="4872" width="2.5703125" style="519" customWidth="1"/>
    <col min="4873" max="4873" width="1" style="519" customWidth="1"/>
    <col min="4874" max="5111" width="9.140625" style="519"/>
    <col min="5112" max="5112" width="1" style="519" customWidth="1"/>
    <col min="5113" max="5113" width="2.5703125" style="519" customWidth="1"/>
    <col min="5114" max="5114" width="2.28515625" style="519" customWidth="1"/>
    <col min="5115" max="5115" width="40.85546875" style="519" customWidth="1"/>
    <col min="5116" max="5116" width="0.7109375" style="519" customWidth="1"/>
    <col min="5117" max="5117" width="8.140625" style="519" customWidth="1"/>
    <col min="5118" max="5118" width="0.7109375" style="519" customWidth="1"/>
    <col min="5119" max="5119" width="8.140625" style="519" customWidth="1"/>
    <col min="5120" max="5120" width="0.7109375" style="519" customWidth="1"/>
    <col min="5121" max="5121" width="8.140625" style="519" customWidth="1"/>
    <col min="5122" max="5122" width="0.7109375" style="519" customWidth="1"/>
    <col min="5123" max="5123" width="8.140625" style="519" customWidth="1"/>
    <col min="5124" max="5124" width="0.7109375" style="519" customWidth="1"/>
    <col min="5125" max="5125" width="8.140625" style="519" customWidth="1"/>
    <col min="5126" max="5126" width="0.7109375" style="519" customWidth="1"/>
    <col min="5127" max="5127" width="8.140625" style="519" customWidth="1"/>
    <col min="5128" max="5128" width="2.5703125" style="519" customWidth="1"/>
    <col min="5129" max="5129" width="1" style="519" customWidth="1"/>
    <col min="5130" max="5367" width="9.140625" style="519"/>
    <col min="5368" max="5368" width="1" style="519" customWidth="1"/>
    <col min="5369" max="5369" width="2.5703125" style="519" customWidth="1"/>
    <col min="5370" max="5370" width="2.28515625" style="519" customWidth="1"/>
    <col min="5371" max="5371" width="40.85546875" style="519" customWidth="1"/>
    <col min="5372" max="5372" width="0.7109375" style="519" customWidth="1"/>
    <col min="5373" max="5373" width="8.140625" style="519" customWidth="1"/>
    <col min="5374" max="5374" width="0.7109375" style="519" customWidth="1"/>
    <col min="5375" max="5375" width="8.140625" style="519" customWidth="1"/>
    <col min="5376" max="5376" width="0.7109375" style="519" customWidth="1"/>
    <col min="5377" max="5377" width="8.140625" style="519" customWidth="1"/>
    <col min="5378" max="5378" width="0.7109375" style="519" customWidth="1"/>
    <col min="5379" max="5379" width="8.140625" style="519" customWidth="1"/>
    <col min="5380" max="5380" width="0.7109375" style="519" customWidth="1"/>
    <col min="5381" max="5381" width="8.140625" style="519" customWidth="1"/>
    <col min="5382" max="5382" width="0.7109375" style="519" customWidth="1"/>
    <col min="5383" max="5383" width="8.140625" style="519" customWidth="1"/>
    <col min="5384" max="5384" width="2.5703125" style="519" customWidth="1"/>
    <col min="5385" max="5385" width="1" style="519" customWidth="1"/>
    <col min="5386" max="5623" width="9.140625" style="519"/>
    <col min="5624" max="5624" width="1" style="519" customWidth="1"/>
    <col min="5625" max="5625" width="2.5703125" style="519" customWidth="1"/>
    <col min="5626" max="5626" width="2.28515625" style="519" customWidth="1"/>
    <col min="5627" max="5627" width="40.85546875" style="519" customWidth="1"/>
    <col min="5628" max="5628" width="0.7109375" style="519" customWidth="1"/>
    <col min="5629" max="5629" width="8.140625" style="519" customWidth="1"/>
    <col min="5630" max="5630" width="0.7109375" style="519" customWidth="1"/>
    <col min="5631" max="5631" width="8.140625" style="519" customWidth="1"/>
    <col min="5632" max="5632" width="0.7109375" style="519" customWidth="1"/>
    <col min="5633" max="5633" width="8.140625" style="519" customWidth="1"/>
    <col min="5634" max="5634" width="0.7109375" style="519" customWidth="1"/>
    <col min="5635" max="5635" width="8.140625" style="519" customWidth="1"/>
    <col min="5636" max="5636" width="0.7109375" style="519" customWidth="1"/>
    <col min="5637" max="5637" width="8.140625" style="519" customWidth="1"/>
    <col min="5638" max="5638" width="0.7109375" style="519" customWidth="1"/>
    <col min="5639" max="5639" width="8.140625" style="519" customWidth="1"/>
    <col min="5640" max="5640" width="2.5703125" style="519" customWidth="1"/>
    <col min="5641" max="5641" width="1" style="519" customWidth="1"/>
    <col min="5642" max="5879" width="9.140625" style="519"/>
    <col min="5880" max="5880" width="1" style="519" customWidth="1"/>
    <col min="5881" max="5881" width="2.5703125" style="519" customWidth="1"/>
    <col min="5882" max="5882" width="2.28515625" style="519" customWidth="1"/>
    <col min="5883" max="5883" width="40.85546875" style="519" customWidth="1"/>
    <col min="5884" max="5884" width="0.7109375" style="519" customWidth="1"/>
    <col min="5885" max="5885" width="8.140625" style="519" customWidth="1"/>
    <col min="5886" max="5886" width="0.7109375" style="519" customWidth="1"/>
    <col min="5887" max="5887" width="8.140625" style="519" customWidth="1"/>
    <col min="5888" max="5888" width="0.7109375" style="519" customWidth="1"/>
    <col min="5889" max="5889" width="8.140625" style="519" customWidth="1"/>
    <col min="5890" max="5890" width="0.7109375" style="519" customWidth="1"/>
    <col min="5891" max="5891" width="8.140625" style="519" customWidth="1"/>
    <col min="5892" max="5892" width="0.7109375" style="519" customWidth="1"/>
    <col min="5893" max="5893" width="8.140625" style="519" customWidth="1"/>
    <col min="5894" max="5894" width="0.7109375" style="519" customWidth="1"/>
    <col min="5895" max="5895" width="8.140625" style="519" customWidth="1"/>
    <col min="5896" max="5896" width="2.5703125" style="519" customWidth="1"/>
    <col min="5897" max="5897" width="1" style="519" customWidth="1"/>
    <col min="5898" max="6135" width="9.140625" style="519"/>
    <col min="6136" max="6136" width="1" style="519" customWidth="1"/>
    <col min="6137" max="6137" width="2.5703125" style="519" customWidth="1"/>
    <col min="6138" max="6138" width="2.28515625" style="519" customWidth="1"/>
    <col min="6139" max="6139" width="40.85546875" style="519" customWidth="1"/>
    <col min="6140" max="6140" width="0.7109375" style="519" customWidth="1"/>
    <col min="6141" max="6141" width="8.140625" style="519" customWidth="1"/>
    <col min="6142" max="6142" width="0.7109375" style="519" customWidth="1"/>
    <col min="6143" max="6143" width="8.140625" style="519" customWidth="1"/>
    <col min="6144" max="6144" width="0.7109375" style="519" customWidth="1"/>
    <col min="6145" max="6145" width="8.140625" style="519" customWidth="1"/>
    <col min="6146" max="6146" width="0.7109375" style="519" customWidth="1"/>
    <col min="6147" max="6147" width="8.140625" style="519" customWidth="1"/>
    <col min="6148" max="6148" width="0.7109375" style="519" customWidth="1"/>
    <col min="6149" max="6149" width="8.140625" style="519" customWidth="1"/>
    <col min="6150" max="6150" width="0.7109375" style="519" customWidth="1"/>
    <col min="6151" max="6151" width="8.140625" style="519" customWidth="1"/>
    <col min="6152" max="6152" width="2.5703125" style="519" customWidth="1"/>
    <col min="6153" max="6153" width="1" style="519" customWidth="1"/>
    <col min="6154" max="6391" width="9.140625" style="519"/>
    <col min="6392" max="6392" width="1" style="519" customWidth="1"/>
    <col min="6393" max="6393" width="2.5703125" style="519" customWidth="1"/>
    <col min="6394" max="6394" width="2.28515625" style="519" customWidth="1"/>
    <col min="6395" max="6395" width="40.85546875" style="519" customWidth="1"/>
    <col min="6396" max="6396" width="0.7109375" style="519" customWidth="1"/>
    <col min="6397" max="6397" width="8.140625" style="519" customWidth="1"/>
    <col min="6398" max="6398" width="0.7109375" style="519" customWidth="1"/>
    <col min="6399" max="6399" width="8.140625" style="519" customWidth="1"/>
    <col min="6400" max="6400" width="0.7109375" style="519" customWidth="1"/>
    <col min="6401" max="6401" width="8.140625" style="519" customWidth="1"/>
    <col min="6402" max="6402" width="0.7109375" style="519" customWidth="1"/>
    <col min="6403" max="6403" width="8.140625" style="519" customWidth="1"/>
    <col min="6404" max="6404" width="0.7109375" style="519" customWidth="1"/>
    <col min="6405" max="6405" width="8.140625" style="519" customWidth="1"/>
    <col min="6406" max="6406" width="0.7109375" style="519" customWidth="1"/>
    <col min="6407" max="6407" width="8.140625" style="519" customWidth="1"/>
    <col min="6408" max="6408" width="2.5703125" style="519" customWidth="1"/>
    <col min="6409" max="6409" width="1" style="519" customWidth="1"/>
    <col min="6410" max="6647" width="9.140625" style="519"/>
    <col min="6648" max="6648" width="1" style="519" customWidth="1"/>
    <col min="6649" max="6649" width="2.5703125" style="519" customWidth="1"/>
    <col min="6650" max="6650" width="2.28515625" style="519" customWidth="1"/>
    <col min="6651" max="6651" width="40.85546875" style="519" customWidth="1"/>
    <col min="6652" max="6652" width="0.7109375" style="519" customWidth="1"/>
    <col min="6653" max="6653" width="8.140625" style="519" customWidth="1"/>
    <col min="6654" max="6654" width="0.7109375" style="519" customWidth="1"/>
    <col min="6655" max="6655" width="8.140625" style="519" customWidth="1"/>
    <col min="6656" max="6656" width="0.7109375" style="519" customWidth="1"/>
    <col min="6657" max="6657" width="8.140625" style="519" customWidth="1"/>
    <col min="6658" max="6658" width="0.7109375" style="519" customWidth="1"/>
    <col min="6659" max="6659" width="8.140625" style="519" customWidth="1"/>
    <col min="6660" max="6660" width="0.7109375" style="519" customWidth="1"/>
    <col min="6661" max="6661" width="8.140625" style="519" customWidth="1"/>
    <col min="6662" max="6662" width="0.7109375" style="519" customWidth="1"/>
    <col min="6663" max="6663" width="8.140625" style="519" customWidth="1"/>
    <col min="6664" max="6664" width="2.5703125" style="519" customWidth="1"/>
    <col min="6665" max="6665" width="1" style="519" customWidth="1"/>
    <col min="6666" max="6903" width="9.140625" style="519"/>
    <col min="6904" max="6904" width="1" style="519" customWidth="1"/>
    <col min="6905" max="6905" width="2.5703125" style="519" customWidth="1"/>
    <col min="6906" max="6906" width="2.28515625" style="519" customWidth="1"/>
    <col min="6907" max="6907" width="40.85546875" style="519" customWidth="1"/>
    <col min="6908" max="6908" width="0.7109375" style="519" customWidth="1"/>
    <col min="6909" max="6909" width="8.140625" style="519" customWidth="1"/>
    <col min="6910" max="6910" width="0.7109375" style="519" customWidth="1"/>
    <col min="6911" max="6911" width="8.140625" style="519" customWidth="1"/>
    <col min="6912" max="6912" width="0.7109375" style="519" customWidth="1"/>
    <col min="6913" max="6913" width="8.140625" style="519" customWidth="1"/>
    <col min="6914" max="6914" width="0.7109375" style="519" customWidth="1"/>
    <col min="6915" max="6915" width="8.140625" style="519" customWidth="1"/>
    <col min="6916" max="6916" width="0.7109375" style="519" customWidth="1"/>
    <col min="6917" max="6917" width="8.140625" style="519" customWidth="1"/>
    <col min="6918" max="6918" width="0.7109375" style="519" customWidth="1"/>
    <col min="6919" max="6919" width="8.140625" style="519" customWidth="1"/>
    <col min="6920" max="6920" width="2.5703125" style="519" customWidth="1"/>
    <col min="6921" max="6921" width="1" style="519" customWidth="1"/>
    <col min="6922" max="7159" width="9.140625" style="519"/>
    <col min="7160" max="7160" width="1" style="519" customWidth="1"/>
    <col min="7161" max="7161" width="2.5703125" style="519" customWidth="1"/>
    <col min="7162" max="7162" width="2.28515625" style="519" customWidth="1"/>
    <col min="7163" max="7163" width="40.85546875" style="519" customWidth="1"/>
    <col min="7164" max="7164" width="0.7109375" style="519" customWidth="1"/>
    <col min="7165" max="7165" width="8.140625" style="519" customWidth="1"/>
    <col min="7166" max="7166" width="0.7109375" style="519" customWidth="1"/>
    <col min="7167" max="7167" width="8.140625" style="519" customWidth="1"/>
    <col min="7168" max="7168" width="0.7109375" style="519" customWidth="1"/>
    <col min="7169" max="7169" width="8.140625" style="519" customWidth="1"/>
    <col min="7170" max="7170" width="0.7109375" style="519" customWidth="1"/>
    <col min="7171" max="7171" width="8.140625" style="519" customWidth="1"/>
    <col min="7172" max="7172" width="0.7109375" style="519" customWidth="1"/>
    <col min="7173" max="7173" width="8.140625" style="519" customWidth="1"/>
    <col min="7174" max="7174" width="0.7109375" style="519" customWidth="1"/>
    <col min="7175" max="7175" width="8.140625" style="519" customWidth="1"/>
    <col min="7176" max="7176" width="2.5703125" style="519" customWidth="1"/>
    <col min="7177" max="7177" width="1" style="519" customWidth="1"/>
    <col min="7178" max="7415" width="9.140625" style="519"/>
    <col min="7416" max="7416" width="1" style="519" customWidth="1"/>
    <col min="7417" max="7417" width="2.5703125" style="519" customWidth="1"/>
    <col min="7418" max="7418" width="2.28515625" style="519" customWidth="1"/>
    <col min="7419" max="7419" width="40.85546875" style="519" customWidth="1"/>
    <col min="7420" max="7420" width="0.7109375" style="519" customWidth="1"/>
    <col min="7421" max="7421" width="8.140625" style="519" customWidth="1"/>
    <col min="7422" max="7422" width="0.7109375" style="519" customWidth="1"/>
    <col min="7423" max="7423" width="8.140625" style="519" customWidth="1"/>
    <col min="7424" max="7424" width="0.7109375" style="519" customWidth="1"/>
    <col min="7425" max="7425" width="8.140625" style="519" customWidth="1"/>
    <col min="7426" max="7426" width="0.7109375" style="519" customWidth="1"/>
    <col min="7427" max="7427" width="8.140625" style="519" customWidth="1"/>
    <col min="7428" max="7428" width="0.7109375" style="519" customWidth="1"/>
    <col min="7429" max="7429" width="8.140625" style="519" customWidth="1"/>
    <col min="7430" max="7430" width="0.7109375" style="519" customWidth="1"/>
    <col min="7431" max="7431" width="8.140625" style="519" customWidth="1"/>
    <col min="7432" max="7432" width="2.5703125" style="519" customWidth="1"/>
    <col min="7433" max="7433" width="1" style="519" customWidth="1"/>
    <col min="7434" max="7671" width="9.140625" style="519"/>
    <col min="7672" max="7672" width="1" style="519" customWidth="1"/>
    <col min="7673" max="7673" width="2.5703125" style="519" customWidth="1"/>
    <col min="7674" max="7674" width="2.28515625" style="519" customWidth="1"/>
    <col min="7675" max="7675" width="40.85546875" style="519" customWidth="1"/>
    <col min="7676" max="7676" width="0.7109375" style="519" customWidth="1"/>
    <col min="7677" max="7677" width="8.140625" style="519" customWidth="1"/>
    <col min="7678" max="7678" width="0.7109375" style="519" customWidth="1"/>
    <col min="7679" max="7679" width="8.140625" style="519" customWidth="1"/>
    <col min="7680" max="7680" width="0.7109375" style="519" customWidth="1"/>
    <col min="7681" max="7681" width="8.140625" style="519" customWidth="1"/>
    <col min="7682" max="7682" width="0.7109375" style="519" customWidth="1"/>
    <col min="7683" max="7683" width="8.140625" style="519" customWidth="1"/>
    <col min="7684" max="7684" width="0.7109375" style="519" customWidth="1"/>
    <col min="7685" max="7685" width="8.140625" style="519" customWidth="1"/>
    <col min="7686" max="7686" width="0.7109375" style="519" customWidth="1"/>
    <col min="7687" max="7687" width="8.140625" style="519" customWidth="1"/>
    <col min="7688" max="7688" width="2.5703125" style="519" customWidth="1"/>
    <col min="7689" max="7689" width="1" style="519" customWidth="1"/>
    <col min="7690" max="7927" width="9.140625" style="519"/>
    <col min="7928" max="7928" width="1" style="519" customWidth="1"/>
    <col min="7929" max="7929" width="2.5703125" style="519" customWidth="1"/>
    <col min="7930" max="7930" width="2.28515625" style="519" customWidth="1"/>
    <col min="7931" max="7931" width="40.85546875" style="519" customWidth="1"/>
    <col min="7932" max="7932" width="0.7109375" style="519" customWidth="1"/>
    <col min="7933" max="7933" width="8.140625" style="519" customWidth="1"/>
    <col min="7934" max="7934" width="0.7109375" style="519" customWidth="1"/>
    <col min="7935" max="7935" width="8.140625" style="519" customWidth="1"/>
    <col min="7936" max="7936" width="0.7109375" style="519" customWidth="1"/>
    <col min="7937" max="7937" width="8.140625" style="519" customWidth="1"/>
    <col min="7938" max="7938" width="0.7109375" style="519" customWidth="1"/>
    <col min="7939" max="7939" width="8.140625" style="519" customWidth="1"/>
    <col min="7940" max="7940" width="0.7109375" style="519" customWidth="1"/>
    <col min="7941" max="7941" width="8.140625" style="519" customWidth="1"/>
    <col min="7942" max="7942" width="0.7109375" style="519" customWidth="1"/>
    <col min="7943" max="7943" width="8.140625" style="519" customWidth="1"/>
    <col min="7944" max="7944" width="2.5703125" style="519" customWidth="1"/>
    <col min="7945" max="7945" width="1" style="519" customWidth="1"/>
    <col min="7946" max="8183" width="9.140625" style="519"/>
    <col min="8184" max="8184" width="1" style="519" customWidth="1"/>
    <col min="8185" max="8185" width="2.5703125" style="519" customWidth="1"/>
    <col min="8186" max="8186" width="2.28515625" style="519" customWidth="1"/>
    <col min="8187" max="8187" width="40.85546875" style="519" customWidth="1"/>
    <col min="8188" max="8188" width="0.7109375" style="519" customWidth="1"/>
    <col min="8189" max="8189" width="8.140625" style="519" customWidth="1"/>
    <col min="8190" max="8190" width="0.7109375" style="519" customWidth="1"/>
    <col min="8191" max="8191" width="8.140625" style="519" customWidth="1"/>
    <col min="8192" max="8192" width="0.7109375" style="519" customWidth="1"/>
    <col min="8193" max="8193" width="8.140625" style="519" customWidth="1"/>
    <col min="8194" max="8194" width="0.7109375" style="519" customWidth="1"/>
    <col min="8195" max="8195" width="8.140625" style="519" customWidth="1"/>
    <col min="8196" max="8196" width="0.7109375" style="519" customWidth="1"/>
    <col min="8197" max="8197" width="8.140625" style="519" customWidth="1"/>
    <col min="8198" max="8198" width="0.7109375" style="519" customWidth="1"/>
    <col min="8199" max="8199" width="8.140625" style="519" customWidth="1"/>
    <col min="8200" max="8200" width="2.5703125" style="519" customWidth="1"/>
    <col min="8201" max="8201" width="1" style="519" customWidth="1"/>
    <col min="8202" max="8439" width="9.140625" style="519"/>
    <col min="8440" max="8440" width="1" style="519" customWidth="1"/>
    <col min="8441" max="8441" width="2.5703125" style="519" customWidth="1"/>
    <col min="8442" max="8442" width="2.28515625" style="519" customWidth="1"/>
    <col min="8443" max="8443" width="40.85546875" style="519" customWidth="1"/>
    <col min="8444" max="8444" width="0.7109375" style="519" customWidth="1"/>
    <col min="8445" max="8445" width="8.140625" style="519" customWidth="1"/>
    <col min="8446" max="8446" width="0.7109375" style="519" customWidth="1"/>
    <col min="8447" max="8447" width="8.140625" style="519" customWidth="1"/>
    <col min="8448" max="8448" width="0.7109375" style="519" customWidth="1"/>
    <col min="8449" max="8449" width="8.140625" style="519" customWidth="1"/>
    <col min="8450" max="8450" width="0.7109375" style="519" customWidth="1"/>
    <col min="8451" max="8451" width="8.140625" style="519" customWidth="1"/>
    <col min="8452" max="8452" width="0.7109375" style="519" customWidth="1"/>
    <col min="8453" max="8453" width="8.140625" style="519" customWidth="1"/>
    <col min="8454" max="8454" width="0.7109375" style="519" customWidth="1"/>
    <col min="8455" max="8455" width="8.140625" style="519" customWidth="1"/>
    <col min="8456" max="8456" width="2.5703125" style="519" customWidth="1"/>
    <col min="8457" max="8457" width="1" style="519" customWidth="1"/>
    <col min="8458" max="8695" width="9.140625" style="519"/>
    <col min="8696" max="8696" width="1" style="519" customWidth="1"/>
    <col min="8697" max="8697" width="2.5703125" style="519" customWidth="1"/>
    <col min="8698" max="8698" width="2.28515625" style="519" customWidth="1"/>
    <col min="8699" max="8699" width="40.85546875" style="519" customWidth="1"/>
    <col min="8700" max="8700" width="0.7109375" style="519" customWidth="1"/>
    <col min="8701" max="8701" width="8.140625" style="519" customWidth="1"/>
    <col min="8702" max="8702" width="0.7109375" style="519" customWidth="1"/>
    <col min="8703" max="8703" width="8.140625" style="519" customWidth="1"/>
    <col min="8704" max="8704" width="0.7109375" style="519" customWidth="1"/>
    <col min="8705" max="8705" width="8.140625" style="519" customWidth="1"/>
    <col min="8706" max="8706" width="0.7109375" style="519" customWidth="1"/>
    <col min="8707" max="8707" width="8.140625" style="519" customWidth="1"/>
    <col min="8708" max="8708" width="0.7109375" style="519" customWidth="1"/>
    <col min="8709" max="8709" width="8.140625" style="519" customWidth="1"/>
    <col min="8710" max="8710" width="0.7109375" style="519" customWidth="1"/>
    <col min="8711" max="8711" width="8.140625" style="519" customWidth="1"/>
    <col min="8712" max="8712" width="2.5703125" style="519" customWidth="1"/>
    <col min="8713" max="8713" width="1" style="519" customWidth="1"/>
    <col min="8714" max="8951" width="9.140625" style="519"/>
    <col min="8952" max="8952" width="1" style="519" customWidth="1"/>
    <col min="8953" max="8953" width="2.5703125" style="519" customWidth="1"/>
    <col min="8954" max="8954" width="2.28515625" style="519" customWidth="1"/>
    <col min="8955" max="8955" width="40.85546875" style="519" customWidth="1"/>
    <col min="8956" max="8956" width="0.7109375" style="519" customWidth="1"/>
    <col min="8957" max="8957" width="8.140625" style="519" customWidth="1"/>
    <col min="8958" max="8958" width="0.7109375" style="519" customWidth="1"/>
    <col min="8959" max="8959" width="8.140625" style="519" customWidth="1"/>
    <col min="8960" max="8960" width="0.7109375" style="519" customWidth="1"/>
    <col min="8961" max="8961" width="8.140625" style="519" customWidth="1"/>
    <col min="8962" max="8962" width="0.7109375" style="519" customWidth="1"/>
    <col min="8963" max="8963" width="8.140625" style="519" customWidth="1"/>
    <col min="8964" max="8964" width="0.7109375" style="519" customWidth="1"/>
    <col min="8965" max="8965" width="8.140625" style="519" customWidth="1"/>
    <col min="8966" max="8966" width="0.7109375" style="519" customWidth="1"/>
    <col min="8967" max="8967" width="8.140625" style="519" customWidth="1"/>
    <col min="8968" max="8968" width="2.5703125" style="519" customWidth="1"/>
    <col min="8969" max="8969" width="1" style="519" customWidth="1"/>
    <col min="8970" max="9207" width="9.140625" style="519"/>
    <col min="9208" max="9208" width="1" style="519" customWidth="1"/>
    <col min="9209" max="9209" width="2.5703125" style="519" customWidth="1"/>
    <col min="9210" max="9210" width="2.28515625" style="519" customWidth="1"/>
    <col min="9211" max="9211" width="40.85546875" style="519" customWidth="1"/>
    <col min="9212" max="9212" width="0.7109375" style="519" customWidth="1"/>
    <col min="9213" max="9213" width="8.140625" style="519" customWidth="1"/>
    <col min="9214" max="9214" width="0.7109375" style="519" customWidth="1"/>
    <col min="9215" max="9215" width="8.140625" style="519" customWidth="1"/>
    <col min="9216" max="9216" width="0.7109375" style="519" customWidth="1"/>
    <col min="9217" max="9217" width="8.140625" style="519" customWidth="1"/>
    <col min="9218" max="9218" width="0.7109375" style="519" customWidth="1"/>
    <col min="9219" max="9219" width="8.140625" style="519" customWidth="1"/>
    <col min="9220" max="9220" width="0.7109375" style="519" customWidth="1"/>
    <col min="9221" max="9221" width="8.140625" style="519" customWidth="1"/>
    <col min="9222" max="9222" width="0.7109375" style="519" customWidth="1"/>
    <col min="9223" max="9223" width="8.140625" style="519" customWidth="1"/>
    <col min="9224" max="9224" width="2.5703125" style="519" customWidth="1"/>
    <col min="9225" max="9225" width="1" style="519" customWidth="1"/>
    <col min="9226" max="9463" width="9.140625" style="519"/>
    <col min="9464" max="9464" width="1" style="519" customWidth="1"/>
    <col min="9465" max="9465" width="2.5703125" style="519" customWidth="1"/>
    <col min="9466" max="9466" width="2.28515625" style="519" customWidth="1"/>
    <col min="9467" max="9467" width="40.85546875" style="519" customWidth="1"/>
    <col min="9468" max="9468" width="0.7109375" style="519" customWidth="1"/>
    <col min="9469" max="9469" width="8.140625" style="519" customWidth="1"/>
    <col min="9470" max="9470" width="0.7109375" style="519" customWidth="1"/>
    <col min="9471" max="9471" width="8.140625" style="519" customWidth="1"/>
    <col min="9472" max="9472" width="0.7109375" style="519" customWidth="1"/>
    <col min="9473" max="9473" width="8.140625" style="519" customWidth="1"/>
    <col min="9474" max="9474" width="0.7109375" style="519" customWidth="1"/>
    <col min="9475" max="9475" width="8.140625" style="519" customWidth="1"/>
    <col min="9476" max="9476" width="0.7109375" style="519" customWidth="1"/>
    <col min="9477" max="9477" width="8.140625" style="519" customWidth="1"/>
    <col min="9478" max="9478" width="0.7109375" style="519" customWidth="1"/>
    <col min="9479" max="9479" width="8.140625" style="519" customWidth="1"/>
    <col min="9480" max="9480" width="2.5703125" style="519" customWidth="1"/>
    <col min="9481" max="9481" width="1" style="519" customWidth="1"/>
    <col min="9482" max="9719" width="9.140625" style="519"/>
    <col min="9720" max="9720" width="1" style="519" customWidth="1"/>
    <col min="9721" max="9721" width="2.5703125" style="519" customWidth="1"/>
    <col min="9722" max="9722" width="2.28515625" style="519" customWidth="1"/>
    <col min="9723" max="9723" width="40.85546875" style="519" customWidth="1"/>
    <col min="9724" max="9724" width="0.7109375" style="519" customWidth="1"/>
    <col min="9725" max="9725" width="8.140625" style="519" customWidth="1"/>
    <col min="9726" max="9726" width="0.7109375" style="519" customWidth="1"/>
    <col min="9727" max="9727" width="8.140625" style="519" customWidth="1"/>
    <col min="9728" max="9728" width="0.7109375" style="519" customWidth="1"/>
    <col min="9729" max="9729" width="8.140625" style="519" customWidth="1"/>
    <col min="9730" max="9730" width="0.7109375" style="519" customWidth="1"/>
    <col min="9731" max="9731" width="8.140625" style="519" customWidth="1"/>
    <col min="9732" max="9732" width="0.7109375" style="519" customWidth="1"/>
    <col min="9733" max="9733" width="8.140625" style="519" customWidth="1"/>
    <col min="9734" max="9734" width="0.7109375" style="519" customWidth="1"/>
    <col min="9735" max="9735" width="8.140625" style="519" customWidth="1"/>
    <col min="9736" max="9736" width="2.5703125" style="519" customWidth="1"/>
    <col min="9737" max="9737" width="1" style="519" customWidth="1"/>
    <col min="9738" max="9975" width="9.140625" style="519"/>
    <col min="9976" max="9976" width="1" style="519" customWidth="1"/>
    <col min="9977" max="9977" width="2.5703125" style="519" customWidth="1"/>
    <col min="9978" max="9978" width="2.28515625" style="519" customWidth="1"/>
    <col min="9979" max="9979" width="40.85546875" style="519" customWidth="1"/>
    <col min="9980" max="9980" width="0.7109375" style="519" customWidth="1"/>
    <col min="9981" max="9981" width="8.140625" style="519" customWidth="1"/>
    <col min="9982" max="9982" width="0.7109375" style="519" customWidth="1"/>
    <col min="9983" max="9983" width="8.140625" style="519" customWidth="1"/>
    <col min="9984" max="9984" width="0.7109375" style="519" customWidth="1"/>
    <col min="9985" max="9985" width="8.140625" style="519" customWidth="1"/>
    <col min="9986" max="9986" width="0.7109375" style="519" customWidth="1"/>
    <col min="9987" max="9987" width="8.140625" style="519" customWidth="1"/>
    <col min="9988" max="9988" width="0.7109375" style="519" customWidth="1"/>
    <col min="9989" max="9989" width="8.140625" style="519" customWidth="1"/>
    <col min="9990" max="9990" width="0.7109375" style="519" customWidth="1"/>
    <col min="9991" max="9991" width="8.140625" style="519" customWidth="1"/>
    <col min="9992" max="9992" width="2.5703125" style="519" customWidth="1"/>
    <col min="9993" max="9993" width="1" style="519" customWidth="1"/>
    <col min="9994" max="10231" width="9.140625" style="519"/>
    <col min="10232" max="10232" width="1" style="519" customWidth="1"/>
    <col min="10233" max="10233" width="2.5703125" style="519" customWidth="1"/>
    <col min="10234" max="10234" width="2.28515625" style="519" customWidth="1"/>
    <col min="10235" max="10235" width="40.85546875" style="519" customWidth="1"/>
    <col min="10236" max="10236" width="0.7109375" style="519" customWidth="1"/>
    <col min="10237" max="10237" width="8.140625" style="519" customWidth="1"/>
    <col min="10238" max="10238" width="0.7109375" style="519" customWidth="1"/>
    <col min="10239" max="10239" width="8.140625" style="519" customWidth="1"/>
    <col min="10240" max="10240" width="0.7109375" style="519" customWidth="1"/>
    <col min="10241" max="10241" width="8.140625" style="519" customWidth="1"/>
    <col min="10242" max="10242" width="0.7109375" style="519" customWidth="1"/>
    <col min="10243" max="10243" width="8.140625" style="519" customWidth="1"/>
    <col min="10244" max="10244" width="0.7109375" style="519" customWidth="1"/>
    <col min="10245" max="10245" width="8.140625" style="519" customWidth="1"/>
    <col min="10246" max="10246" width="0.7109375" style="519" customWidth="1"/>
    <col min="10247" max="10247" width="8.140625" style="519" customWidth="1"/>
    <col min="10248" max="10248" width="2.5703125" style="519" customWidth="1"/>
    <col min="10249" max="10249" width="1" style="519" customWidth="1"/>
    <col min="10250" max="10487" width="9.140625" style="519"/>
    <col min="10488" max="10488" width="1" style="519" customWidth="1"/>
    <col min="10489" max="10489" width="2.5703125" style="519" customWidth="1"/>
    <col min="10490" max="10490" width="2.28515625" style="519" customWidth="1"/>
    <col min="10491" max="10491" width="40.85546875" style="519" customWidth="1"/>
    <col min="10492" max="10492" width="0.7109375" style="519" customWidth="1"/>
    <col min="10493" max="10493" width="8.140625" style="519" customWidth="1"/>
    <col min="10494" max="10494" width="0.7109375" style="519" customWidth="1"/>
    <col min="10495" max="10495" width="8.140625" style="519" customWidth="1"/>
    <col min="10496" max="10496" width="0.7109375" style="519" customWidth="1"/>
    <col min="10497" max="10497" width="8.140625" style="519" customWidth="1"/>
    <col min="10498" max="10498" width="0.7109375" style="519" customWidth="1"/>
    <col min="10499" max="10499" width="8.140625" style="519" customWidth="1"/>
    <col min="10500" max="10500" width="0.7109375" style="519" customWidth="1"/>
    <col min="10501" max="10501" width="8.140625" style="519" customWidth="1"/>
    <col min="10502" max="10502" width="0.7109375" style="519" customWidth="1"/>
    <col min="10503" max="10503" width="8.140625" style="519" customWidth="1"/>
    <col min="10504" max="10504" width="2.5703125" style="519" customWidth="1"/>
    <col min="10505" max="10505" width="1" style="519" customWidth="1"/>
    <col min="10506" max="10743" width="9.140625" style="519"/>
    <col min="10744" max="10744" width="1" style="519" customWidth="1"/>
    <col min="10745" max="10745" width="2.5703125" style="519" customWidth="1"/>
    <col min="10746" max="10746" width="2.28515625" style="519" customWidth="1"/>
    <col min="10747" max="10747" width="40.85546875" style="519" customWidth="1"/>
    <col min="10748" max="10748" width="0.7109375" style="519" customWidth="1"/>
    <col min="10749" max="10749" width="8.140625" style="519" customWidth="1"/>
    <col min="10750" max="10750" width="0.7109375" style="519" customWidth="1"/>
    <col min="10751" max="10751" width="8.140625" style="519" customWidth="1"/>
    <col min="10752" max="10752" width="0.7109375" style="519" customWidth="1"/>
    <col min="10753" max="10753" width="8.140625" style="519" customWidth="1"/>
    <col min="10754" max="10754" width="0.7109375" style="519" customWidth="1"/>
    <col min="10755" max="10755" width="8.140625" style="519" customWidth="1"/>
    <col min="10756" max="10756" width="0.7109375" style="519" customWidth="1"/>
    <col min="10757" max="10757" width="8.140625" style="519" customWidth="1"/>
    <col min="10758" max="10758" width="0.7109375" style="519" customWidth="1"/>
    <col min="10759" max="10759" width="8.140625" style="519" customWidth="1"/>
    <col min="10760" max="10760" width="2.5703125" style="519" customWidth="1"/>
    <col min="10761" max="10761" width="1" style="519" customWidth="1"/>
    <col min="10762" max="10999" width="9.140625" style="519"/>
    <col min="11000" max="11000" width="1" style="519" customWidth="1"/>
    <col min="11001" max="11001" width="2.5703125" style="519" customWidth="1"/>
    <col min="11002" max="11002" width="2.28515625" style="519" customWidth="1"/>
    <col min="11003" max="11003" width="40.85546875" style="519" customWidth="1"/>
    <col min="11004" max="11004" width="0.7109375" style="519" customWidth="1"/>
    <col min="11005" max="11005" width="8.140625" style="519" customWidth="1"/>
    <col min="11006" max="11006" width="0.7109375" style="519" customWidth="1"/>
    <col min="11007" max="11007" width="8.140625" style="519" customWidth="1"/>
    <col min="11008" max="11008" width="0.7109375" style="519" customWidth="1"/>
    <col min="11009" max="11009" width="8.140625" style="519" customWidth="1"/>
    <col min="11010" max="11010" width="0.7109375" style="519" customWidth="1"/>
    <col min="11011" max="11011" width="8.140625" style="519" customWidth="1"/>
    <col min="11012" max="11012" width="0.7109375" style="519" customWidth="1"/>
    <col min="11013" max="11013" width="8.140625" style="519" customWidth="1"/>
    <col min="11014" max="11014" width="0.7109375" style="519" customWidth="1"/>
    <col min="11015" max="11015" width="8.140625" style="519" customWidth="1"/>
    <col min="11016" max="11016" width="2.5703125" style="519" customWidth="1"/>
    <col min="11017" max="11017" width="1" style="519" customWidth="1"/>
    <col min="11018" max="11255" width="9.140625" style="519"/>
    <col min="11256" max="11256" width="1" style="519" customWidth="1"/>
    <col min="11257" max="11257" width="2.5703125" style="519" customWidth="1"/>
    <col min="11258" max="11258" width="2.28515625" style="519" customWidth="1"/>
    <col min="11259" max="11259" width="40.85546875" style="519" customWidth="1"/>
    <col min="11260" max="11260" width="0.7109375" style="519" customWidth="1"/>
    <col min="11261" max="11261" width="8.140625" style="519" customWidth="1"/>
    <col min="11262" max="11262" width="0.7109375" style="519" customWidth="1"/>
    <col min="11263" max="11263" width="8.140625" style="519" customWidth="1"/>
    <col min="11264" max="11264" width="0.7109375" style="519" customWidth="1"/>
    <col min="11265" max="11265" width="8.140625" style="519" customWidth="1"/>
    <col min="11266" max="11266" width="0.7109375" style="519" customWidth="1"/>
    <col min="11267" max="11267" width="8.140625" style="519" customWidth="1"/>
    <col min="11268" max="11268" width="0.7109375" style="519" customWidth="1"/>
    <col min="11269" max="11269" width="8.140625" style="519" customWidth="1"/>
    <col min="11270" max="11270" width="0.7109375" style="519" customWidth="1"/>
    <col min="11271" max="11271" width="8.140625" style="519" customWidth="1"/>
    <col min="11272" max="11272" width="2.5703125" style="519" customWidth="1"/>
    <col min="11273" max="11273" width="1" style="519" customWidth="1"/>
    <col min="11274" max="11511" width="9.140625" style="519"/>
    <col min="11512" max="11512" width="1" style="519" customWidth="1"/>
    <col min="11513" max="11513" width="2.5703125" style="519" customWidth="1"/>
    <col min="11514" max="11514" width="2.28515625" style="519" customWidth="1"/>
    <col min="11515" max="11515" width="40.85546875" style="519" customWidth="1"/>
    <col min="11516" max="11516" width="0.7109375" style="519" customWidth="1"/>
    <col min="11517" max="11517" width="8.140625" style="519" customWidth="1"/>
    <col min="11518" max="11518" width="0.7109375" style="519" customWidth="1"/>
    <col min="11519" max="11519" width="8.140625" style="519" customWidth="1"/>
    <col min="11520" max="11520" width="0.7109375" style="519" customWidth="1"/>
    <col min="11521" max="11521" width="8.140625" style="519" customWidth="1"/>
    <col min="11522" max="11522" width="0.7109375" style="519" customWidth="1"/>
    <col min="11523" max="11523" width="8.140625" style="519" customWidth="1"/>
    <col min="11524" max="11524" width="0.7109375" style="519" customWidth="1"/>
    <col min="11525" max="11525" width="8.140625" style="519" customWidth="1"/>
    <col min="11526" max="11526" width="0.7109375" style="519" customWidth="1"/>
    <col min="11527" max="11527" width="8.140625" style="519" customWidth="1"/>
    <col min="11528" max="11528" width="2.5703125" style="519" customWidth="1"/>
    <col min="11529" max="11529" width="1" style="519" customWidth="1"/>
    <col min="11530" max="11767" width="9.140625" style="519"/>
    <col min="11768" max="11768" width="1" style="519" customWidth="1"/>
    <col min="11769" max="11769" width="2.5703125" style="519" customWidth="1"/>
    <col min="11770" max="11770" width="2.28515625" style="519" customWidth="1"/>
    <col min="11771" max="11771" width="40.85546875" style="519" customWidth="1"/>
    <col min="11772" max="11772" width="0.7109375" style="519" customWidth="1"/>
    <col min="11773" max="11773" width="8.140625" style="519" customWidth="1"/>
    <col min="11774" max="11774" width="0.7109375" style="519" customWidth="1"/>
    <col min="11775" max="11775" width="8.140625" style="519" customWidth="1"/>
    <col min="11776" max="11776" width="0.7109375" style="519" customWidth="1"/>
    <col min="11777" max="11777" width="8.140625" style="519" customWidth="1"/>
    <col min="11778" max="11778" width="0.7109375" style="519" customWidth="1"/>
    <col min="11779" max="11779" width="8.140625" style="519" customWidth="1"/>
    <col min="11780" max="11780" width="0.7109375" style="519" customWidth="1"/>
    <col min="11781" max="11781" width="8.140625" style="519" customWidth="1"/>
    <col min="11782" max="11782" width="0.7109375" style="519" customWidth="1"/>
    <col min="11783" max="11783" width="8.140625" style="519" customWidth="1"/>
    <col min="11784" max="11784" width="2.5703125" style="519" customWidth="1"/>
    <col min="11785" max="11785" width="1" style="519" customWidth="1"/>
    <col min="11786" max="12023" width="9.140625" style="519"/>
    <col min="12024" max="12024" width="1" style="519" customWidth="1"/>
    <col min="12025" max="12025" width="2.5703125" style="519" customWidth="1"/>
    <col min="12026" max="12026" width="2.28515625" style="519" customWidth="1"/>
    <col min="12027" max="12027" width="40.85546875" style="519" customWidth="1"/>
    <col min="12028" max="12028" width="0.7109375" style="519" customWidth="1"/>
    <col min="12029" max="12029" width="8.140625" style="519" customWidth="1"/>
    <col min="12030" max="12030" width="0.7109375" style="519" customWidth="1"/>
    <col min="12031" max="12031" width="8.140625" style="519" customWidth="1"/>
    <col min="12032" max="12032" width="0.7109375" style="519" customWidth="1"/>
    <col min="12033" max="12033" width="8.140625" style="519" customWidth="1"/>
    <col min="12034" max="12034" width="0.7109375" style="519" customWidth="1"/>
    <col min="12035" max="12035" width="8.140625" style="519" customWidth="1"/>
    <col min="12036" max="12036" width="0.7109375" style="519" customWidth="1"/>
    <col min="12037" max="12037" width="8.140625" style="519" customWidth="1"/>
    <col min="12038" max="12038" width="0.7109375" style="519" customWidth="1"/>
    <col min="12039" max="12039" width="8.140625" style="519" customWidth="1"/>
    <col min="12040" max="12040" width="2.5703125" style="519" customWidth="1"/>
    <col min="12041" max="12041" width="1" style="519" customWidth="1"/>
    <col min="12042" max="12279" width="9.140625" style="519"/>
    <col min="12280" max="12280" width="1" style="519" customWidth="1"/>
    <col min="12281" max="12281" width="2.5703125" style="519" customWidth="1"/>
    <col min="12282" max="12282" width="2.28515625" style="519" customWidth="1"/>
    <col min="12283" max="12283" width="40.85546875" style="519" customWidth="1"/>
    <col min="12284" max="12284" width="0.7109375" style="519" customWidth="1"/>
    <col min="12285" max="12285" width="8.140625" style="519" customWidth="1"/>
    <col min="12286" max="12286" width="0.7109375" style="519" customWidth="1"/>
    <col min="12287" max="12287" width="8.140625" style="519" customWidth="1"/>
    <col min="12288" max="12288" width="0.7109375" style="519" customWidth="1"/>
    <col min="12289" max="12289" width="8.140625" style="519" customWidth="1"/>
    <col min="12290" max="12290" width="0.7109375" style="519" customWidth="1"/>
    <col min="12291" max="12291" width="8.140625" style="519" customWidth="1"/>
    <col min="12292" max="12292" width="0.7109375" style="519" customWidth="1"/>
    <col min="12293" max="12293" width="8.140625" style="519" customWidth="1"/>
    <col min="12294" max="12294" width="0.7109375" style="519" customWidth="1"/>
    <col min="12295" max="12295" width="8.140625" style="519" customWidth="1"/>
    <col min="12296" max="12296" width="2.5703125" style="519" customWidth="1"/>
    <col min="12297" max="12297" width="1" style="519" customWidth="1"/>
    <col min="12298" max="12535" width="9.140625" style="519"/>
    <col min="12536" max="12536" width="1" style="519" customWidth="1"/>
    <col min="12537" max="12537" width="2.5703125" style="519" customWidth="1"/>
    <col min="12538" max="12538" width="2.28515625" style="519" customWidth="1"/>
    <col min="12539" max="12539" width="40.85546875" style="519" customWidth="1"/>
    <col min="12540" max="12540" width="0.7109375" style="519" customWidth="1"/>
    <col min="12541" max="12541" width="8.140625" style="519" customWidth="1"/>
    <col min="12542" max="12542" width="0.7109375" style="519" customWidth="1"/>
    <col min="12543" max="12543" width="8.140625" style="519" customWidth="1"/>
    <col min="12544" max="12544" width="0.7109375" style="519" customWidth="1"/>
    <col min="12545" max="12545" width="8.140625" style="519" customWidth="1"/>
    <col min="12546" max="12546" width="0.7109375" style="519" customWidth="1"/>
    <col min="12547" max="12547" width="8.140625" style="519" customWidth="1"/>
    <col min="12548" max="12548" width="0.7109375" style="519" customWidth="1"/>
    <col min="12549" max="12549" width="8.140625" style="519" customWidth="1"/>
    <col min="12550" max="12550" width="0.7109375" style="519" customWidth="1"/>
    <col min="12551" max="12551" width="8.140625" style="519" customWidth="1"/>
    <col min="12552" max="12552" width="2.5703125" style="519" customWidth="1"/>
    <col min="12553" max="12553" width="1" style="519" customWidth="1"/>
    <col min="12554" max="12791" width="9.140625" style="519"/>
    <col min="12792" max="12792" width="1" style="519" customWidth="1"/>
    <col min="12793" max="12793" width="2.5703125" style="519" customWidth="1"/>
    <col min="12794" max="12794" width="2.28515625" style="519" customWidth="1"/>
    <col min="12795" max="12795" width="40.85546875" style="519" customWidth="1"/>
    <col min="12796" max="12796" width="0.7109375" style="519" customWidth="1"/>
    <col min="12797" max="12797" width="8.140625" style="519" customWidth="1"/>
    <col min="12798" max="12798" width="0.7109375" style="519" customWidth="1"/>
    <col min="12799" max="12799" width="8.140625" style="519" customWidth="1"/>
    <col min="12800" max="12800" width="0.7109375" style="519" customWidth="1"/>
    <col min="12801" max="12801" width="8.140625" style="519" customWidth="1"/>
    <col min="12802" max="12802" width="0.7109375" style="519" customWidth="1"/>
    <col min="12803" max="12803" width="8.140625" style="519" customWidth="1"/>
    <col min="12804" max="12804" width="0.7109375" style="519" customWidth="1"/>
    <col min="12805" max="12805" width="8.140625" style="519" customWidth="1"/>
    <col min="12806" max="12806" width="0.7109375" style="519" customWidth="1"/>
    <col min="12807" max="12807" width="8.140625" style="519" customWidth="1"/>
    <col min="12808" max="12808" width="2.5703125" style="519" customWidth="1"/>
    <col min="12809" max="12809" width="1" style="519" customWidth="1"/>
    <col min="12810" max="13047" width="9.140625" style="519"/>
    <col min="13048" max="13048" width="1" style="519" customWidth="1"/>
    <col min="13049" max="13049" width="2.5703125" style="519" customWidth="1"/>
    <col min="13050" max="13050" width="2.28515625" style="519" customWidth="1"/>
    <col min="13051" max="13051" width="40.85546875" style="519" customWidth="1"/>
    <col min="13052" max="13052" width="0.7109375" style="519" customWidth="1"/>
    <col min="13053" max="13053" width="8.140625" style="519" customWidth="1"/>
    <col min="13054" max="13054" width="0.7109375" style="519" customWidth="1"/>
    <col min="13055" max="13055" width="8.140625" style="519" customWidth="1"/>
    <col min="13056" max="13056" width="0.7109375" style="519" customWidth="1"/>
    <col min="13057" max="13057" width="8.140625" style="519" customWidth="1"/>
    <col min="13058" max="13058" width="0.7109375" style="519" customWidth="1"/>
    <col min="13059" max="13059" width="8.140625" style="519" customWidth="1"/>
    <col min="13060" max="13060" width="0.7109375" style="519" customWidth="1"/>
    <col min="13061" max="13061" width="8.140625" style="519" customWidth="1"/>
    <col min="13062" max="13062" width="0.7109375" style="519" customWidth="1"/>
    <col min="13063" max="13063" width="8.140625" style="519" customWidth="1"/>
    <col min="13064" max="13064" width="2.5703125" style="519" customWidth="1"/>
    <col min="13065" max="13065" width="1" style="519" customWidth="1"/>
    <col min="13066" max="13303" width="9.140625" style="519"/>
    <col min="13304" max="13304" width="1" style="519" customWidth="1"/>
    <col min="13305" max="13305" width="2.5703125" style="519" customWidth="1"/>
    <col min="13306" max="13306" width="2.28515625" style="519" customWidth="1"/>
    <col min="13307" max="13307" width="40.85546875" style="519" customWidth="1"/>
    <col min="13308" max="13308" width="0.7109375" style="519" customWidth="1"/>
    <col min="13309" max="13309" width="8.140625" style="519" customWidth="1"/>
    <col min="13310" max="13310" width="0.7109375" style="519" customWidth="1"/>
    <col min="13311" max="13311" width="8.140625" style="519" customWidth="1"/>
    <col min="13312" max="13312" width="0.7109375" style="519" customWidth="1"/>
    <col min="13313" max="13313" width="8.140625" style="519" customWidth="1"/>
    <col min="13314" max="13314" width="0.7109375" style="519" customWidth="1"/>
    <col min="13315" max="13315" width="8.140625" style="519" customWidth="1"/>
    <col min="13316" max="13316" width="0.7109375" style="519" customWidth="1"/>
    <col min="13317" max="13317" width="8.140625" style="519" customWidth="1"/>
    <col min="13318" max="13318" width="0.7109375" style="519" customWidth="1"/>
    <col min="13319" max="13319" width="8.140625" style="519" customWidth="1"/>
    <col min="13320" max="13320" width="2.5703125" style="519" customWidth="1"/>
    <col min="13321" max="13321" width="1" style="519" customWidth="1"/>
    <col min="13322" max="13559" width="9.140625" style="519"/>
    <col min="13560" max="13560" width="1" style="519" customWidth="1"/>
    <col min="13561" max="13561" width="2.5703125" style="519" customWidth="1"/>
    <col min="13562" max="13562" width="2.28515625" style="519" customWidth="1"/>
    <col min="13563" max="13563" width="40.85546875" style="519" customWidth="1"/>
    <col min="13564" max="13564" width="0.7109375" style="519" customWidth="1"/>
    <col min="13565" max="13565" width="8.140625" style="519" customWidth="1"/>
    <col min="13566" max="13566" width="0.7109375" style="519" customWidth="1"/>
    <col min="13567" max="13567" width="8.140625" style="519" customWidth="1"/>
    <col min="13568" max="13568" width="0.7109375" style="519" customWidth="1"/>
    <col min="13569" max="13569" width="8.140625" style="519" customWidth="1"/>
    <col min="13570" max="13570" width="0.7109375" style="519" customWidth="1"/>
    <col min="13571" max="13571" width="8.140625" style="519" customWidth="1"/>
    <col min="13572" max="13572" width="0.7109375" style="519" customWidth="1"/>
    <col min="13573" max="13573" width="8.140625" style="519" customWidth="1"/>
    <col min="13574" max="13574" width="0.7109375" style="519" customWidth="1"/>
    <col min="13575" max="13575" width="8.140625" style="519" customWidth="1"/>
    <col min="13576" max="13576" width="2.5703125" style="519" customWidth="1"/>
    <col min="13577" max="13577" width="1" style="519" customWidth="1"/>
    <col min="13578" max="13815" width="9.140625" style="519"/>
    <col min="13816" max="13816" width="1" style="519" customWidth="1"/>
    <col min="13817" max="13817" width="2.5703125" style="519" customWidth="1"/>
    <col min="13818" max="13818" width="2.28515625" style="519" customWidth="1"/>
    <col min="13819" max="13819" width="40.85546875" style="519" customWidth="1"/>
    <col min="13820" max="13820" width="0.7109375" style="519" customWidth="1"/>
    <col min="13821" max="13821" width="8.140625" style="519" customWidth="1"/>
    <col min="13822" max="13822" width="0.7109375" style="519" customWidth="1"/>
    <col min="13823" max="13823" width="8.140625" style="519" customWidth="1"/>
    <col min="13824" max="13824" width="0.7109375" style="519" customWidth="1"/>
    <col min="13825" max="13825" width="8.140625" style="519" customWidth="1"/>
    <col min="13826" max="13826" width="0.7109375" style="519" customWidth="1"/>
    <col min="13827" max="13827" width="8.140625" style="519" customWidth="1"/>
    <col min="13828" max="13828" width="0.7109375" style="519" customWidth="1"/>
    <col min="13829" max="13829" width="8.140625" style="519" customWidth="1"/>
    <col min="13830" max="13830" width="0.7109375" style="519" customWidth="1"/>
    <col min="13831" max="13831" width="8.140625" style="519" customWidth="1"/>
    <col min="13832" max="13832" width="2.5703125" style="519" customWidth="1"/>
    <col min="13833" max="13833" width="1" style="519" customWidth="1"/>
    <col min="13834" max="14071" width="9.140625" style="519"/>
    <col min="14072" max="14072" width="1" style="519" customWidth="1"/>
    <col min="14073" max="14073" width="2.5703125" style="519" customWidth="1"/>
    <col min="14074" max="14074" width="2.28515625" style="519" customWidth="1"/>
    <col min="14075" max="14075" width="40.85546875" style="519" customWidth="1"/>
    <col min="14076" max="14076" width="0.7109375" style="519" customWidth="1"/>
    <col min="14077" max="14077" width="8.140625" style="519" customWidth="1"/>
    <col min="14078" max="14078" width="0.7109375" style="519" customWidth="1"/>
    <col min="14079" max="14079" width="8.140625" style="519" customWidth="1"/>
    <col min="14080" max="14080" width="0.7109375" style="519" customWidth="1"/>
    <col min="14081" max="14081" width="8.140625" style="519" customWidth="1"/>
    <col min="14082" max="14082" width="0.7109375" style="519" customWidth="1"/>
    <col min="14083" max="14083" width="8.140625" style="519" customWidth="1"/>
    <col min="14084" max="14084" width="0.7109375" style="519" customWidth="1"/>
    <col min="14085" max="14085" width="8.140625" style="519" customWidth="1"/>
    <col min="14086" max="14086" width="0.7109375" style="519" customWidth="1"/>
    <col min="14087" max="14087" width="8.140625" style="519" customWidth="1"/>
    <col min="14088" max="14088" width="2.5703125" style="519" customWidth="1"/>
    <col min="14089" max="14089" width="1" style="519" customWidth="1"/>
    <col min="14090" max="14327" width="9.140625" style="519"/>
    <col min="14328" max="14328" width="1" style="519" customWidth="1"/>
    <col min="14329" max="14329" width="2.5703125" style="519" customWidth="1"/>
    <col min="14330" max="14330" width="2.28515625" style="519" customWidth="1"/>
    <col min="14331" max="14331" width="40.85546875" style="519" customWidth="1"/>
    <col min="14332" max="14332" width="0.7109375" style="519" customWidth="1"/>
    <col min="14333" max="14333" width="8.140625" style="519" customWidth="1"/>
    <col min="14334" max="14334" width="0.7109375" style="519" customWidth="1"/>
    <col min="14335" max="14335" width="8.140625" style="519" customWidth="1"/>
    <col min="14336" max="14336" width="0.7109375" style="519" customWidth="1"/>
    <col min="14337" max="14337" width="8.140625" style="519" customWidth="1"/>
    <col min="14338" max="14338" width="0.7109375" style="519" customWidth="1"/>
    <col min="14339" max="14339" width="8.140625" style="519" customWidth="1"/>
    <col min="14340" max="14340" width="0.7109375" style="519" customWidth="1"/>
    <col min="14341" max="14341" width="8.140625" style="519" customWidth="1"/>
    <col min="14342" max="14342" width="0.7109375" style="519" customWidth="1"/>
    <col min="14343" max="14343" width="8.140625" style="519" customWidth="1"/>
    <col min="14344" max="14344" width="2.5703125" style="519" customWidth="1"/>
    <col min="14345" max="14345" width="1" style="519" customWidth="1"/>
    <col min="14346" max="14583" width="9.140625" style="519"/>
    <col min="14584" max="14584" width="1" style="519" customWidth="1"/>
    <col min="14585" max="14585" width="2.5703125" style="519" customWidth="1"/>
    <col min="14586" max="14586" width="2.28515625" style="519" customWidth="1"/>
    <col min="14587" max="14587" width="40.85546875" style="519" customWidth="1"/>
    <col min="14588" max="14588" width="0.7109375" style="519" customWidth="1"/>
    <col min="14589" max="14589" width="8.140625" style="519" customWidth="1"/>
    <col min="14590" max="14590" width="0.7109375" style="519" customWidth="1"/>
    <col min="14591" max="14591" width="8.140625" style="519" customWidth="1"/>
    <col min="14592" max="14592" width="0.7109375" style="519" customWidth="1"/>
    <col min="14593" max="14593" width="8.140625" style="519" customWidth="1"/>
    <col min="14594" max="14594" width="0.7109375" style="519" customWidth="1"/>
    <col min="14595" max="14595" width="8.140625" style="519" customWidth="1"/>
    <col min="14596" max="14596" width="0.7109375" style="519" customWidth="1"/>
    <col min="14597" max="14597" width="8.140625" style="519" customWidth="1"/>
    <col min="14598" max="14598" width="0.7109375" style="519" customWidth="1"/>
    <col min="14599" max="14599" width="8.140625" style="519" customWidth="1"/>
    <col min="14600" max="14600" width="2.5703125" style="519" customWidth="1"/>
    <col min="14601" max="14601" width="1" style="519" customWidth="1"/>
    <col min="14602" max="14839" width="9.140625" style="519"/>
    <col min="14840" max="14840" width="1" style="519" customWidth="1"/>
    <col min="14841" max="14841" width="2.5703125" style="519" customWidth="1"/>
    <col min="14842" max="14842" width="2.28515625" style="519" customWidth="1"/>
    <col min="14843" max="14843" width="40.85546875" style="519" customWidth="1"/>
    <col min="14844" max="14844" width="0.7109375" style="519" customWidth="1"/>
    <col min="14845" max="14845" width="8.140625" style="519" customWidth="1"/>
    <col min="14846" max="14846" width="0.7109375" style="519" customWidth="1"/>
    <col min="14847" max="14847" width="8.140625" style="519" customWidth="1"/>
    <col min="14848" max="14848" width="0.7109375" style="519" customWidth="1"/>
    <col min="14849" max="14849" width="8.140625" style="519" customWidth="1"/>
    <col min="14850" max="14850" width="0.7109375" style="519" customWidth="1"/>
    <col min="14851" max="14851" width="8.140625" style="519" customWidth="1"/>
    <col min="14852" max="14852" width="0.7109375" style="519" customWidth="1"/>
    <col min="14853" max="14853" width="8.140625" style="519" customWidth="1"/>
    <col min="14854" max="14854" width="0.7109375" style="519" customWidth="1"/>
    <col min="14855" max="14855" width="8.140625" style="519" customWidth="1"/>
    <col min="14856" max="14856" width="2.5703125" style="519" customWidth="1"/>
    <col min="14857" max="14857" width="1" style="519" customWidth="1"/>
    <col min="14858" max="15095" width="9.140625" style="519"/>
    <col min="15096" max="15096" width="1" style="519" customWidth="1"/>
    <col min="15097" max="15097" width="2.5703125" style="519" customWidth="1"/>
    <col min="15098" max="15098" width="2.28515625" style="519" customWidth="1"/>
    <col min="15099" max="15099" width="40.85546875" style="519" customWidth="1"/>
    <col min="15100" max="15100" width="0.7109375" style="519" customWidth="1"/>
    <col min="15101" max="15101" width="8.140625" style="519" customWidth="1"/>
    <col min="15102" max="15102" width="0.7109375" style="519" customWidth="1"/>
    <col min="15103" max="15103" width="8.140625" style="519" customWidth="1"/>
    <col min="15104" max="15104" width="0.7109375" style="519" customWidth="1"/>
    <col min="15105" max="15105" width="8.140625" style="519" customWidth="1"/>
    <col min="15106" max="15106" width="0.7109375" style="519" customWidth="1"/>
    <col min="15107" max="15107" width="8.140625" style="519" customWidth="1"/>
    <col min="15108" max="15108" width="0.7109375" style="519" customWidth="1"/>
    <col min="15109" max="15109" width="8.140625" style="519" customWidth="1"/>
    <col min="15110" max="15110" width="0.7109375" style="519" customWidth="1"/>
    <col min="15111" max="15111" width="8.140625" style="519" customWidth="1"/>
    <col min="15112" max="15112" width="2.5703125" style="519" customWidth="1"/>
    <col min="15113" max="15113" width="1" style="519" customWidth="1"/>
    <col min="15114" max="15351" width="9.140625" style="519"/>
    <col min="15352" max="15352" width="1" style="519" customWidth="1"/>
    <col min="15353" max="15353" width="2.5703125" style="519" customWidth="1"/>
    <col min="15354" max="15354" width="2.28515625" style="519" customWidth="1"/>
    <col min="15355" max="15355" width="40.85546875" style="519" customWidth="1"/>
    <col min="15356" max="15356" width="0.7109375" style="519" customWidth="1"/>
    <col min="15357" max="15357" width="8.140625" style="519" customWidth="1"/>
    <col min="15358" max="15358" width="0.7109375" style="519" customWidth="1"/>
    <col min="15359" max="15359" width="8.140625" style="519" customWidth="1"/>
    <col min="15360" max="15360" width="0.7109375" style="519" customWidth="1"/>
    <col min="15361" max="15361" width="8.140625" style="519" customWidth="1"/>
    <col min="15362" max="15362" width="0.7109375" style="519" customWidth="1"/>
    <col min="15363" max="15363" width="8.140625" style="519" customWidth="1"/>
    <col min="15364" max="15364" width="0.7109375" style="519" customWidth="1"/>
    <col min="15365" max="15365" width="8.140625" style="519" customWidth="1"/>
    <col min="15366" max="15366" width="0.7109375" style="519" customWidth="1"/>
    <col min="15367" max="15367" width="8.140625" style="519" customWidth="1"/>
    <col min="15368" max="15368" width="2.5703125" style="519" customWidth="1"/>
    <col min="15369" max="15369" width="1" style="519" customWidth="1"/>
    <col min="15370" max="15607" width="9.140625" style="519"/>
    <col min="15608" max="15608" width="1" style="519" customWidth="1"/>
    <col min="15609" max="15609" width="2.5703125" style="519" customWidth="1"/>
    <col min="15610" max="15610" width="2.28515625" style="519" customWidth="1"/>
    <col min="15611" max="15611" width="40.85546875" style="519" customWidth="1"/>
    <col min="15612" max="15612" width="0.7109375" style="519" customWidth="1"/>
    <col min="15613" max="15613" width="8.140625" style="519" customWidth="1"/>
    <col min="15614" max="15614" width="0.7109375" style="519" customWidth="1"/>
    <col min="15615" max="15615" width="8.140625" style="519" customWidth="1"/>
    <col min="15616" max="15616" width="0.7109375" style="519" customWidth="1"/>
    <col min="15617" max="15617" width="8.140625" style="519" customWidth="1"/>
    <col min="15618" max="15618" width="0.7109375" style="519" customWidth="1"/>
    <col min="15619" max="15619" width="8.140625" style="519" customWidth="1"/>
    <col min="15620" max="15620" width="0.7109375" style="519" customWidth="1"/>
    <col min="15621" max="15621" width="8.140625" style="519" customWidth="1"/>
    <col min="15622" max="15622" width="0.7109375" style="519" customWidth="1"/>
    <col min="15623" max="15623" width="8.140625" style="519" customWidth="1"/>
    <col min="15624" max="15624" width="2.5703125" style="519" customWidth="1"/>
    <col min="15625" max="15625" width="1" style="519" customWidth="1"/>
    <col min="15626" max="15863" width="9.140625" style="519"/>
    <col min="15864" max="15864" width="1" style="519" customWidth="1"/>
    <col min="15865" max="15865" width="2.5703125" style="519" customWidth="1"/>
    <col min="15866" max="15866" width="2.28515625" style="519" customWidth="1"/>
    <col min="15867" max="15867" width="40.85546875" style="519" customWidth="1"/>
    <col min="15868" max="15868" width="0.7109375" style="519" customWidth="1"/>
    <col min="15869" max="15869" width="8.140625" style="519" customWidth="1"/>
    <col min="15870" max="15870" width="0.7109375" style="519" customWidth="1"/>
    <col min="15871" max="15871" width="8.140625" style="519" customWidth="1"/>
    <col min="15872" max="15872" width="0.7109375" style="519" customWidth="1"/>
    <col min="15873" max="15873" width="8.140625" style="519" customWidth="1"/>
    <col min="15874" max="15874" width="0.7109375" style="519" customWidth="1"/>
    <col min="15875" max="15875" width="8.140625" style="519" customWidth="1"/>
    <col min="15876" max="15876" width="0.7109375" style="519" customWidth="1"/>
    <col min="15877" max="15877" width="8.140625" style="519" customWidth="1"/>
    <col min="15878" max="15878" width="0.7109375" style="519" customWidth="1"/>
    <col min="15879" max="15879" width="8.140625" style="519" customWidth="1"/>
    <col min="15880" max="15880" width="2.5703125" style="519" customWidth="1"/>
    <col min="15881" max="15881" width="1" style="519" customWidth="1"/>
    <col min="15882" max="16119" width="9.140625" style="519"/>
    <col min="16120" max="16120" width="1" style="519" customWidth="1"/>
    <col min="16121" max="16121" width="2.5703125" style="519" customWidth="1"/>
    <col min="16122" max="16122" width="2.28515625" style="519" customWidth="1"/>
    <col min="16123" max="16123" width="40.85546875" style="519" customWidth="1"/>
    <col min="16124" max="16124" width="0.7109375" style="519" customWidth="1"/>
    <col min="16125" max="16125" width="8.140625" style="519" customWidth="1"/>
    <col min="16126" max="16126" width="0.7109375" style="519" customWidth="1"/>
    <col min="16127" max="16127" width="8.140625" style="519" customWidth="1"/>
    <col min="16128" max="16128" width="0.7109375" style="519" customWidth="1"/>
    <col min="16129" max="16129" width="8.140625" style="519" customWidth="1"/>
    <col min="16130" max="16130" width="0.7109375" style="519" customWidth="1"/>
    <col min="16131" max="16131" width="8.140625" style="519" customWidth="1"/>
    <col min="16132" max="16132" width="0.7109375" style="519" customWidth="1"/>
    <col min="16133" max="16133" width="8.140625" style="519" customWidth="1"/>
    <col min="16134" max="16134" width="0.7109375" style="519" customWidth="1"/>
    <col min="16135" max="16135" width="8.140625" style="519" customWidth="1"/>
    <col min="16136" max="16136" width="2.5703125" style="519" customWidth="1"/>
    <col min="16137" max="16137" width="1" style="519" customWidth="1"/>
    <col min="16138" max="16384" width="9.140625" style="519"/>
  </cols>
  <sheetData>
    <row r="1" spans="1:20" ht="13.5" thickBot="1">
      <c r="A1" s="524"/>
      <c r="B1" s="249"/>
      <c r="C1" s="1585" t="s">
        <v>110</v>
      </c>
      <c r="D1" s="1456"/>
      <c r="E1" s="29"/>
      <c r="F1" s="820"/>
      <c r="G1" s="820"/>
      <c r="H1" s="820"/>
      <c r="I1" s="820"/>
      <c r="J1" s="820"/>
      <c r="K1" s="248"/>
      <c r="L1" s="1456"/>
      <c r="M1" s="1456"/>
      <c r="N1" s="29"/>
      <c r="O1" s="820"/>
      <c r="P1" s="820"/>
      <c r="Q1" s="820"/>
      <c r="R1" s="309"/>
    </row>
    <row r="2" spans="1:20" ht="10.5" customHeight="1">
      <c r="A2" s="524"/>
      <c r="B2" s="1627"/>
      <c r="C2" s="1627"/>
      <c r="D2" s="1627"/>
      <c r="E2" s="564"/>
      <c r="F2" s="1627"/>
      <c r="G2" s="1627"/>
      <c r="H2" s="1627"/>
      <c r="I2" s="1627"/>
      <c r="J2" s="1627"/>
      <c r="K2" s="823"/>
      <c r="L2" s="524"/>
      <c r="M2" s="524"/>
      <c r="N2" s="524"/>
      <c r="O2" s="524"/>
      <c r="P2" s="524"/>
      <c r="Q2" s="49"/>
      <c r="R2" s="541"/>
    </row>
    <row r="3" spans="1:20" ht="10.5" customHeight="1" thickBot="1">
      <c r="A3" s="524"/>
      <c r="B3" s="823"/>
      <c r="C3" s="563"/>
      <c r="D3" s="563"/>
      <c r="E3" s="563"/>
      <c r="F3" s="563"/>
      <c r="G3" s="563"/>
      <c r="H3" s="563"/>
      <c r="I3" s="563"/>
      <c r="J3" s="563"/>
      <c r="K3" s="563"/>
      <c r="M3" s="562"/>
      <c r="N3" s="524"/>
      <c r="O3" s="524"/>
      <c r="P3" s="561" t="s">
        <v>100</v>
      </c>
      <c r="Q3" s="20"/>
      <c r="R3" s="541"/>
    </row>
    <row r="4" spans="1:20" ht="13.5" thickBot="1">
      <c r="A4" s="524"/>
      <c r="B4" s="823"/>
      <c r="C4" s="560" t="s">
        <v>450</v>
      </c>
      <c r="D4" s="559"/>
      <c r="E4" s="559"/>
      <c r="F4" s="559"/>
      <c r="G4" s="559"/>
      <c r="H4" s="559"/>
      <c r="I4" s="559"/>
      <c r="J4" s="559"/>
      <c r="K4" s="559"/>
      <c r="L4" s="559"/>
      <c r="M4" s="559"/>
      <c r="N4" s="559"/>
      <c r="O4" s="559"/>
      <c r="P4" s="558"/>
      <c r="Q4" s="20"/>
      <c r="R4" s="541"/>
    </row>
    <row r="5" spans="1:20" ht="10.5" customHeight="1">
      <c r="A5" s="524"/>
      <c r="B5" s="823"/>
      <c r="C5" s="557" t="s">
        <v>106</v>
      </c>
      <c r="D5" s="556"/>
      <c r="E5" s="556"/>
      <c r="F5" s="542"/>
      <c r="G5" s="542"/>
      <c r="H5" s="542"/>
      <c r="I5" s="542"/>
      <c r="J5" s="542"/>
      <c r="K5" s="542"/>
      <c r="L5" s="542"/>
      <c r="M5" s="542"/>
      <c r="N5" s="524"/>
      <c r="O5" s="524"/>
      <c r="P5" s="524"/>
      <c r="Q5" s="20"/>
      <c r="R5" s="541"/>
    </row>
    <row r="6" spans="1:20" ht="12" customHeight="1">
      <c r="A6" s="524"/>
      <c r="B6" s="823"/>
      <c r="C6" s="1628">
        <v>2008</v>
      </c>
      <c r="D6" s="1629"/>
      <c r="E6" s="555"/>
      <c r="F6" s="1632" t="s">
        <v>95</v>
      </c>
      <c r="G6" s="552"/>
      <c r="H6" s="1632" t="s">
        <v>578</v>
      </c>
      <c r="I6" s="552"/>
      <c r="J6" s="1634" t="s">
        <v>579</v>
      </c>
      <c r="K6" s="1634"/>
      <c r="L6" s="1634"/>
      <c r="M6" s="1634"/>
      <c r="N6" s="1634"/>
      <c r="O6" s="1634"/>
      <c r="P6" s="1634"/>
      <c r="Q6" s="20"/>
      <c r="R6" s="541"/>
    </row>
    <row r="7" spans="1:20" ht="27" customHeight="1">
      <c r="A7" s="524"/>
      <c r="B7" s="823"/>
      <c r="C7" s="1630"/>
      <c r="D7" s="1631"/>
      <c r="E7" s="554"/>
      <c r="F7" s="1633"/>
      <c r="H7" s="1633"/>
      <c r="J7" s="903" t="s">
        <v>95</v>
      </c>
      <c r="K7" s="552"/>
      <c r="L7" s="903" t="s">
        <v>616</v>
      </c>
      <c r="M7" s="552"/>
      <c r="N7" s="904" t="s">
        <v>580</v>
      </c>
      <c r="O7" s="552"/>
      <c r="P7" s="904" t="s">
        <v>581</v>
      </c>
      <c r="Q7" s="20"/>
      <c r="R7" s="541"/>
    </row>
    <row r="8" spans="1:20" ht="3.75" customHeight="1">
      <c r="A8" s="524"/>
      <c r="B8" s="823"/>
      <c r="C8" s="553"/>
      <c r="D8" s="553"/>
      <c r="E8" s="552"/>
      <c r="F8" s="552"/>
      <c r="G8" s="552"/>
      <c r="H8" s="552"/>
      <c r="I8" s="552"/>
      <c r="J8" s="552"/>
      <c r="K8" s="552"/>
      <c r="L8" s="552"/>
      <c r="M8" s="552"/>
      <c r="N8" s="552"/>
      <c r="O8" s="552"/>
      <c r="P8" s="552"/>
      <c r="Q8" s="20"/>
      <c r="R8" s="541"/>
    </row>
    <row r="9" spans="1:20" s="531" customFormat="1">
      <c r="A9" s="538"/>
      <c r="B9" s="537"/>
      <c r="C9" s="1624" t="s">
        <v>449</v>
      </c>
      <c r="D9" s="1625"/>
      <c r="E9" s="1625"/>
      <c r="F9" s="1625"/>
      <c r="G9" s="1625"/>
      <c r="H9" s="1625"/>
      <c r="I9" s="1625"/>
      <c r="J9" s="1625"/>
      <c r="K9" s="1625"/>
      <c r="L9" s="1625"/>
      <c r="M9" s="1625"/>
      <c r="N9" s="1625"/>
      <c r="O9" s="1625"/>
      <c r="P9" s="1626"/>
      <c r="Q9" s="20"/>
      <c r="R9" s="532"/>
    </row>
    <row r="10" spans="1:20" s="531" customFormat="1" ht="13.5" customHeight="1">
      <c r="A10" s="538"/>
      <c r="B10" s="537"/>
      <c r="C10" s="822" t="s">
        <v>95</v>
      </c>
      <c r="D10" s="544"/>
      <c r="E10" s="543"/>
      <c r="F10" s="551">
        <v>240018</v>
      </c>
      <c r="G10" s="551"/>
      <c r="H10" s="551">
        <v>231</v>
      </c>
      <c r="I10" s="551"/>
      <c r="J10" s="551">
        <v>239787</v>
      </c>
      <c r="K10" s="551"/>
      <c r="L10" s="551">
        <v>64871</v>
      </c>
      <c r="M10" s="551"/>
      <c r="N10" s="551">
        <v>13379</v>
      </c>
      <c r="O10" s="551"/>
      <c r="P10" s="551">
        <v>161537</v>
      </c>
      <c r="Q10" s="533"/>
      <c r="R10" s="532"/>
      <c r="T10" s="831"/>
    </row>
    <row r="11" spans="1:20" s="531" customFormat="1" ht="11.25" customHeight="1">
      <c r="A11" s="538"/>
      <c r="B11" s="537"/>
      <c r="C11" s="536" t="s">
        <v>447</v>
      </c>
      <c r="D11" s="548"/>
      <c r="E11" s="550"/>
      <c r="F11" s="821">
        <v>33035</v>
      </c>
      <c r="G11" s="821"/>
      <c r="H11" s="821">
        <v>6</v>
      </c>
      <c r="I11" s="821"/>
      <c r="J11" s="821">
        <v>33029</v>
      </c>
      <c r="K11" s="821"/>
      <c r="L11" s="821">
        <v>7145</v>
      </c>
      <c r="M11" s="821"/>
      <c r="N11" s="821">
        <v>1346</v>
      </c>
      <c r="O11" s="821"/>
      <c r="P11" s="821">
        <v>24538</v>
      </c>
      <c r="Q11" s="533"/>
      <c r="R11" s="532"/>
      <c r="T11" s="831"/>
    </row>
    <row r="12" spans="1:20" s="531" customFormat="1" ht="11.25" customHeight="1">
      <c r="A12" s="538"/>
      <c r="B12" s="537"/>
      <c r="C12" s="536" t="s">
        <v>446</v>
      </c>
      <c r="D12" s="548"/>
      <c r="E12" s="550"/>
      <c r="F12" s="821">
        <v>19289</v>
      </c>
      <c r="G12" s="821"/>
      <c r="H12" s="821">
        <v>34</v>
      </c>
      <c r="I12" s="821"/>
      <c r="J12" s="821">
        <v>19255</v>
      </c>
      <c r="K12" s="821"/>
      <c r="L12" s="821">
        <v>3794</v>
      </c>
      <c r="M12" s="821"/>
      <c r="N12" s="821">
        <v>870</v>
      </c>
      <c r="O12" s="821"/>
      <c r="P12" s="821">
        <v>14591</v>
      </c>
      <c r="Q12" s="533"/>
      <c r="R12" s="532"/>
      <c r="T12" s="831"/>
    </row>
    <row r="13" spans="1:20" ht="11.25" customHeight="1">
      <c r="A13" s="524"/>
      <c r="B13" s="823"/>
      <c r="C13" s="536" t="s">
        <v>445</v>
      </c>
      <c r="D13" s="547"/>
      <c r="E13" s="535"/>
      <c r="F13" s="821">
        <v>230</v>
      </c>
      <c r="G13" s="821"/>
      <c r="H13" s="821">
        <v>2</v>
      </c>
      <c r="I13" s="821"/>
      <c r="J13" s="821">
        <v>228</v>
      </c>
      <c r="K13" s="821"/>
      <c r="L13" s="821">
        <v>32</v>
      </c>
      <c r="M13" s="821"/>
      <c r="N13" s="821">
        <v>22</v>
      </c>
      <c r="O13" s="821"/>
      <c r="P13" s="821">
        <v>174</v>
      </c>
      <c r="Q13" s="20"/>
      <c r="R13" s="541"/>
      <c r="T13" s="831"/>
    </row>
    <row r="14" spans="1:20" ht="11.25" customHeight="1">
      <c r="A14" s="524"/>
      <c r="B14" s="823"/>
      <c r="C14" s="536" t="s">
        <v>444</v>
      </c>
      <c r="D14" s="547"/>
      <c r="E14" s="535"/>
      <c r="F14" s="821">
        <v>1253</v>
      </c>
      <c r="G14" s="821"/>
      <c r="H14" s="821" t="s">
        <v>11</v>
      </c>
      <c r="I14" s="821"/>
      <c r="J14" s="821">
        <v>1253</v>
      </c>
      <c r="K14" s="821"/>
      <c r="L14" s="821">
        <v>344</v>
      </c>
      <c r="M14" s="821"/>
      <c r="N14" s="821">
        <v>46</v>
      </c>
      <c r="O14" s="821"/>
      <c r="P14" s="821">
        <v>863</v>
      </c>
      <c r="Q14" s="20"/>
      <c r="R14" s="541"/>
      <c r="T14" s="831"/>
    </row>
    <row r="15" spans="1:20" ht="11.25" customHeight="1">
      <c r="A15" s="524"/>
      <c r="B15" s="823"/>
      <c r="C15" s="536" t="s">
        <v>443</v>
      </c>
      <c r="D15" s="547"/>
      <c r="E15" s="535"/>
      <c r="F15" s="821">
        <v>1222</v>
      </c>
      <c r="G15" s="821"/>
      <c r="H15" s="821">
        <v>5</v>
      </c>
      <c r="I15" s="821"/>
      <c r="J15" s="821">
        <v>1217</v>
      </c>
      <c r="K15" s="821"/>
      <c r="L15" s="821">
        <v>305</v>
      </c>
      <c r="M15" s="821"/>
      <c r="N15" s="821">
        <v>24</v>
      </c>
      <c r="O15" s="821"/>
      <c r="P15" s="821">
        <v>888</v>
      </c>
      <c r="Q15" s="20"/>
      <c r="R15" s="541"/>
      <c r="T15" s="831"/>
    </row>
    <row r="16" spans="1:20" ht="11.25" customHeight="1">
      <c r="A16" s="524"/>
      <c r="B16" s="823"/>
      <c r="C16" s="536" t="s">
        <v>442</v>
      </c>
      <c r="D16" s="547"/>
      <c r="E16" s="535"/>
      <c r="F16" s="821">
        <v>15540</v>
      </c>
      <c r="G16" s="821"/>
      <c r="H16" s="821">
        <v>2</v>
      </c>
      <c r="I16" s="821"/>
      <c r="J16" s="821">
        <v>15538</v>
      </c>
      <c r="K16" s="821"/>
      <c r="L16" s="821">
        <v>5266</v>
      </c>
      <c r="M16" s="821"/>
      <c r="N16" s="821">
        <v>689</v>
      </c>
      <c r="O16" s="821"/>
      <c r="P16" s="821">
        <v>9583</v>
      </c>
      <c r="Q16" s="20"/>
      <c r="R16" s="541"/>
      <c r="T16" s="831"/>
    </row>
    <row r="17" spans="1:20" ht="11.25" customHeight="1">
      <c r="A17" s="524"/>
      <c r="B17" s="823"/>
      <c r="C17" s="536" t="s">
        <v>441</v>
      </c>
      <c r="D17" s="547"/>
      <c r="E17" s="549"/>
      <c r="F17" s="821">
        <v>6139</v>
      </c>
      <c r="G17" s="821"/>
      <c r="H17" s="821">
        <v>2</v>
      </c>
      <c r="I17" s="821"/>
      <c r="J17" s="821">
        <v>6137</v>
      </c>
      <c r="K17" s="821"/>
      <c r="L17" s="821">
        <v>1261</v>
      </c>
      <c r="M17" s="821"/>
      <c r="N17" s="821">
        <v>282</v>
      </c>
      <c r="O17" s="821"/>
      <c r="P17" s="821">
        <v>4594</v>
      </c>
      <c r="Q17" s="20"/>
      <c r="R17" s="541"/>
      <c r="T17" s="831"/>
    </row>
    <row r="18" spans="1:20" ht="11.25" customHeight="1">
      <c r="A18" s="524"/>
      <c r="B18" s="823"/>
      <c r="C18" s="536" t="s">
        <v>440</v>
      </c>
      <c r="D18" s="547"/>
      <c r="E18" s="535"/>
      <c r="F18" s="821">
        <v>839</v>
      </c>
      <c r="G18" s="821"/>
      <c r="H18" s="821" t="s">
        <v>11</v>
      </c>
      <c r="I18" s="821"/>
      <c r="J18" s="821">
        <v>839</v>
      </c>
      <c r="K18" s="821"/>
      <c r="L18" s="821">
        <v>206</v>
      </c>
      <c r="M18" s="821"/>
      <c r="N18" s="821">
        <v>36</v>
      </c>
      <c r="O18" s="821"/>
      <c r="P18" s="821">
        <v>597</v>
      </c>
      <c r="Q18" s="20"/>
      <c r="R18" s="541"/>
      <c r="T18" s="831"/>
    </row>
    <row r="19" spans="1:20" ht="11.25" customHeight="1">
      <c r="A19" s="524"/>
      <c r="B19" s="823"/>
      <c r="C19" s="536" t="s">
        <v>439</v>
      </c>
      <c r="D19" s="547"/>
      <c r="E19" s="535"/>
      <c r="F19" s="821">
        <v>1310</v>
      </c>
      <c r="G19" s="821"/>
      <c r="H19" s="821">
        <v>9</v>
      </c>
      <c r="I19" s="821"/>
      <c r="J19" s="821">
        <v>1301</v>
      </c>
      <c r="K19" s="821"/>
      <c r="L19" s="821">
        <v>232</v>
      </c>
      <c r="M19" s="821"/>
      <c r="N19" s="821">
        <v>35</v>
      </c>
      <c r="O19" s="821"/>
      <c r="P19" s="821">
        <v>1034</v>
      </c>
      <c r="Q19" s="20"/>
      <c r="R19" s="541"/>
      <c r="T19" s="831"/>
    </row>
    <row r="20" spans="1:20" ht="11.25" customHeight="1">
      <c r="A20" s="524"/>
      <c r="B20" s="823"/>
      <c r="C20" s="536" t="s">
        <v>438</v>
      </c>
      <c r="D20" s="547"/>
      <c r="E20" s="540"/>
      <c r="F20" s="821">
        <v>10628</v>
      </c>
      <c r="G20" s="821"/>
      <c r="H20" s="821">
        <v>11</v>
      </c>
      <c r="I20" s="821"/>
      <c r="J20" s="821">
        <v>10617</v>
      </c>
      <c r="K20" s="821"/>
      <c r="L20" s="821">
        <v>2074</v>
      </c>
      <c r="M20" s="821"/>
      <c r="N20" s="821">
        <v>442</v>
      </c>
      <c r="O20" s="821"/>
      <c r="P20" s="821">
        <v>8101</v>
      </c>
      <c r="Q20" s="20"/>
      <c r="R20" s="541"/>
      <c r="T20" s="831"/>
    </row>
    <row r="21" spans="1:20" ht="11.25" customHeight="1">
      <c r="A21" s="524"/>
      <c r="B21" s="823"/>
      <c r="C21" s="536" t="s">
        <v>437</v>
      </c>
      <c r="D21" s="547"/>
      <c r="E21" s="539"/>
      <c r="F21" s="821">
        <v>22463</v>
      </c>
      <c r="G21" s="821"/>
      <c r="H21" s="821">
        <v>12</v>
      </c>
      <c r="I21" s="821"/>
      <c r="J21" s="821">
        <v>22451</v>
      </c>
      <c r="K21" s="821"/>
      <c r="L21" s="821">
        <v>5386</v>
      </c>
      <c r="M21" s="821"/>
      <c r="N21" s="821">
        <v>1016</v>
      </c>
      <c r="O21" s="821"/>
      <c r="P21" s="821">
        <v>16049</v>
      </c>
      <c r="Q21" s="20"/>
      <c r="R21" s="541"/>
      <c r="T21" s="831"/>
    </row>
    <row r="22" spans="1:20" ht="11.25" customHeight="1">
      <c r="A22" s="524"/>
      <c r="B22" s="823"/>
      <c r="C22" s="536" t="s">
        <v>436</v>
      </c>
      <c r="D22" s="547"/>
      <c r="E22" s="539"/>
      <c r="F22" s="821">
        <v>7615</v>
      </c>
      <c r="G22" s="821"/>
      <c r="H22" s="821">
        <v>82</v>
      </c>
      <c r="I22" s="821"/>
      <c r="J22" s="821">
        <v>7533</v>
      </c>
      <c r="K22" s="821"/>
      <c r="L22" s="821">
        <v>1621</v>
      </c>
      <c r="M22" s="821"/>
      <c r="N22" s="821">
        <v>264</v>
      </c>
      <c r="O22" s="821"/>
      <c r="P22" s="821">
        <v>5648</v>
      </c>
      <c r="Q22" s="20"/>
      <c r="R22" s="541"/>
      <c r="T22" s="831"/>
    </row>
    <row r="23" spans="1:20" ht="11.25" customHeight="1">
      <c r="A23" s="524"/>
      <c r="B23" s="823"/>
      <c r="C23" s="536" t="s">
        <v>435</v>
      </c>
      <c r="D23" s="547"/>
      <c r="E23" s="539"/>
      <c r="F23" s="821">
        <v>774</v>
      </c>
      <c r="G23" s="821"/>
      <c r="H23" s="821">
        <v>12</v>
      </c>
      <c r="I23" s="821"/>
      <c r="J23" s="821">
        <v>762</v>
      </c>
      <c r="K23" s="821"/>
      <c r="L23" s="821">
        <v>134</v>
      </c>
      <c r="M23" s="821"/>
      <c r="N23" s="821">
        <v>23</v>
      </c>
      <c r="O23" s="821"/>
      <c r="P23" s="821">
        <v>605</v>
      </c>
      <c r="Q23" s="20"/>
      <c r="R23" s="541"/>
      <c r="T23" s="831"/>
    </row>
    <row r="24" spans="1:20" ht="11.25" customHeight="1">
      <c r="A24" s="524"/>
      <c r="B24" s="823"/>
      <c r="C24" s="536" t="s">
        <v>434</v>
      </c>
      <c r="D24" s="547"/>
      <c r="E24" s="539"/>
      <c r="F24" s="821">
        <v>68396</v>
      </c>
      <c r="G24" s="821"/>
      <c r="H24" s="821">
        <v>22</v>
      </c>
      <c r="I24" s="821"/>
      <c r="J24" s="821">
        <v>68374</v>
      </c>
      <c r="K24" s="821"/>
      <c r="L24" s="821">
        <v>21056</v>
      </c>
      <c r="M24" s="821"/>
      <c r="N24" s="821">
        <v>5118</v>
      </c>
      <c r="O24" s="821"/>
      <c r="P24" s="821">
        <v>42200</v>
      </c>
      <c r="Q24" s="20"/>
      <c r="R24" s="541"/>
      <c r="T24" s="831"/>
    </row>
    <row r="25" spans="1:20" ht="11.25" customHeight="1">
      <c r="A25" s="524"/>
      <c r="B25" s="823"/>
      <c r="C25" s="536" t="s">
        <v>433</v>
      </c>
      <c r="D25" s="547"/>
      <c r="E25" s="539"/>
      <c r="F25" s="821">
        <v>6148</v>
      </c>
      <c r="G25" s="821"/>
      <c r="H25" s="821">
        <v>3</v>
      </c>
      <c r="I25" s="821"/>
      <c r="J25" s="821">
        <v>6145</v>
      </c>
      <c r="K25" s="821"/>
      <c r="L25" s="821">
        <v>2635</v>
      </c>
      <c r="M25" s="821"/>
      <c r="N25" s="821">
        <v>581</v>
      </c>
      <c r="O25" s="821"/>
      <c r="P25" s="821">
        <v>2929</v>
      </c>
      <c r="Q25" s="20"/>
      <c r="R25" s="541"/>
      <c r="T25" s="831"/>
    </row>
    <row r="26" spans="1:20" ht="11.25" customHeight="1">
      <c r="A26" s="524"/>
      <c r="B26" s="823"/>
      <c r="C26" s="536" t="s">
        <v>432</v>
      </c>
      <c r="D26" s="547"/>
      <c r="E26" s="539"/>
      <c r="F26" s="821">
        <v>229</v>
      </c>
      <c r="G26" s="821"/>
      <c r="H26" s="821">
        <v>1</v>
      </c>
      <c r="I26" s="821"/>
      <c r="J26" s="821">
        <v>228</v>
      </c>
      <c r="K26" s="821"/>
      <c r="L26" s="821">
        <v>52</v>
      </c>
      <c r="M26" s="821"/>
      <c r="N26" s="821">
        <v>25</v>
      </c>
      <c r="O26" s="821"/>
      <c r="P26" s="821">
        <v>151</v>
      </c>
      <c r="Q26" s="20"/>
      <c r="R26" s="541"/>
      <c r="T26" s="831"/>
    </row>
    <row r="27" spans="1:20" ht="11.25" customHeight="1">
      <c r="A27" s="524"/>
      <c r="B27" s="823"/>
      <c r="C27" s="536" t="s">
        <v>431</v>
      </c>
      <c r="D27" s="547"/>
      <c r="E27" s="539"/>
      <c r="F27" s="821">
        <v>5470</v>
      </c>
      <c r="G27" s="821"/>
      <c r="H27" s="821" t="s">
        <v>11</v>
      </c>
      <c r="I27" s="821"/>
      <c r="J27" s="821">
        <v>5470</v>
      </c>
      <c r="K27" s="821"/>
      <c r="L27" s="821">
        <v>1487</v>
      </c>
      <c r="M27" s="821"/>
      <c r="N27" s="821">
        <v>328</v>
      </c>
      <c r="O27" s="821"/>
      <c r="P27" s="821">
        <v>3655</v>
      </c>
      <c r="Q27" s="20"/>
      <c r="R27" s="541"/>
      <c r="T27" s="831"/>
    </row>
    <row r="28" spans="1:20" ht="11.25" customHeight="1">
      <c r="A28" s="524"/>
      <c r="B28" s="823"/>
      <c r="C28" s="536" t="s">
        <v>430</v>
      </c>
      <c r="D28" s="547"/>
      <c r="E28" s="539"/>
      <c r="F28" s="821">
        <v>4573</v>
      </c>
      <c r="G28" s="821"/>
      <c r="H28" s="821">
        <v>6</v>
      </c>
      <c r="I28" s="821"/>
      <c r="J28" s="821">
        <v>4567</v>
      </c>
      <c r="K28" s="821"/>
      <c r="L28" s="821">
        <v>1436</v>
      </c>
      <c r="M28" s="821"/>
      <c r="N28" s="821">
        <v>279</v>
      </c>
      <c r="O28" s="821"/>
      <c r="P28" s="821">
        <v>2852</v>
      </c>
      <c r="Q28" s="20"/>
      <c r="R28" s="541"/>
      <c r="T28" s="831"/>
    </row>
    <row r="29" spans="1:20" ht="11.25" customHeight="1">
      <c r="A29" s="524"/>
      <c r="B29" s="823"/>
      <c r="C29" s="536" t="s">
        <v>429</v>
      </c>
      <c r="D29" s="547"/>
      <c r="E29" s="539"/>
      <c r="F29" s="821">
        <v>1847</v>
      </c>
      <c r="G29" s="821"/>
      <c r="H29" s="821">
        <v>8</v>
      </c>
      <c r="I29" s="821"/>
      <c r="J29" s="821">
        <v>1839</v>
      </c>
      <c r="K29" s="821"/>
      <c r="L29" s="821">
        <v>675</v>
      </c>
      <c r="M29" s="821"/>
      <c r="N29" s="821">
        <v>102</v>
      </c>
      <c r="O29" s="821"/>
      <c r="P29" s="821">
        <v>1062</v>
      </c>
      <c r="Q29" s="20"/>
      <c r="R29" s="541"/>
      <c r="T29" s="831"/>
    </row>
    <row r="30" spans="1:20" ht="11.25" customHeight="1">
      <c r="A30" s="524"/>
      <c r="B30" s="823"/>
      <c r="C30" s="536" t="s">
        <v>428</v>
      </c>
      <c r="D30" s="547"/>
      <c r="E30" s="539"/>
      <c r="F30" s="821">
        <v>872</v>
      </c>
      <c r="G30" s="821"/>
      <c r="H30" s="821">
        <v>2</v>
      </c>
      <c r="I30" s="821"/>
      <c r="J30" s="821">
        <v>870</v>
      </c>
      <c r="K30" s="821"/>
      <c r="L30" s="821">
        <v>227</v>
      </c>
      <c r="M30" s="821"/>
      <c r="N30" s="821">
        <v>66</v>
      </c>
      <c r="O30" s="821"/>
      <c r="P30" s="821">
        <v>577</v>
      </c>
      <c r="Q30" s="20"/>
      <c r="R30" s="541"/>
      <c r="T30" s="831"/>
    </row>
    <row r="31" spans="1:20" ht="11.25" customHeight="1">
      <c r="A31" s="524"/>
      <c r="B31" s="823"/>
      <c r="C31" s="536" t="s">
        <v>427</v>
      </c>
      <c r="D31" s="547"/>
      <c r="E31" s="539"/>
      <c r="F31" s="821">
        <v>14</v>
      </c>
      <c r="G31" s="821"/>
      <c r="H31" s="821" t="s">
        <v>11</v>
      </c>
      <c r="I31" s="821"/>
      <c r="J31" s="821">
        <v>14</v>
      </c>
      <c r="K31" s="821"/>
      <c r="L31" s="821" t="s">
        <v>11</v>
      </c>
      <c r="M31" s="821"/>
      <c r="N31" s="821" t="s">
        <v>11</v>
      </c>
      <c r="O31" s="821"/>
      <c r="P31" s="821">
        <v>14</v>
      </c>
      <c r="Q31" s="20"/>
      <c r="R31" s="541"/>
      <c r="T31" s="831"/>
    </row>
    <row r="32" spans="1:20" ht="11.25" customHeight="1">
      <c r="A32" s="524"/>
      <c r="B32" s="823"/>
      <c r="C32" s="536" t="s">
        <v>426</v>
      </c>
      <c r="D32" s="547"/>
      <c r="E32" s="539"/>
      <c r="F32" s="821">
        <v>32132</v>
      </c>
      <c r="G32" s="821"/>
      <c r="H32" s="821">
        <v>12</v>
      </c>
      <c r="I32" s="821"/>
      <c r="J32" s="821">
        <v>32120</v>
      </c>
      <c r="K32" s="821"/>
      <c r="L32" s="821">
        <v>9503</v>
      </c>
      <c r="M32" s="821"/>
      <c r="N32" s="821">
        <v>1785</v>
      </c>
      <c r="O32" s="821"/>
      <c r="P32" s="821">
        <v>20832</v>
      </c>
      <c r="Q32" s="20"/>
      <c r="R32" s="541"/>
      <c r="T32" s="831"/>
    </row>
    <row r="33" spans="1:18" ht="4.5" customHeight="1">
      <c r="A33" s="524"/>
      <c r="B33" s="823"/>
      <c r="C33" s="536"/>
      <c r="D33" s="547"/>
      <c r="E33" s="539"/>
      <c r="F33" s="821"/>
      <c r="G33" s="821"/>
      <c r="H33" s="386"/>
      <c r="I33" s="386"/>
      <c r="J33" s="821"/>
      <c r="K33" s="545"/>
      <c r="L33" s="534"/>
      <c r="M33" s="534"/>
      <c r="N33" s="534"/>
      <c r="O33" s="534"/>
      <c r="P33" s="534"/>
      <c r="Q33" s="20"/>
      <c r="R33" s="541"/>
    </row>
    <row r="34" spans="1:18">
      <c r="A34" s="524"/>
      <c r="B34" s="823"/>
      <c r="C34" s="1624" t="s">
        <v>448</v>
      </c>
      <c r="D34" s="1625"/>
      <c r="E34" s="1625"/>
      <c r="F34" s="1625"/>
      <c r="G34" s="1625"/>
      <c r="H34" s="1625"/>
      <c r="I34" s="1625"/>
      <c r="J34" s="1625"/>
      <c r="K34" s="1625"/>
      <c r="L34" s="1625"/>
      <c r="M34" s="1625"/>
      <c r="N34" s="1625"/>
      <c r="O34" s="1625"/>
      <c r="P34" s="1626"/>
      <c r="Q34" s="20"/>
      <c r="R34" s="541"/>
    </row>
    <row r="35" spans="1:18" ht="12.75" customHeight="1">
      <c r="A35" s="524"/>
      <c r="B35" s="823"/>
      <c r="C35" s="822" t="s">
        <v>95</v>
      </c>
      <c r="D35" s="544"/>
      <c r="E35" s="543"/>
      <c r="F35" s="551">
        <v>240018</v>
      </c>
      <c r="G35" s="551">
        <v>0</v>
      </c>
      <c r="H35" s="551">
        <v>231</v>
      </c>
      <c r="I35" s="551">
        <v>0</v>
      </c>
      <c r="J35" s="551">
        <v>239787</v>
      </c>
      <c r="K35" s="551">
        <v>0</v>
      </c>
      <c r="L35" s="551">
        <v>64871</v>
      </c>
      <c r="M35" s="551"/>
      <c r="N35" s="551">
        <v>13379</v>
      </c>
      <c r="O35" s="551">
        <v>0</v>
      </c>
      <c r="P35" s="551">
        <v>161537</v>
      </c>
      <c r="Q35" s="20"/>
      <c r="R35" s="541"/>
    </row>
    <row r="36" spans="1:18" ht="11.25" customHeight="1">
      <c r="A36" s="524"/>
      <c r="B36" s="823"/>
      <c r="C36" s="536" t="s">
        <v>447</v>
      </c>
      <c r="D36" s="548"/>
      <c r="E36" s="546"/>
      <c r="F36" s="821">
        <v>36888</v>
      </c>
      <c r="G36" s="821">
        <v>0</v>
      </c>
      <c r="H36" s="821">
        <v>44</v>
      </c>
      <c r="I36" s="821">
        <v>0</v>
      </c>
      <c r="J36" s="821">
        <v>36844</v>
      </c>
      <c r="K36" s="821">
        <v>0</v>
      </c>
      <c r="L36" s="821">
        <v>8021</v>
      </c>
      <c r="M36" s="821"/>
      <c r="N36" s="821">
        <v>1402</v>
      </c>
      <c r="O36" s="821">
        <v>0</v>
      </c>
      <c r="P36" s="821">
        <v>27421</v>
      </c>
      <c r="Q36" s="20"/>
      <c r="R36" s="541"/>
    </row>
    <row r="37" spans="1:18" ht="11.25" customHeight="1">
      <c r="A37" s="524"/>
      <c r="B37" s="823"/>
      <c r="C37" s="536" t="s">
        <v>446</v>
      </c>
      <c r="D37" s="548"/>
      <c r="E37" s="546"/>
      <c r="F37" s="821">
        <v>6783</v>
      </c>
      <c r="G37" s="821">
        <v>0</v>
      </c>
      <c r="H37" s="821">
        <v>6</v>
      </c>
      <c r="I37" s="821">
        <v>0</v>
      </c>
      <c r="J37" s="821">
        <v>6777</v>
      </c>
      <c r="K37" s="821">
        <v>0</v>
      </c>
      <c r="L37" s="821">
        <v>1741</v>
      </c>
      <c r="M37" s="821"/>
      <c r="N37" s="821">
        <v>377</v>
      </c>
      <c r="O37" s="821">
        <v>0</v>
      </c>
      <c r="P37" s="821">
        <v>4659</v>
      </c>
      <c r="Q37" s="20"/>
      <c r="R37" s="541"/>
    </row>
    <row r="38" spans="1:18" ht="11.25" customHeight="1">
      <c r="A38" s="524"/>
      <c r="B38" s="823"/>
      <c r="C38" s="536" t="s">
        <v>445</v>
      </c>
      <c r="D38" s="547"/>
      <c r="E38" s="546"/>
      <c r="F38" s="821">
        <v>403</v>
      </c>
      <c r="G38" s="821">
        <v>0</v>
      </c>
      <c r="H38" s="821">
        <v>2</v>
      </c>
      <c r="I38" s="821">
        <v>0</v>
      </c>
      <c r="J38" s="821">
        <v>401</v>
      </c>
      <c r="K38" s="821">
        <v>0</v>
      </c>
      <c r="L38" s="821">
        <v>78</v>
      </c>
      <c r="M38" s="821"/>
      <c r="N38" s="821">
        <v>20</v>
      </c>
      <c r="O38" s="821">
        <v>0</v>
      </c>
      <c r="P38" s="821">
        <v>303</v>
      </c>
      <c r="Q38" s="20"/>
      <c r="R38" s="541"/>
    </row>
    <row r="39" spans="1:18" ht="11.25" customHeight="1">
      <c r="A39" s="524"/>
      <c r="B39" s="823"/>
      <c r="C39" s="536" t="s">
        <v>444</v>
      </c>
      <c r="D39" s="547"/>
      <c r="E39" s="546"/>
      <c r="F39" s="821">
        <v>821</v>
      </c>
      <c r="G39" s="821">
        <v>0</v>
      </c>
      <c r="H39" s="821" t="s">
        <v>11</v>
      </c>
      <c r="I39" s="821">
        <v>0</v>
      </c>
      <c r="J39" s="821">
        <v>821</v>
      </c>
      <c r="K39" s="821">
        <v>0</v>
      </c>
      <c r="L39" s="821">
        <v>303</v>
      </c>
      <c r="M39" s="821"/>
      <c r="N39" s="821">
        <v>34</v>
      </c>
      <c r="O39" s="821">
        <v>0</v>
      </c>
      <c r="P39" s="821">
        <v>484</v>
      </c>
      <c r="Q39" s="20"/>
      <c r="R39" s="541"/>
    </row>
    <row r="40" spans="1:18" ht="11.25" customHeight="1">
      <c r="A40" s="524"/>
      <c r="B40" s="823"/>
      <c r="C40" s="536" t="s">
        <v>443</v>
      </c>
      <c r="D40" s="547"/>
      <c r="E40" s="546"/>
      <c r="F40" s="821">
        <v>765</v>
      </c>
      <c r="G40" s="821">
        <v>0</v>
      </c>
      <c r="H40" s="821">
        <v>4</v>
      </c>
      <c r="I40" s="821">
        <v>0</v>
      </c>
      <c r="J40" s="821">
        <v>761</v>
      </c>
      <c r="K40" s="821">
        <v>0</v>
      </c>
      <c r="L40" s="821">
        <v>222</v>
      </c>
      <c r="M40" s="821"/>
      <c r="N40" s="821">
        <v>21</v>
      </c>
      <c r="O40" s="821">
        <v>0</v>
      </c>
      <c r="P40" s="821">
        <v>518</v>
      </c>
      <c r="Q40" s="20"/>
      <c r="R40" s="541"/>
    </row>
    <row r="41" spans="1:18" ht="11.25" customHeight="1">
      <c r="A41" s="524"/>
      <c r="B41" s="823"/>
      <c r="C41" s="536" t="s">
        <v>442</v>
      </c>
      <c r="D41" s="547"/>
      <c r="E41" s="546"/>
      <c r="F41" s="821">
        <v>13077</v>
      </c>
      <c r="G41" s="821">
        <v>0</v>
      </c>
      <c r="H41" s="821">
        <v>1</v>
      </c>
      <c r="I41" s="821">
        <v>0</v>
      </c>
      <c r="J41" s="821">
        <v>13076</v>
      </c>
      <c r="K41" s="821">
        <v>0</v>
      </c>
      <c r="L41" s="821">
        <v>4820</v>
      </c>
      <c r="M41" s="821"/>
      <c r="N41" s="821">
        <v>585</v>
      </c>
      <c r="O41" s="821">
        <v>0</v>
      </c>
      <c r="P41" s="821">
        <v>7671</v>
      </c>
      <c r="Q41" s="20"/>
      <c r="R41" s="541"/>
    </row>
    <row r="42" spans="1:18" ht="11.25" customHeight="1">
      <c r="A42" s="524"/>
      <c r="B42" s="823"/>
      <c r="C42" s="536" t="s">
        <v>441</v>
      </c>
      <c r="D42" s="547"/>
      <c r="E42" s="546"/>
      <c r="F42" s="821">
        <v>4294</v>
      </c>
      <c r="G42" s="821">
        <v>0</v>
      </c>
      <c r="H42" s="821" t="s">
        <v>11</v>
      </c>
      <c r="I42" s="821">
        <v>0</v>
      </c>
      <c r="J42" s="821">
        <v>4294</v>
      </c>
      <c r="K42" s="821">
        <v>0</v>
      </c>
      <c r="L42" s="821">
        <v>766</v>
      </c>
      <c r="M42" s="821"/>
      <c r="N42" s="821">
        <v>168</v>
      </c>
      <c r="O42" s="821">
        <v>0</v>
      </c>
      <c r="P42" s="821">
        <v>3360</v>
      </c>
      <c r="Q42" s="20"/>
      <c r="R42" s="541"/>
    </row>
    <row r="43" spans="1:18" ht="11.25" customHeight="1">
      <c r="A43" s="524"/>
      <c r="B43" s="823"/>
      <c r="C43" s="536" t="s">
        <v>440</v>
      </c>
      <c r="D43" s="547"/>
      <c r="E43" s="546"/>
      <c r="F43" s="821">
        <v>641</v>
      </c>
      <c r="G43" s="821">
        <v>0</v>
      </c>
      <c r="H43" s="821" t="s">
        <v>11</v>
      </c>
      <c r="I43" s="821">
        <v>0</v>
      </c>
      <c r="J43" s="821">
        <v>641</v>
      </c>
      <c r="K43" s="821">
        <v>0</v>
      </c>
      <c r="L43" s="821">
        <v>162</v>
      </c>
      <c r="M43" s="821"/>
      <c r="N43" s="821">
        <v>30</v>
      </c>
      <c r="O43" s="821">
        <v>0</v>
      </c>
      <c r="P43" s="821">
        <v>449</v>
      </c>
      <c r="Q43" s="20"/>
      <c r="R43" s="541"/>
    </row>
    <row r="44" spans="1:18" ht="11.25" customHeight="1">
      <c r="A44" s="524"/>
      <c r="B44" s="823"/>
      <c r="C44" s="536" t="s">
        <v>439</v>
      </c>
      <c r="D44" s="547"/>
      <c r="E44" s="546"/>
      <c r="F44" s="821">
        <v>668</v>
      </c>
      <c r="G44" s="821">
        <v>0</v>
      </c>
      <c r="H44" s="821">
        <v>5</v>
      </c>
      <c r="I44" s="821">
        <v>0</v>
      </c>
      <c r="J44" s="821">
        <v>663</v>
      </c>
      <c r="K44" s="821">
        <v>0</v>
      </c>
      <c r="L44" s="821">
        <v>149</v>
      </c>
      <c r="M44" s="821"/>
      <c r="N44" s="821">
        <v>21</v>
      </c>
      <c r="O44" s="821">
        <v>0</v>
      </c>
      <c r="P44" s="821">
        <v>493</v>
      </c>
      <c r="Q44" s="20"/>
      <c r="R44" s="541"/>
    </row>
    <row r="45" spans="1:18" ht="11.25" customHeight="1">
      <c r="A45" s="524"/>
      <c r="B45" s="823"/>
      <c r="C45" s="536" t="s">
        <v>438</v>
      </c>
      <c r="D45" s="547"/>
      <c r="E45" s="546"/>
      <c r="F45" s="821">
        <v>8546</v>
      </c>
      <c r="G45" s="821">
        <v>0</v>
      </c>
      <c r="H45" s="821">
        <v>7</v>
      </c>
      <c r="I45" s="821">
        <v>0</v>
      </c>
      <c r="J45" s="821">
        <v>8539</v>
      </c>
      <c r="K45" s="821">
        <v>0</v>
      </c>
      <c r="L45" s="821">
        <v>1773</v>
      </c>
      <c r="M45" s="821"/>
      <c r="N45" s="821">
        <v>320</v>
      </c>
      <c r="O45" s="821">
        <v>0</v>
      </c>
      <c r="P45" s="821">
        <v>6446</v>
      </c>
      <c r="Q45" s="20"/>
      <c r="R45" s="541"/>
    </row>
    <row r="46" spans="1:18" ht="11.25" customHeight="1">
      <c r="A46" s="524"/>
      <c r="B46" s="823"/>
      <c r="C46" s="536" t="s">
        <v>437</v>
      </c>
      <c r="D46" s="547"/>
      <c r="E46" s="546"/>
      <c r="F46" s="821">
        <v>14293</v>
      </c>
      <c r="G46" s="821">
        <v>0</v>
      </c>
      <c r="H46" s="821">
        <v>8</v>
      </c>
      <c r="I46" s="821">
        <v>0</v>
      </c>
      <c r="J46" s="821">
        <v>14285</v>
      </c>
      <c r="K46" s="821">
        <v>0</v>
      </c>
      <c r="L46" s="821">
        <v>4145</v>
      </c>
      <c r="M46" s="821"/>
      <c r="N46" s="821">
        <v>780</v>
      </c>
      <c r="O46" s="821">
        <v>0</v>
      </c>
      <c r="P46" s="821">
        <v>9360</v>
      </c>
      <c r="Q46" s="20"/>
      <c r="R46" s="541"/>
    </row>
    <row r="47" spans="1:18" ht="11.25" customHeight="1">
      <c r="A47" s="524"/>
      <c r="B47" s="823"/>
      <c r="C47" s="536" t="s">
        <v>436</v>
      </c>
      <c r="D47" s="547"/>
      <c r="E47" s="546"/>
      <c r="F47" s="821">
        <v>4392</v>
      </c>
      <c r="G47" s="821">
        <v>0</v>
      </c>
      <c r="H47" s="821">
        <v>71</v>
      </c>
      <c r="I47" s="821">
        <v>0</v>
      </c>
      <c r="J47" s="821">
        <v>4321</v>
      </c>
      <c r="K47" s="821">
        <v>0</v>
      </c>
      <c r="L47" s="821">
        <v>1161</v>
      </c>
      <c r="M47" s="821"/>
      <c r="N47" s="821">
        <v>185</v>
      </c>
      <c r="O47" s="821">
        <v>0</v>
      </c>
      <c r="P47" s="821">
        <v>2975</v>
      </c>
      <c r="Q47" s="20"/>
      <c r="R47" s="541"/>
    </row>
    <row r="48" spans="1:18" ht="11.25" customHeight="1">
      <c r="A48" s="524"/>
      <c r="B48" s="823"/>
      <c r="C48" s="536" t="s">
        <v>435</v>
      </c>
      <c r="D48" s="547"/>
      <c r="E48" s="546"/>
      <c r="F48" s="821">
        <v>732</v>
      </c>
      <c r="G48" s="821">
        <v>0</v>
      </c>
      <c r="H48" s="821">
        <v>7</v>
      </c>
      <c r="I48" s="821">
        <v>0</v>
      </c>
      <c r="J48" s="821">
        <v>725</v>
      </c>
      <c r="K48" s="821">
        <v>0</v>
      </c>
      <c r="L48" s="821">
        <v>150</v>
      </c>
      <c r="M48" s="821"/>
      <c r="N48" s="821">
        <v>34</v>
      </c>
      <c r="O48" s="821">
        <v>0</v>
      </c>
      <c r="P48" s="821">
        <v>541</v>
      </c>
      <c r="Q48" s="20"/>
      <c r="R48" s="541"/>
    </row>
    <row r="49" spans="1:18" ht="11.25" customHeight="1">
      <c r="A49" s="524"/>
      <c r="B49" s="823"/>
      <c r="C49" s="536" t="s">
        <v>434</v>
      </c>
      <c r="D49" s="547"/>
      <c r="E49" s="546"/>
      <c r="F49" s="821">
        <v>59036</v>
      </c>
      <c r="G49" s="821">
        <v>0</v>
      </c>
      <c r="H49" s="821">
        <v>33</v>
      </c>
      <c r="I49" s="821">
        <v>0</v>
      </c>
      <c r="J49" s="821">
        <v>59003</v>
      </c>
      <c r="K49" s="821">
        <v>0</v>
      </c>
      <c r="L49" s="821">
        <v>20537</v>
      </c>
      <c r="M49" s="821"/>
      <c r="N49" s="821">
        <v>4649</v>
      </c>
      <c r="O49" s="821">
        <v>0</v>
      </c>
      <c r="P49" s="821">
        <v>33817</v>
      </c>
      <c r="Q49" s="20"/>
      <c r="R49" s="541"/>
    </row>
    <row r="50" spans="1:18" ht="11.25" customHeight="1">
      <c r="A50" s="524"/>
      <c r="B50" s="823"/>
      <c r="C50" s="536" t="s">
        <v>433</v>
      </c>
      <c r="D50" s="547"/>
      <c r="E50" s="546"/>
      <c r="F50" s="821">
        <v>6802</v>
      </c>
      <c r="G50" s="821">
        <v>0</v>
      </c>
      <c r="H50" s="821">
        <v>3</v>
      </c>
      <c r="I50" s="821">
        <v>0</v>
      </c>
      <c r="J50" s="821">
        <v>6799</v>
      </c>
      <c r="K50" s="821">
        <v>0</v>
      </c>
      <c r="L50" s="821">
        <v>2901</v>
      </c>
      <c r="M50" s="821"/>
      <c r="N50" s="821">
        <v>615</v>
      </c>
      <c r="O50" s="821">
        <v>0</v>
      </c>
      <c r="P50" s="821">
        <v>3283</v>
      </c>
      <c r="Q50" s="20"/>
      <c r="R50" s="541"/>
    </row>
    <row r="51" spans="1:18" ht="11.25" customHeight="1">
      <c r="A51" s="524"/>
      <c r="B51" s="823"/>
      <c r="C51" s="536" t="s">
        <v>432</v>
      </c>
      <c r="D51" s="547"/>
      <c r="E51" s="546"/>
      <c r="F51" s="821">
        <v>312</v>
      </c>
      <c r="G51" s="821">
        <v>0</v>
      </c>
      <c r="H51" s="821" t="s">
        <v>11</v>
      </c>
      <c r="I51" s="821">
        <v>0</v>
      </c>
      <c r="J51" s="821">
        <v>312</v>
      </c>
      <c r="K51" s="821">
        <v>0</v>
      </c>
      <c r="L51" s="821">
        <v>85</v>
      </c>
      <c r="M51" s="821"/>
      <c r="N51" s="821">
        <v>34</v>
      </c>
      <c r="O51" s="821">
        <v>0</v>
      </c>
      <c r="P51" s="821">
        <v>193</v>
      </c>
      <c r="Q51" s="20"/>
      <c r="R51" s="541"/>
    </row>
    <row r="52" spans="1:18" ht="11.25" customHeight="1">
      <c r="A52" s="524"/>
      <c r="B52" s="823"/>
      <c r="C52" s="536" t="s">
        <v>431</v>
      </c>
      <c r="D52" s="547"/>
      <c r="E52" s="546"/>
      <c r="F52" s="821">
        <v>4561</v>
      </c>
      <c r="G52" s="821">
        <v>0</v>
      </c>
      <c r="H52" s="821" t="s">
        <v>11</v>
      </c>
      <c r="I52" s="821">
        <v>0</v>
      </c>
      <c r="J52" s="821">
        <v>4561</v>
      </c>
      <c r="K52" s="821">
        <v>0</v>
      </c>
      <c r="L52" s="821">
        <v>1611</v>
      </c>
      <c r="M52" s="821"/>
      <c r="N52" s="821">
        <v>257</v>
      </c>
      <c r="O52" s="821">
        <v>0</v>
      </c>
      <c r="P52" s="821">
        <v>2693</v>
      </c>
      <c r="Q52" s="20"/>
      <c r="R52" s="541"/>
    </row>
    <row r="53" spans="1:18" ht="11.25" customHeight="1">
      <c r="A53" s="524"/>
      <c r="B53" s="823"/>
      <c r="C53" s="536" t="s">
        <v>430</v>
      </c>
      <c r="D53" s="547"/>
      <c r="E53" s="546"/>
      <c r="F53" s="821">
        <v>2716</v>
      </c>
      <c r="G53" s="821">
        <v>0</v>
      </c>
      <c r="H53" s="821">
        <v>7</v>
      </c>
      <c r="I53" s="821">
        <v>0</v>
      </c>
      <c r="J53" s="821">
        <v>2709</v>
      </c>
      <c r="K53" s="821">
        <v>0</v>
      </c>
      <c r="L53" s="821">
        <v>1089</v>
      </c>
      <c r="M53" s="821"/>
      <c r="N53" s="821">
        <v>150</v>
      </c>
      <c r="O53" s="821">
        <v>0</v>
      </c>
      <c r="P53" s="821">
        <v>1470</v>
      </c>
      <c r="Q53" s="20"/>
      <c r="R53" s="541"/>
    </row>
    <row r="54" spans="1:18" ht="11.25" customHeight="1">
      <c r="A54" s="524"/>
      <c r="B54" s="823"/>
      <c r="C54" s="536" t="s">
        <v>429</v>
      </c>
      <c r="D54" s="547"/>
      <c r="E54" s="546"/>
      <c r="F54" s="821">
        <v>3033</v>
      </c>
      <c r="G54" s="821">
        <v>0</v>
      </c>
      <c r="H54" s="821">
        <v>9</v>
      </c>
      <c r="I54" s="821">
        <v>0</v>
      </c>
      <c r="J54" s="821">
        <v>3024</v>
      </c>
      <c r="K54" s="821">
        <v>0</v>
      </c>
      <c r="L54" s="821">
        <v>1236</v>
      </c>
      <c r="M54" s="821"/>
      <c r="N54" s="821">
        <v>176</v>
      </c>
      <c r="O54" s="821">
        <v>0</v>
      </c>
      <c r="P54" s="821">
        <v>1612</v>
      </c>
      <c r="Q54" s="20"/>
      <c r="R54" s="541"/>
    </row>
    <row r="55" spans="1:18" ht="11.25" customHeight="1">
      <c r="A55" s="524"/>
      <c r="B55" s="823"/>
      <c r="C55" s="536" t="s">
        <v>428</v>
      </c>
      <c r="D55" s="547"/>
      <c r="E55" s="546"/>
      <c r="F55" s="821">
        <v>995</v>
      </c>
      <c r="G55" s="821">
        <v>0</v>
      </c>
      <c r="H55" s="821">
        <v>9</v>
      </c>
      <c r="I55" s="821">
        <v>0</v>
      </c>
      <c r="J55" s="821">
        <v>986</v>
      </c>
      <c r="K55" s="821">
        <v>0</v>
      </c>
      <c r="L55" s="821">
        <v>250</v>
      </c>
      <c r="M55" s="821"/>
      <c r="N55" s="821">
        <v>93</v>
      </c>
      <c r="O55" s="821">
        <v>0</v>
      </c>
      <c r="P55" s="821">
        <v>643</v>
      </c>
      <c r="Q55" s="20"/>
      <c r="R55" s="541"/>
    </row>
    <row r="56" spans="1:18" ht="11.25" customHeight="1">
      <c r="A56" s="524"/>
      <c r="B56" s="823"/>
      <c r="C56" s="536" t="s">
        <v>427</v>
      </c>
      <c r="D56" s="547"/>
      <c r="E56" s="546"/>
      <c r="F56" s="821">
        <v>16</v>
      </c>
      <c r="G56" s="821">
        <v>0</v>
      </c>
      <c r="H56" s="821">
        <v>1</v>
      </c>
      <c r="I56" s="821">
        <v>0</v>
      </c>
      <c r="J56" s="821">
        <v>15</v>
      </c>
      <c r="K56" s="821">
        <v>0</v>
      </c>
      <c r="L56" s="821" t="s">
        <v>11</v>
      </c>
      <c r="M56" s="821"/>
      <c r="N56" s="821" t="s">
        <v>11</v>
      </c>
      <c r="O56" s="821">
        <v>0</v>
      </c>
      <c r="P56" s="821">
        <v>9</v>
      </c>
      <c r="Q56" s="20"/>
      <c r="R56" s="541"/>
    </row>
    <row r="57" spans="1:18" ht="11.25" customHeight="1">
      <c r="A57" s="524"/>
      <c r="B57" s="823"/>
      <c r="C57" s="536" t="s">
        <v>426</v>
      </c>
      <c r="D57" s="547"/>
      <c r="E57" s="546"/>
      <c r="F57" s="821">
        <v>70244</v>
      </c>
      <c r="G57" s="821">
        <v>0</v>
      </c>
      <c r="H57" s="821">
        <v>14</v>
      </c>
      <c r="I57" s="821">
        <v>0</v>
      </c>
      <c r="J57" s="821">
        <v>70230</v>
      </c>
      <c r="K57" s="821">
        <v>0</v>
      </c>
      <c r="L57" s="821">
        <v>13665</v>
      </c>
      <c r="M57" s="821"/>
      <c r="N57" s="821">
        <v>3428</v>
      </c>
      <c r="O57" s="821">
        <v>0</v>
      </c>
      <c r="P57" s="821">
        <v>53137</v>
      </c>
      <c r="Q57" s="20"/>
      <c r="R57" s="541"/>
    </row>
    <row r="58" spans="1:18" ht="4.5" customHeight="1">
      <c r="A58" s="524"/>
      <c r="B58" s="823"/>
      <c r="C58" s="536"/>
      <c r="D58" s="547"/>
      <c r="E58" s="546"/>
      <c r="F58" s="821"/>
      <c r="G58" s="821"/>
      <c r="H58" s="821"/>
      <c r="I58" s="821"/>
      <c r="J58" s="821"/>
      <c r="K58" s="545"/>
      <c r="L58" s="534"/>
      <c r="M58" s="534"/>
      <c r="N58" s="534"/>
      <c r="O58" s="534"/>
      <c r="P58" s="534"/>
      <c r="Q58" s="20"/>
      <c r="R58" s="541"/>
    </row>
    <row r="59" spans="1:18">
      <c r="A59" s="524"/>
      <c r="B59" s="823"/>
      <c r="C59" s="1624" t="s">
        <v>425</v>
      </c>
      <c r="D59" s="1625"/>
      <c r="E59" s="1625"/>
      <c r="F59" s="1625"/>
      <c r="G59" s="1625"/>
      <c r="H59" s="1625"/>
      <c r="I59" s="1625"/>
      <c r="J59" s="1625"/>
      <c r="K59" s="1625"/>
      <c r="L59" s="1625"/>
      <c r="M59" s="1625"/>
      <c r="N59" s="1625"/>
      <c r="O59" s="1625"/>
      <c r="P59" s="1626"/>
      <c r="Q59" s="20"/>
      <c r="R59" s="541"/>
    </row>
    <row r="60" spans="1:18" ht="13.5" customHeight="1">
      <c r="A60" s="524"/>
      <c r="B60" s="823"/>
      <c r="C60" s="822" t="s">
        <v>95</v>
      </c>
      <c r="D60" s="544"/>
      <c r="E60" s="543"/>
      <c r="F60" s="405">
        <v>240018</v>
      </c>
      <c r="G60" s="405">
        <v>0</v>
      </c>
      <c r="H60" s="405">
        <v>231</v>
      </c>
      <c r="I60" s="405">
        <v>0</v>
      </c>
      <c r="J60" s="405">
        <v>239787</v>
      </c>
      <c r="K60" s="405">
        <v>0</v>
      </c>
      <c r="L60" s="405">
        <v>64871</v>
      </c>
      <c r="M60" s="405"/>
      <c r="N60" s="405">
        <v>13379</v>
      </c>
      <c r="O60" s="405">
        <v>0</v>
      </c>
      <c r="P60" s="405">
        <v>161537</v>
      </c>
      <c r="Q60" s="20"/>
      <c r="R60" s="541"/>
    </row>
    <row r="61" spans="1:18" ht="11.25" customHeight="1">
      <c r="A61" s="524"/>
      <c r="B61" s="823"/>
      <c r="C61" s="536" t="s">
        <v>424</v>
      </c>
      <c r="D61" s="536"/>
      <c r="E61" s="539"/>
      <c r="F61" s="821">
        <v>8915</v>
      </c>
      <c r="G61" s="821">
        <v>0</v>
      </c>
      <c r="H61" s="821">
        <v>12</v>
      </c>
      <c r="I61" s="821">
        <v>0</v>
      </c>
      <c r="J61" s="821">
        <v>8903</v>
      </c>
      <c r="K61" s="821">
        <v>0</v>
      </c>
      <c r="L61" s="821">
        <v>3574</v>
      </c>
      <c r="M61" s="821"/>
      <c r="N61" s="821">
        <v>739</v>
      </c>
      <c r="O61" s="821">
        <v>0</v>
      </c>
      <c r="P61" s="821">
        <v>4590</v>
      </c>
      <c r="Q61" s="20"/>
      <c r="R61" s="541"/>
    </row>
    <row r="62" spans="1:18" ht="11.25" customHeight="1">
      <c r="A62" s="524"/>
      <c r="B62" s="823"/>
      <c r="C62" s="536" t="s">
        <v>423</v>
      </c>
      <c r="D62" s="536"/>
      <c r="E62" s="539"/>
      <c r="F62" s="821">
        <v>34</v>
      </c>
      <c r="G62" s="821">
        <v>0</v>
      </c>
      <c r="H62" s="821">
        <v>19</v>
      </c>
      <c r="I62" s="821">
        <v>0</v>
      </c>
      <c r="J62" s="821">
        <v>15</v>
      </c>
      <c r="K62" s="821">
        <v>0</v>
      </c>
      <c r="L62" s="821" t="s">
        <v>11</v>
      </c>
      <c r="M62" s="821"/>
      <c r="N62" s="821" t="s">
        <v>11</v>
      </c>
      <c r="O62" s="821">
        <v>0</v>
      </c>
      <c r="P62" s="821">
        <v>5</v>
      </c>
      <c r="Q62" s="20"/>
      <c r="R62" s="541"/>
    </row>
    <row r="63" spans="1:18" s="531" customFormat="1" ht="11.25" customHeight="1">
      <c r="A63" s="538"/>
      <c r="B63" s="537"/>
      <c r="C63" s="536" t="s">
        <v>422</v>
      </c>
      <c r="D63" s="536"/>
      <c r="E63" s="535"/>
      <c r="F63" s="821">
        <v>57198</v>
      </c>
      <c r="G63" s="821">
        <v>0</v>
      </c>
      <c r="H63" s="821">
        <v>67</v>
      </c>
      <c r="I63" s="821">
        <v>0</v>
      </c>
      <c r="J63" s="821">
        <v>57131</v>
      </c>
      <c r="K63" s="821">
        <v>0</v>
      </c>
      <c r="L63" s="821">
        <v>14167</v>
      </c>
      <c r="M63" s="821"/>
      <c r="N63" s="821">
        <v>2399</v>
      </c>
      <c r="O63" s="821">
        <v>0</v>
      </c>
      <c r="P63" s="821">
        <v>40565</v>
      </c>
      <c r="Q63" s="533"/>
      <c r="R63" s="532"/>
    </row>
    <row r="64" spans="1:18" s="531" customFormat="1" ht="11.25" customHeight="1">
      <c r="A64" s="538"/>
      <c r="B64" s="537"/>
      <c r="C64" s="536" t="s">
        <v>421</v>
      </c>
      <c r="D64" s="536"/>
      <c r="E64" s="535"/>
      <c r="F64" s="821">
        <v>49081</v>
      </c>
      <c r="G64" s="821">
        <v>0</v>
      </c>
      <c r="H64" s="821">
        <v>86</v>
      </c>
      <c r="I64" s="821">
        <v>0</v>
      </c>
      <c r="J64" s="821">
        <v>48995</v>
      </c>
      <c r="K64" s="821">
        <v>0</v>
      </c>
      <c r="L64" s="821">
        <v>18776</v>
      </c>
      <c r="M64" s="821"/>
      <c r="N64" s="821">
        <v>4275</v>
      </c>
      <c r="O64" s="821">
        <v>0</v>
      </c>
      <c r="P64" s="821">
        <v>25944</v>
      </c>
      <c r="Q64" s="533"/>
      <c r="R64" s="532"/>
    </row>
    <row r="65" spans="1:18" s="531" customFormat="1" ht="11.25" customHeight="1">
      <c r="A65" s="538"/>
      <c r="B65" s="537"/>
      <c r="C65" s="536" t="s">
        <v>420</v>
      </c>
      <c r="D65" s="536"/>
      <c r="E65" s="535"/>
      <c r="F65" s="821">
        <v>37047</v>
      </c>
      <c r="G65" s="821">
        <v>0</v>
      </c>
      <c r="H65" s="821">
        <v>2</v>
      </c>
      <c r="I65" s="821">
        <v>0</v>
      </c>
      <c r="J65" s="821">
        <v>37045</v>
      </c>
      <c r="K65" s="821">
        <v>0</v>
      </c>
      <c r="L65" s="821">
        <v>10971</v>
      </c>
      <c r="M65" s="821"/>
      <c r="N65" s="821">
        <v>1668</v>
      </c>
      <c r="O65" s="821">
        <v>0</v>
      </c>
      <c r="P65" s="821">
        <v>24406</v>
      </c>
      <c r="Q65" s="533"/>
      <c r="R65" s="532"/>
    </row>
    <row r="66" spans="1:18" s="531" customFormat="1" ht="11.25" customHeight="1">
      <c r="A66" s="538"/>
      <c r="B66" s="537"/>
      <c r="C66" s="536" t="s">
        <v>419</v>
      </c>
      <c r="D66" s="536"/>
      <c r="E66" s="540"/>
      <c r="F66" s="821">
        <v>16268</v>
      </c>
      <c r="G66" s="821">
        <v>0</v>
      </c>
      <c r="H66" s="821">
        <v>26</v>
      </c>
      <c r="I66" s="821">
        <v>0</v>
      </c>
      <c r="J66" s="821">
        <v>16242</v>
      </c>
      <c r="K66" s="821">
        <v>0</v>
      </c>
      <c r="L66" s="821">
        <v>3214</v>
      </c>
      <c r="M66" s="821"/>
      <c r="N66" s="821">
        <v>734</v>
      </c>
      <c r="O66" s="821">
        <v>0</v>
      </c>
      <c r="P66" s="821">
        <v>12294</v>
      </c>
      <c r="Q66" s="533"/>
      <c r="R66" s="532"/>
    </row>
    <row r="67" spans="1:18" s="531" customFormat="1" ht="11.25" customHeight="1">
      <c r="A67" s="538"/>
      <c r="B67" s="537"/>
      <c r="C67" s="536" t="s">
        <v>418</v>
      </c>
      <c r="D67" s="536"/>
      <c r="E67" s="539"/>
      <c r="F67" s="821">
        <v>64125</v>
      </c>
      <c r="G67" s="821">
        <v>0</v>
      </c>
      <c r="H67" s="821">
        <v>1</v>
      </c>
      <c r="I67" s="821">
        <v>0</v>
      </c>
      <c r="J67" s="821">
        <v>64124</v>
      </c>
      <c r="K67" s="821">
        <v>0</v>
      </c>
      <c r="L67" s="821">
        <v>11908</v>
      </c>
      <c r="M67" s="821"/>
      <c r="N67" s="821">
        <v>3095</v>
      </c>
      <c r="O67" s="821">
        <v>0</v>
      </c>
      <c r="P67" s="821">
        <v>49121</v>
      </c>
      <c r="Q67" s="533"/>
      <c r="R67" s="532"/>
    </row>
    <row r="68" spans="1:18" s="531" customFormat="1" ht="11.25" customHeight="1">
      <c r="A68" s="538"/>
      <c r="B68" s="537"/>
      <c r="C68" s="536" t="s">
        <v>417</v>
      </c>
      <c r="D68" s="536"/>
      <c r="E68" s="535"/>
      <c r="F68" s="821">
        <v>1483</v>
      </c>
      <c r="G68" s="821">
        <v>0</v>
      </c>
      <c r="H68" s="821">
        <v>4</v>
      </c>
      <c r="I68" s="821">
        <v>0</v>
      </c>
      <c r="J68" s="821">
        <v>1479</v>
      </c>
      <c r="K68" s="821">
        <v>0</v>
      </c>
      <c r="L68" s="821">
        <v>726</v>
      </c>
      <c r="M68" s="821"/>
      <c r="N68" s="821">
        <v>91</v>
      </c>
      <c r="O68" s="821">
        <v>0</v>
      </c>
      <c r="P68" s="821">
        <v>662</v>
      </c>
      <c r="Q68" s="533"/>
      <c r="R68" s="532"/>
    </row>
    <row r="69" spans="1:18" s="531" customFormat="1" ht="11.25" customHeight="1">
      <c r="A69" s="538"/>
      <c r="B69" s="537"/>
      <c r="C69" s="536" t="s">
        <v>416</v>
      </c>
      <c r="D69" s="536"/>
      <c r="E69" s="535"/>
      <c r="F69" s="821" t="s">
        <v>11</v>
      </c>
      <c r="G69" s="821">
        <v>0</v>
      </c>
      <c r="H69" s="821" t="s">
        <v>11</v>
      </c>
      <c r="I69" s="821">
        <v>0</v>
      </c>
      <c r="J69" s="821" t="s">
        <v>11</v>
      </c>
      <c r="K69" s="821">
        <v>0</v>
      </c>
      <c r="L69" s="821" t="s">
        <v>11</v>
      </c>
      <c r="M69" s="821"/>
      <c r="N69" s="821" t="s">
        <v>11</v>
      </c>
      <c r="O69" s="821">
        <v>0</v>
      </c>
      <c r="P69" s="821" t="s">
        <v>11</v>
      </c>
      <c r="Q69" s="533"/>
      <c r="R69" s="532"/>
    </row>
    <row r="70" spans="1:18" s="531" customFormat="1" ht="11.25" customHeight="1">
      <c r="A70" s="538"/>
      <c r="B70" s="537"/>
      <c r="C70" s="536" t="s">
        <v>415</v>
      </c>
      <c r="D70" s="536"/>
      <c r="E70" s="535"/>
      <c r="F70" s="821">
        <v>5867</v>
      </c>
      <c r="G70" s="821">
        <v>0</v>
      </c>
      <c r="H70" s="821">
        <v>14</v>
      </c>
      <c r="I70" s="821">
        <v>0</v>
      </c>
      <c r="J70" s="821">
        <v>5853</v>
      </c>
      <c r="K70" s="821">
        <v>0</v>
      </c>
      <c r="L70" s="821">
        <v>1525</v>
      </c>
      <c r="M70" s="821"/>
      <c r="N70" s="821">
        <v>378</v>
      </c>
      <c r="O70" s="821">
        <v>0</v>
      </c>
      <c r="P70" s="821">
        <v>3950</v>
      </c>
      <c r="Q70" s="533"/>
      <c r="R70" s="532"/>
    </row>
    <row r="71" spans="1:18" ht="14.25" customHeight="1" thickBot="1">
      <c r="A71" s="528"/>
      <c r="B71" s="528"/>
      <c r="C71" s="530" t="s">
        <v>414</v>
      </c>
      <c r="E71" s="244"/>
      <c r="G71" s="526"/>
      <c r="H71" s="526"/>
      <c r="I71" s="526"/>
      <c r="J71" s="526"/>
      <c r="K71" s="526"/>
      <c r="L71" s="524"/>
      <c r="M71" s="524"/>
      <c r="N71" s="524"/>
      <c r="O71" s="524"/>
      <c r="P71" s="524"/>
      <c r="Q71" s="529"/>
      <c r="R71" s="524"/>
    </row>
    <row r="72" spans="1:18" ht="13.5" thickBot="1">
      <c r="A72" s="528"/>
      <c r="B72" s="528"/>
      <c r="D72" s="527"/>
      <c r="E72" s="527"/>
      <c r="F72" s="526"/>
      <c r="G72" s="526"/>
      <c r="H72" s="526"/>
      <c r="I72" s="526"/>
      <c r="J72" s="526"/>
      <c r="K72" s="526"/>
      <c r="L72" s="1622" t="s">
        <v>628</v>
      </c>
      <c r="M72" s="1622"/>
      <c r="N72" s="1622"/>
      <c r="O72" s="1622"/>
      <c r="P72" s="1623"/>
      <c r="Q72" s="525">
        <v>17</v>
      </c>
      <c r="R72" s="524"/>
    </row>
    <row r="74" spans="1:18">
      <c r="A74" s="520"/>
      <c r="B74" s="520"/>
      <c r="F74" s="523"/>
    </row>
    <row r="75" spans="1:18">
      <c r="A75" s="520"/>
      <c r="B75" s="520"/>
      <c r="F75" s="523"/>
      <c r="N75" s="522"/>
    </row>
    <row r="76" spans="1:18">
      <c r="A76" s="520"/>
      <c r="B76" s="520"/>
      <c r="E76" s="521"/>
      <c r="F76" s="521"/>
      <c r="G76" s="521"/>
      <c r="H76" s="521"/>
      <c r="I76" s="521"/>
      <c r="J76" s="521"/>
      <c r="K76" s="521"/>
    </row>
    <row r="77" spans="1:18">
      <c r="A77" s="520"/>
      <c r="B77" s="520"/>
      <c r="E77" s="521"/>
      <c r="F77" s="521"/>
      <c r="G77" s="521"/>
      <c r="H77" s="521"/>
      <c r="I77" s="521"/>
      <c r="J77" s="521"/>
      <c r="K77" s="521"/>
    </row>
    <row r="78" spans="1:18">
      <c r="A78" s="520"/>
      <c r="B78" s="520"/>
    </row>
  </sheetData>
  <mergeCells count="12">
    <mergeCell ref="L72:P72"/>
    <mergeCell ref="C9:P9"/>
    <mergeCell ref="C34:P34"/>
    <mergeCell ref="C59:P59"/>
    <mergeCell ref="C1:D1"/>
    <mergeCell ref="L1:M1"/>
    <mergeCell ref="B2:D2"/>
    <mergeCell ref="F2:J2"/>
    <mergeCell ref="C6:D7"/>
    <mergeCell ref="F6:F7"/>
    <mergeCell ref="H6:H7"/>
    <mergeCell ref="J6:P6"/>
  </mergeCells>
  <pageMargins left="0.15748031496062992" right="0.15748031496062992" top="0.19685039370078741" bottom="0.19685039370078741" header="0" footer="0"/>
  <pageSetup paperSize="9" orientation="portrait" verticalDpi="1200" r:id="rId1"/>
</worksheet>
</file>

<file path=xl/worksheets/sheet16.xml><?xml version="1.0" encoding="utf-8"?>
<worksheet xmlns="http://schemas.openxmlformats.org/spreadsheetml/2006/main" xmlns:r="http://schemas.openxmlformats.org/officeDocument/2006/relationships">
  <sheetPr>
    <tabColor indexed="22"/>
    <pageSetUpPr fitToPage="1"/>
  </sheetPr>
  <dimension ref="A1:BY85"/>
  <sheetViews>
    <sheetView workbookViewId="0"/>
  </sheetViews>
  <sheetFormatPr defaultRowHeight="12.75"/>
  <cols>
    <col min="1" max="1" width="1" style="308" customWidth="1"/>
    <col min="2" max="2" width="2.5703125" style="308" customWidth="1"/>
    <col min="3" max="3" width="2" style="308" customWidth="1"/>
    <col min="4" max="4" width="11.85546875" style="308" customWidth="1"/>
    <col min="5" max="5" width="0.28515625" style="308" hidden="1" customWidth="1"/>
    <col min="6" max="6" width="6.28515625" style="308" customWidth="1"/>
    <col min="7" max="7" width="0.42578125" style="308" customWidth="1"/>
    <col min="8" max="8" width="6.28515625" style="308" customWidth="1"/>
    <col min="9" max="9" width="0.28515625" style="308" customWidth="1"/>
    <col min="10" max="10" width="6.28515625" style="308" customWidth="1"/>
    <col min="11" max="11" width="0.42578125" style="308" customWidth="1"/>
    <col min="12" max="12" width="6.28515625" style="308" customWidth="1"/>
    <col min="13" max="13" width="0.28515625" style="308" customWidth="1"/>
    <col min="14" max="14" width="6.28515625" style="308" customWidth="1"/>
    <col min="15" max="15" width="0.28515625" style="308" customWidth="1"/>
    <col min="16" max="16" width="6.28515625" style="308" customWidth="1"/>
    <col min="17" max="17" width="0.28515625" style="308" customWidth="1"/>
    <col min="18" max="18" width="6.28515625" style="308" customWidth="1"/>
    <col min="19" max="19" width="0.28515625" style="308" customWidth="1"/>
    <col min="20" max="20" width="5.85546875" style="308" customWidth="1"/>
    <col min="21" max="21" width="0.28515625" style="308" customWidth="1"/>
    <col min="22" max="22" width="5.85546875" style="115" customWidth="1"/>
    <col min="23" max="23" width="0.28515625" style="308" customWidth="1"/>
    <col min="24" max="24" width="5.85546875" style="308" customWidth="1"/>
    <col min="25" max="25" width="0.28515625" style="308" customWidth="1"/>
    <col min="26" max="26" width="5.5703125" style="308" customWidth="1"/>
    <col min="27" max="27" width="0.28515625" style="308" customWidth="1"/>
    <col min="28" max="28" width="5.85546875" style="308" customWidth="1"/>
    <col min="29" max="29" width="0.28515625" style="308" customWidth="1"/>
    <col min="30" max="30" width="5.7109375" style="308" customWidth="1"/>
    <col min="31" max="31" width="0.28515625" style="308" customWidth="1"/>
    <col min="32" max="32" width="2.5703125" style="308" customWidth="1"/>
    <col min="33" max="33" width="1" style="308" customWidth="1"/>
    <col min="34" max="16384" width="9.140625" style="308"/>
  </cols>
  <sheetData>
    <row r="1" spans="1:77" ht="13.5" customHeight="1" thickBot="1">
      <c r="A1" s="4"/>
      <c r="B1" s="29"/>
      <c r="C1" s="29"/>
      <c r="D1" s="29"/>
      <c r="E1" s="29"/>
      <c r="F1" s="29"/>
      <c r="G1" s="28"/>
      <c r="H1" s="28"/>
      <c r="I1" s="28"/>
      <c r="J1" s="28"/>
      <c r="K1" s="28"/>
      <c r="L1" s="28"/>
      <c r="M1" s="28"/>
      <c r="N1" s="28"/>
      <c r="O1" s="28"/>
      <c r="P1" s="28"/>
      <c r="Q1" s="28"/>
      <c r="R1" s="28"/>
      <c r="S1" s="28"/>
      <c r="T1" s="28"/>
      <c r="U1" s="28"/>
      <c r="V1" s="28"/>
      <c r="W1" s="28"/>
      <c r="X1" s="1433" t="s">
        <v>262</v>
      </c>
      <c r="Y1" s="1433"/>
      <c r="Z1" s="1433"/>
      <c r="AA1" s="1433"/>
      <c r="AB1" s="1433"/>
      <c r="AC1" s="1433"/>
      <c r="AD1" s="1433"/>
      <c r="AE1" s="1433"/>
      <c r="AF1" s="61"/>
      <c r="AG1" s="4"/>
    </row>
    <row r="2" spans="1:77" ht="6" customHeight="1">
      <c r="A2" s="4"/>
      <c r="B2" s="1640"/>
      <c r="C2" s="1641"/>
      <c r="D2" s="1641"/>
      <c r="E2" s="920"/>
      <c r="F2" s="920"/>
      <c r="G2" s="920"/>
      <c r="H2" s="920"/>
      <c r="I2" s="920"/>
      <c r="J2" s="918"/>
      <c r="K2" s="918"/>
      <c r="L2" s="918"/>
      <c r="M2" s="918"/>
      <c r="N2" s="918"/>
      <c r="O2" s="918"/>
      <c r="P2" s="918"/>
      <c r="Q2" s="918"/>
      <c r="R2" s="918"/>
      <c r="S2" s="918"/>
      <c r="T2" s="918"/>
      <c r="U2" s="918"/>
      <c r="V2" s="918"/>
      <c r="W2" s="918"/>
      <c r="X2" s="918"/>
      <c r="Y2" s="918"/>
      <c r="Z2" s="19"/>
      <c r="AA2" s="19"/>
      <c r="AB2" s="19"/>
      <c r="AC2" s="19"/>
      <c r="AD2" s="19"/>
      <c r="AE2" s="19"/>
      <c r="AF2" s="8"/>
      <c r="AG2" s="4"/>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row>
    <row r="3" spans="1:77" ht="11.25" customHeight="1" thickBot="1">
      <c r="A3" s="4"/>
      <c r="B3" s="30"/>
      <c r="C3" s="8"/>
      <c r="D3" s="8"/>
      <c r="E3" s="8"/>
      <c r="F3" s="8"/>
      <c r="G3" s="8"/>
      <c r="H3" s="8"/>
      <c r="I3" s="8"/>
      <c r="J3" s="8"/>
      <c r="K3" s="8"/>
      <c r="L3" s="8"/>
      <c r="M3" s="8"/>
      <c r="N3" s="8"/>
      <c r="O3" s="8"/>
      <c r="P3" s="8"/>
      <c r="Q3" s="8"/>
      <c r="R3" s="8"/>
      <c r="S3" s="8"/>
      <c r="T3" s="8"/>
      <c r="U3" s="8"/>
      <c r="V3" s="48"/>
      <c r="W3" s="8"/>
      <c r="X3" s="8"/>
      <c r="Y3" s="8"/>
      <c r="Z3" s="8" t="s">
        <v>39</v>
      </c>
      <c r="AA3" s="8"/>
      <c r="AB3" s="915"/>
      <c r="AC3" s="8"/>
      <c r="AD3" s="915" t="s">
        <v>100</v>
      </c>
      <c r="AE3" s="8"/>
      <c r="AF3" s="8"/>
      <c r="AG3" s="4"/>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row>
    <row r="4" spans="1:77" s="12" customFormat="1" ht="13.5" customHeight="1" thickBot="1">
      <c r="A4" s="11"/>
      <c r="B4" s="31"/>
      <c r="C4" s="275" t="s">
        <v>263</v>
      </c>
      <c r="D4" s="276"/>
      <c r="E4" s="276"/>
      <c r="F4" s="276"/>
      <c r="G4" s="276"/>
      <c r="H4" s="276"/>
      <c r="I4" s="276"/>
      <c r="J4" s="276"/>
      <c r="K4" s="276"/>
      <c r="L4" s="276"/>
      <c r="M4" s="276"/>
      <c r="N4" s="276"/>
      <c r="O4" s="276"/>
      <c r="P4" s="276"/>
      <c r="Q4" s="276"/>
      <c r="R4" s="276"/>
      <c r="S4" s="276"/>
      <c r="T4" s="276"/>
      <c r="U4" s="276"/>
      <c r="V4" s="276"/>
      <c r="W4" s="276"/>
      <c r="X4" s="276"/>
      <c r="Y4" s="727"/>
      <c r="Z4" s="727"/>
      <c r="AA4" s="727"/>
      <c r="AB4" s="727"/>
      <c r="AC4" s="727"/>
      <c r="AD4" s="728"/>
      <c r="AE4" s="728"/>
      <c r="AF4" s="8"/>
      <c r="AG4" s="11"/>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row>
    <row r="5" spans="1:77" s="11" customFormat="1" ht="6.75" customHeight="1">
      <c r="B5" s="31"/>
      <c r="C5" s="1636" t="s">
        <v>264</v>
      </c>
      <c r="D5" s="1636"/>
      <c r="E5" s="138"/>
      <c r="G5" s="921"/>
      <c r="H5" s="921"/>
      <c r="I5" s="921"/>
      <c r="J5" s="921"/>
      <c r="K5" s="921"/>
      <c r="L5" s="921"/>
      <c r="M5" s="916"/>
      <c r="N5" s="916"/>
      <c r="O5" s="916"/>
      <c r="P5" s="916"/>
      <c r="Q5" s="916"/>
      <c r="R5" s="916"/>
      <c r="S5" s="916"/>
      <c r="T5" s="916"/>
      <c r="U5" s="1642"/>
      <c r="V5" s="1642"/>
      <c r="W5" s="1642"/>
      <c r="X5" s="1642"/>
      <c r="Y5" s="1642"/>
      <c r="Z5" s="1642"/>
      <c r="AA5" s="1642"/>
      <c r="AB5" s="1642"/>
      <c r="AC5" s="1643"/>
      <c r="AD5" s="1643"/>
      <c r="AE5" s="729"/>
      <c r="AF5" s="8"/>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row>
    <row r="6" spans="1:77" ht="14.25" customHeight="1">
      <c r="A6" s="4"/>
      <c r="B6" s="30"/>
      <c r="C6" s="1507"/>
      <c r="D6" s="1507"/>
      <c r="E6" s="913"/>
      <c r="F6" s="1444">
        <v>2011</v>
      </c>
      <c r="G6" s="1444"/>
      <c r="H6" s="1444"/>
      <c r="I6" s="1444"/>
      <c r="J6" s="1444"/>
      <c r="K6" s="246"/>
      <c r="L6" s="1444">
        <v>2012</v>
      </c>
      <c r="M6" s="1444"/>
      <c r="N6" s="1444"/>
      <c r="O6" s="1444"/>
      <c r="P6" s="1444"/>
      <c r="Q6" s="914"/>
      <c r="R6" s="1637" t="s">
        <v>630</v>
      </c>
      <c r="S6" s="246"/>
      <c r="T6" s="914"/>
      <c r="U6" s="914"/>
      <c r="V6" s="914"/>
      <c r="W6" s="914"/>
      <c r="X6" s="914"/>
      <c r="Y6" s="914"/>
      <c r="Z6" s="914"/>
      <c r="AA6" s="914"/>
      <c r="AB6" s="914"/>
      <c r="AC6" s="914"/>
      <c r="AD6" s="914"/>
      <c r="AE6" s="914"/>
      <c r="AF6" s="8"/>
      <c r="AG6" s="4"/>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1:77" ht="16.5" customHeight="1">
      <c r="A7" s="4"/>
      <c r="B7" s="30"/>
      <c r="C7" s="922"/>
      <c r="D7" s="922"/>
      <c r="E7" s="913"/>
      <c r="F7" s="730" t="s">
        <v>148</v>
      </c>
      <c r="G7" s="708"/>
      <c r="H7" s="730" t="s">
        <v>147</v>
      </c>
      <c r="I7" s="708"/>
      <c r="J7" s="730" t="s">
        <v>146</v>
      </c>
      <c r="K7" s="708"/>
      <c r="L7" s="730" t="s">
        <v>145</v>
      </c>
      <c r="M7" s="708"/>
      <c r="N7" s="730" t="s">
        <v>156</v>
      </c>
      <c r="O7" s="708"/>
      <c r="P7" s="730" t="s">
        <v>155</v>
      </c>
      <c r="Q7" s="914"/>
      <c r="R7" s="1638"/>
      <c r="S7" s="914"/>
      <c r="T7" s="4"/>
      <c r="U7" s="4"/>
      <c r="V7" s="4"/>
      <c r="W7" s="4"/>
      <c r="X7" s="4"/>
      <c r="Y7" s="4"/>
      <c r="Z7" s="4"/>
      <c r="AA7" s="4"/>
      <c r="AB7" s="4"/>
      <c r="AC7" s="4"/>
      <c r="AD7" s="4"/>
      <c r="AE7" s="4"/>
      <c r="AF7" s="5"/>
      <c r="AG7" s="4"/>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row>
    <row r="8" spans="1:77" s="125" customFormat="1" ht="15.75" customHeight="1">
      <c r="A8" s="121"/>
      <c r="B8" s="188"/>
      <c r="C8" s="122" t="s">
        <v>95</v>
      </c>
      <c r="D8" s="123"/>
      <c r="E8" s="124"/>
      <c r="F8" s="278">
        <v>117496</v>
      </c>
      <c r="G8" s="278"/>
      <c r="H8" s="278">
        <v>117465</v>
      </c>
      <c r="I8" s="278"/>
      <c r="J8" s="278">
        <v>118939</v>
      </c>
      <c r="K8" s="278"/>
      <c r="L8" s="278">
        <v>119357</v>
      </c>
      <c r="M8" s="278"/>
      <c r="N8" s="278">
        <v>121443</v>
      </c>
      <c r="O8" s="278"/>
      <c r="P8" s="278">
        <v>123948</v>
      </c>
      <c r="Q8" s="279"/>
      <c r="R8" s="731">
        <v>245.38</v>
      </c>
      <c r="S8" s="731"/>
      <c r="T8" s="731"/>
      <c r="U8" s="121"/>
      <c r="V8" s="121"/>
      <c r="W8" s="121"/>
      <c r="X8" s="121"/>
      <c r="Y8" s="121"/>
      <c r="Z8" s="121"/>
      <c r="AA8" s="121"/>
      <c r="AB8" s="121"/>
      <c r="AC8" s="121"/>
      <c r="AD8" s="121"/>
      <c r="AE8" s="124"/>
      <c r="AF8" s="191"/>
      <c r="AG8" s="121"/>
      <c r="AH8" s="732"/>
      <c r="AI8" s="732"/>
      <c r="AJ8" s="732"/>
      <c r="AK8" s="732"/>
      <c r="AL8" s="732"/>
      <c r="AM8" s="732"/>
      <c r="AN8" s="732"/>
      <c r="AO8" s="732"/>
      <c r="AP8" s="732"/>
      <c r="AQ8" s="732"/>
      <c r="AR8" s="732"/>
      <c r="AS8" s="732"/>
      <c r="AT8" s="732"/>
      <c r="AU8" s="732"/>
      <c r="AV8" s="732"/>
      <c r="AW8" s="732"/>
      <c r="AX8" s="732"/>
      <c r="AY8" s="732"/>
      <c r="AZ8" s="732"/>
      <c r="BA8" s="732"/>
      <c r="BB8" s="732"/>
      <c r="BC8" s="732"/>
      <c r="BD8" s="732"/>
      <c r="BE8" s="732"/>
      <c r="BF8" s="732"/>
      <c r="BG8" s="732"/>
      <c r="BH8" s="732"/>
      <c r="BI8" s="732"/>
      <c r="BJ8" s="732"/>
      <c r="BK8" s="732"/>
      <c r="BL8" s="732"/>
      <c r="BM8" s="732"/>
      <c r="BN8" s="732"/>
      <c r="BO8" s="732"/>
      <c r="BP8" s="732"/>
      <c r="BQ8" s="732"/>
      <c r="BR8" s="732"/>
      <c r="BS8" s="732"/>
      <c r="BT8" s="732"/>
      <c r="BU8" s="732"/>
      <c r="BV8" s="732"/>
      <c r="BW8" s="732"/>
      <c r="BX8" s="732"/>
      <c r="BY8" s="732"/>
    </row>
    <row r="9" spans="1:77" ht="14.25" customHeight="1">
      <c r="A9" s="4"/>
      <c r="B9" s="30"/>
      <c r="C9" s="406" t="s">
        <v>89</v>
      </c>
      <c r="D9" s="18"/>
      <c r="E9" s="712"/>
      <c r="F9" s="278">
        <v>4570</v>
      </c>
      <c r="G9" s="278"/>
      <c r="H9" s="278">
        <v>4622</v>
      </c>
      <c r="I9" s="278"/>
      <c r="J9" s="278">
        <v>4602</v>
      </c>
      <c r="K9" s="278"/>
      <c r="L9" s="278">
        <v>4633</v>
      </c>
      <c r="M9" s="278"/>
      <c r="N9" s="278">
        <v>4742</v>
      </c>
      <c r="O9" s="278"/>
      <c r="P9" s="278">
        <v>4889</v>
      </c>
      <c r="Q9" s="278"/>
      <c r="R9" s="731">
        <v>250.13</v>
      </c>
      <c r="S9" s="731"/>
      <c r="T9" s="731"/>
      <c r="U9" s="4"/>
      <c r="V9" s="4"/>
      <c r="W9" s="4"/>
      <c r="X9" s="4"/>
      <c r="Y9" s="4"/>
      <c r="Z9" s="4"/>
      <c r="AA9" s="4"/>
      <c r="AB9" s="4"/>
      <c r="AC9" s="4"/>
      <c r="AD9" s="4"/>
      <c r="AE9" s="712"/>
      <c r="AF9" s="5"/>
      <c r="AG9" s="4"/>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row>
    <row r="10" spans="1:77" ht="11.25" customHeight="1">
      <c r="A10" s="4"/>
      <c r="B10" s="30"/>
      <c r="C10" s="406" t="s">
        <v>82</v>
      </c>
      <c r="D10" s="18"/>
      <c r="E10" s="712"/>
      <c r="F10" s="278">
        <v>1959</v>
      </c>
      <c r="G10" s="278"/>
      <c r="H10" s="278">
        <v>1996</v>
      </c>
      <c r="I10" s="278"/>
      <c r="J10" s="278">
        <v>2018</v>
      </c>
      <c r="K10" s="278"/>
      <c r="L10" s="278">
        <v>1998</v>
      </c>
      <c r="M10" s="278"/>
      <c r="N10" s="278">
        <v>2088</v>
      </c>
      <c r="O10" s="278"/>
      <c r="P10" s="278">
        <v>2142</v>
      </c>
      <c r="Q10" s="278"/>
      <c r="R10" s="731">
        <v>289.3</v>
      </c>
      <c r="S10" s="731"/>
      <c r="T10" s="731"/>
      <c r="U10" s="4"/>
      <c r="V10" s="4"/>
      <c r="W10" s="4"/>
      <c r="X10" s="4"/>
      <c r="Y10" s="4"/>
      <c r="Z10" s="4"/>
      <c r="AA10" s="4"/>
      <c r="AB10" s="4"/>
      <c r="AC10" s="4"/>
      <c r="AD10" s="4"/>
      <c r="AE10" s="712"/>
      <c r="AF10" s="5"/>
      <c r="AG10" s="4"/>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row>
    <row r="11" spans="1:77" ht="11.65" customHeight="1">
      <c r="A11" s="4"/>
      <c r="B11" s="30"/>
      <c r="C11" s="406" t="s">
        <v>91</v>
      </c>
      <c r="D11" s="18"/>
      <c r="E11" s="712"/>
      <c r="F11" s="278">
        <v>6075</v>
      </c>
      <c r="G11" s="278"/>
      <c r="H11" s="278">
        <v>5936</v>
      </c>
      <c r="I11" s="278"/>
      <c r="J11" s="278">
        <v>5906</v>
      </c>
      <c r="K11" s="278"/>
      <c r="L11" s="278">
        <v>5935</v>
      </c>
      <c r="M11" s="278"/>
      <c r="N11" s="278">
        <v>6084</v>
      </c>
      <c r="O11" s="278"/>
      <c r="P11" s="278">
        <v>6165</v>
      </c>
      <c r="Q11" s="278"/>
      <c r="R11" s="731">
        <v>231.41</v>
      </c>
      <c r="S11" s="731"/>
      <c r="T11" s="731"/>
      <c r="U11" s="4"/>
      <c r="V11" s="4"/>
      <c r="W11" s="4"/>
      <c r="X11" s="4"/>
      <c r="Y11" s="4"/>
      <c r="Z11" s="4"/>
      <c r="AA11" s="4"/>
      <c r="AB11" s="4"/>
      <c r="AC11" s="4"/>
      <c r="AD11" s="4"/>
      <c r="AE11" s="712"/>
      <c r="AF11" s="5"/>
      <c r="AG11" s="4"/>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row>
    <row r="12" spans="1:77" ht="11.65" customHeight="1">
      <c r="A12" s="4"/>
      <c r="B12" s="30"/>
      <c r="C12" s="406" t="s">
        <v>93</v>
      </c>
      <c r="D12" s="18"/>
      <c r="E12" s="712"/>
      <c r="F12" s="278">
        <v>856</v>
      </c>
      <c r="G12" s="278"/>
      <c r="H12" s="278">
        <v>832</v>
      </c>
      <c r="I12" s="278"/>
      <c r="J12" s="278">
        <v>829</v>
      </c>
      <c r="K12" s="278"/>
      <c r="L12" s="278">
        <v>845</v>
      </c>
      <c r="M12" s="278"/>
      <c r="N12" s="278">
        <v>849</v>
      </c>
      <c r="O12" s="278"/>
      <c r="P12" s="278">
        <v>889</v>
      </c>
      <c r="Q12" s="278"/>
      <c r="R12" s="731">
        <v>255.29</v>
      </c>
      <c r="S12" s="731"/>
      <c r="T12" s="731"/>
      <c r="U12" s="4"/>
      <c r="V12" s="4"/>
      <c r="W12" s="4"/>
      <c r="X12" s="4"/>
      <c r="Y12" s="4"/>
      <c r="Z12" s="4"/>
      <c r="AA12" s="4"/>
      <c r="AB12" s="4"/>
      <c r="AC12" s="4"/>
      <c r="AD12" s="4"/>
      <c r="AE12" s="712"/>
      <c r="AF12" s="5"/>
      <c r="AG12" s="4"/>
    </row>
    <row r="13" spans="1:77" ht="11.65" customHeight="1">
      <c r="A13" s="4"/>
      <c r="B13" s="30"/>
      <c r="C13" s="406" t="s">
        <v>102</v>
      </c>
      <c r="D13" s="18"/>
      <c r="E13" s="712"/>
      <c r="F13" s="278">
        <v>1306</v>
      </c>
      <c r="G13" s="278"/>
      <c r="H13" s="278">
        <v>1322</v>
      </c>
      <c r="I13" s="278"/>
      <c r="J13" s="278">
        <v>1318</v>
      </c>
      <c r="K13" s="278"/>
      <c r="L13" s="278">
        <v>1321</v>
      </c>
      <c r="M13" s="278"/>
      <c r="N13" s="278">
        <v>1379</v>
      </c>
      <c r="O13" s="278"/>
      <c r="P13" s="278">
        <v>1457</v>
      </c>
      <c r="Q13" s="278"/>
      <c r="R13" s="731">
        <v>225.2</v>
      </c>
      <c r="S13" s="731"/>
      <c r="T13" s="731"/>
      <c r="U13" s="4"/>
      <c r="V13" s="4"/>
      <c r="W13" s="4"/>
      <c r="X13" s="4"/>
      <c r="Y13" s="4"/>
      <c r="Z13" s="4"/>
      <c r="AA13" s="4"/>
      <c r="AB13" s="4"/>
      <c r="AC13" s="4"/>
      <c r="AD13" s="4"/>
      <c r="AE13" s="712"/>
      <c r="AF13" s="5"/>
      <c r="AG13" s="4"/>
    </row>
    <row r="14" spans="1:77" ht="11.65" customHeight="1">
      <c r="A14" s="4"/>
      <c r="B14" s="30"/>
      <c r="C14" s="406" t="s">
        <v>88</v>
      </c>
      <c r="D14" s="18"/>
      <c r="E14" s="712"/>
      <c r="F14" s="278">
        <v>3917</v>
      </c>
      <c r="G14" s="278"/>
      <c r="H14" s="278">
        <v>3847</v>
      </c>
      <c r="I14" s="278"/>
      <c r="J14" s="278">
        <v>3992</v>
      </c>
      <c r="K14" s="278"/>
      <c r="L14" s="278">
        <v>4046</v>
      </c>
      <c r="M14" s="278"/>
      <c r="N14" s="278">
        <v>4266</v>
      </c>
      <c r="O14" s="278"/>
      <c r="P14" s="278">
        <v>4355</v>
      </c>
      <c r="Q14" s="278"/>
      <c r="R14" s="731">
        <v>223.7</v>
      </c>
      <c r="S14" s="731"/>
      <c r="T14" s="731"/>
      <c r="U14" s="4"/>
      <c r="V14" s="4"/>
      <c r="W14" s="4"/>
      <c r="X14" s="4"/>
      <c r="Y14" s="4"/>
      <c r="Z14" s="4"/>
      <c r="AA14" s="4"/>
      <c r="AB14" s="4"/>
      <c r="AC14" s="4"/>
      <c r="AD14" s="4"/>
      <c r="AE14" s="712"/>
      <c r="AF14" s="5"/>
      <c r="AG14" s="4"/>
    </row>
    <row r="15" spans="1:77" ht="11.65" customHeight="1">
      <c r="A15" s="4"/>
      <c r="B15" s="30"/>
      <c r="C15" s="406" t="s">
        <v>83</v>
      </c>
      <c r="D15" s="18"/>
      <c r="E15" s="712"/>
      <c r="F15" s="278">
        <v>1477</v>
      </c>
      <c r="G15" s="278"/>
      <c r="H15" s="278">
        <v>1490</v>
      </c>
      <c r="I15" s="278"/>
      <c r="J15" s="278">
        <v>1514</v>
      </c>
      <c r="K15" s="278"/>
      <c r="L15" s="278">
        <v>1530</v>
      </c>
      <c r="M15" s="278"/>
      <c r="N15" s="278">
        <v>1546</v>
      </c>
      <c r="O15" s="278"/>
      <c r="P15" s="278">
        <v>1614</v>
      </c>
      <c r="Q15" s="278"/>
      <c r="R15" s="731">
        <v>260.05</v>
      </c>
      <c r="S15" s="731"/>
      <c r="T15" s="731"/>
      <c r="U15" s="4"/>
      <c r="V15" s="4"/>
      <c r="W15" s="4"/>
      <c r="X15" s="4"/>
      <c r="Y15" s="4"/>
      <c r="Z15" s="4"/>
      <c r="AA15" s="4"/>
      <c r="AB15" s="4"/>
      <c r="AC15" s="4"/>
      <c r="AD15" s="4"/>
      <c r="AE15" s="712"/>
      <c r="AF15" s="5"/>
      <c r="AG15" s="4"/>
    </row>
    <row r="16" spans="1:77" ht="11.65" customHeight="1">
      <c r="A16" s="4"/>
      <c r="B16" s="30"/>
      <c r="C16" s="406" t="s">
        <v>101</v>
      </c>
      <c r="D16" s="18"/>
      <c r="E16" s="712"/>
      <c r="F16" s="278">
        <v>4091</v>
      </c>
      <c r="G16" s="278"/>
      <c r="H16" s="278">
        <v>4102</v>
      </c>
      <c r="I16" s="278"/>
      <c r="J16" s="278">
        <v>4153</v>
      </c>
      <c r="K16" s="278"/>
      <c r="L16" s="278">
        <v>4163</v>
      </c>
      <c r="M16" s="278"/>
      <c r="N16" s="278">
        <v>4302</v>
      </c>
      <c r="O16" s="278"/>
      <c r="P16" s="278">
        <v>4534</v>
      </c>
      <c r="Q16" s="278"/>
      <c r="R16" s="731">
        <v>238.1</v>
      </c>
      <c r="S16" s="731"/>
      <c r="T16" s="731"/>
      <c r="U16" s="4"/>
      <c r="V16" s="4"/>
      <c r="W16" s="4"/>
      <c r="X16" s="4"/>
      <c r="Y16" s="4"/>
      <c r="Z16" s="4"/>
      <c r="AA16" s="4"/>
      <c r="AB16" s="4"/>
      <c r="AC16" s="4"/>
      <c r="AD16" s="4"/>
      <c r="AE16" s="712"/>
      <c r="AF16" s="5"/>
      <c r="AG16" s="4"/>
    </row>
    <row r="17" spans="1:33" ht="11.65" customHeight="1">
      <c r="A17" s="4"/>
      <c r="B17" s="30"/>
      <c r="C17" s="406" t="s">
        <v>103</v>
      </c>
      <c r="D17" s="18"/>
      <c r="E17" s="712"/>
      <c r="F17" s="278">
        <v>1446</v>
      </c>
      <c r="G17" s="278"/>
      <c r="H17" s="278">
        <v>1430</v>
      </c>
      <c r="I17" s="278"/>
      <c r="J17" s="278">
        <v>1448</v>
      </c>
      <c r="K17" s="278"/>
      <c r="L17" s="278">
        <v>1449</v>
      </c>
      <c r="M17" s="278"/>
      <c r="N17" s="278">
        <v>1543</v>
      </c>
      <c r="O17" s="278"/>
      <c r="P17" s="278">
        <v>1582</v>
      </c>
      <c r="Q17" s="278"/>
      <c r="R17" s="731">
        <v>227.04</v>
      </c>
      <c r="S17" s="731"/>
      <c r="T17" s="731"/>
      <c r="U17" s="4"/>
      <c r="V17" s="4"/>
      <c r="W17" s="4"/>
      <c r="X17" s="4"/>
      <c r="Y17" s="4"/>
      <c r="Z17" s="4"/>
      <c r="AA17" s="4"/>
      <c r="AB17" s="4"/>
      <c r="AC17" s="4"/>
      <c r="AD17" s="4"/>
      <c r="AE17" s="712"/>
      <c r="AF17" s="5"/>
      <c r="AG17" s="4"/>
    </row>
    <row r="18" spans="1:33" ht="11.65" customHeight="1">
      <c r="A18" s="4"/>
      <c r="B18" s="30"/>
      <c r="C18" s="406" t="s">
        <v>87</v>
      </c>
      <c r="D18" s="18"/>
      <c r="E18" s="712"/>
      <c r="F18" s="278">
        <v>2459</v>
      </c>
      <c r="G18" s="278"/>
      <c r="H18" s="278">
        <v>2430</v>
      </c>
      <c r="I18" s="278"/>
      <c r="J18" s="278">
        <v>2497</v>
      </c>
      <c r="K18" s="278"/>
      <c r="L18" s="278">
        <v>2547</v>
      </c>
      <c r="M18" s="278"/>
      <c r="N18" s="278">
        <v>2591</v>
      </c>
      <c r="O18" s="278"/>
      <c r="P18" s="278">
        <v>2666</v>
      </c>
      <c r="Q18" s="278"/>
      <c r="R18" s="731">
        <v>229.07</v>
      </c>
      <c r="S18" s="731"/>
      <c r="T18" s="731"/>
      <c r="U18" s="4"/>
      <c r="V18" s="4"/>
      <c r="W18" s="4"/>
      <c r="X18" s="4"/>
      <c r="Y18" s="4"/>
      <c r="Z18" s="4"/>
      <c r="AA18" s="4"/>
      <c r="AB18" s="4"/>
      <c r="AC18" s="4"/>
      <c r="AD18" s="4"/>
      <c r="AE18" s="712"/>
      <c r="AF18" s="5"/>
      <c r="AG18" s="4"/>
    </row>
    <row r="19" spans="1:33" ht="11.65" customHeight="1">
      <c r="A19" s="4"/>
      <c r="B19" s="30"/>
      <c r="C19" s="406" t="s">
        <v>86</v>
      </c>
      <c r="D19" s="18"/>
      <c r="E19" s="712"/>
      <c r="F19" s="278">
        <v>23501</v>
      </c>
      <c r="G19" s="278"/>
      <c r="H19" s="278">
        <v>23621</v>
      </c>
      <c r="I19" s="278"/>
      <c r="J19" s="278">
        <v>24136</v>
      </c>
      <c r="K19" s="278"/>
      <c r="L19" s="278">
        <v>24147</v>
      </c>
      <c r="M19" s="278"/>
      <c r="N19" s="278">
        <v>24559</v>
      </c>
      <c r="O19" s="278"/>
      <c r="P19" s="278">
        <v>24993</v>
      </c>
      <c r="Q19" s="278"/>
      <c r="R19" s="731">
        <v>252.18</v>
      </c>
      <c r="S19" s="731"/>
      <c r="T19" s="731"/>
      <c r="U19" s="4"/>
      <c r="V19" s="4"/>
      <c r="W19" s="4"/>
      <c r="X19" s="4"/>
      <c r="Y19" s="4"/>
      <c r="Z19" s="4"/>
      <c r="AA19" s="4"/>
      <c r="AB19" s="4"/>
      <c r="AC19" s="4"/>
      <c r="AD19" s="4"/>
      <c r="AE19" s="712"/>
      <c r="AF19" s="5"/>
      <c r="AG19" s="4"/>
    </row>
    <row r="20" spans="1:33" ht="11.65" customHeight="1">
      <c r="A20" s="4"/>
      <c r="B20" s="30"/>
      <c r="C20" s="406" t="s">
        <v>84</v>
      </c>
      <c r="D20" s="18"/>
      <c r="E20" s="712"/>
      <c r="F20" s="278">
        <v>1673</v>
      </c>
      <c r="G20" s="278"/>
      <c r="H20" s="278">
        <v>1677</v>
      </c>
      <c r="I20" s="278"/>
      <c r="J20" s="278">
        <v>1685</v>
      </c>
      <c r="K20" s="278"/>
      <c r="L20" s="278">
        <v>1663</v>
      </c>
      <c r="M20" s="278"/>
      <c r="N20" s="278">
        <v>1701</v>
      </c>
      <c r="O20" s="278"/>
      <c r="P20" s="278">
        <v>1694</v>
      </c>
      <c r="Q20" s="278"/>
      <c r="R20" s="731">
        <v>294.62</v>
      </c>
      <c r="S20" s="731"/>
      <c r="T20" s="731"/>
      <c r="U20" s="4"/>
      <c r="V20" s="4"/>
      <c r="W20" s="4"/>
      <c r="X20" s="4"/>
      <c r="Y20" s="4"/>
      <c r="Z20" s="4"/>
      <c r="AA20" s="4"/>
      <c r="AB20" s="4"/>
      <c r="AC20" s="4"/>
      <c r="AD20" s="4"/>
      <c r="AE20" s="712"/>
      <c r="AF20" s="5"/>
      <c r="AG20" s="4"/>
    </row>
    <row r="21" spans="1:33" ht="11.65" customHeight="1">
      <c r="A21" s="4"/>
      <c r="B21" s="30"/>
      <c r="C21" s="406" t="s">
        <v>90</v>
      </c>
      <c r="D21" s="18"/>
      <c r="E21" s="712"/>
      <c r="F21" s="278">
        <v>37649</v>
      </c>
      <c r="G21" s="278"/>
      <c r="H21" s="278">
        <v>37572</v>
      </c>
      <c r="I21" s="278"/>
      <c r="J21" s="278">
        <v>37781</v>
      </c>
      <c r="K21" s="278"/>
      <c r="L21" s="278">
        <v>37865</v>
      </c>
      <c r="M21" s="278"/>
      <c r="N21" s="278">
        <v>37919</v>
      </c>
      <c r="O21" s="278"/>
      <c r="P21" s="278">
        <v>38233</v>
      </c>
      <c r="Q21" s="278"/>
      <c r="R21" s="731">
        <v>240.17</v>
      </c>
      <c r="S21" s="731"/>
      <c r="T21" s="731"/>
      <c r="U21" s="4"/>
      <c r="V21" s="4"/>
      <c r="W21" s="4"/>
      <c r="X21" s="4"/>
      <c r="Y21" s="4"/>
      <c r="Z21" s="4"/>
      <c r="AA21" s="4"/>
      <c r="AB21" s="4"/>
      <c r="AC21" s="4"/>
      <c r="AD21" s="4"/>
      <c r="AE21" s="712"/>
      <c r="AF21" s="5"/>
      <c r="AG21" s="4"/>
    </row>
    <row r="22" spans="1:33" ht="11.65" customHeight="1">
      <c r="A22" s="4"/>
      <c r="B22" s="30"/>
      <c r="C22" s="406" t="s">
        <v>109</v>
      </c>
      <c r="D22" s="18"/>
      <c r="E22" s="712"/>
      <c r="F22" s="278">
        <v>2684</v>
      </c>
      <c r="G22" s="278"/>
      <c r="H22" s="278">
        <v>2699</v>
      </c>
      <c r="I22" s="278"/>
      <c r="J22" s="278">
        <v>2787</v>
      </c>
      <c r="K22" s="278"/>
      <c r="L22" s="278">
        <v>2805</v>
      </c>
      <c r="M22" s="278"/>
      <c r="N22" s="278">
        <v>2811</v>
      </c>
      <c r="O22" s="278"/>
      <c r="P22" s="278">
        <v>2958</v>
      </c>
      <c r="Q22" s="278"/>
      <c r="R22" s="731">
        <v>248.33</v>
      </c>
      <c r="S22" s="731"/>
      <c r="T22" s="731"/>
      <c r="U22" s="4"/>
      <c r="V22" s="4"/>
      <c r="W22" s="4"/>
      <c r="X22" s="4"/>
      <c r="Y22" s="4"/>
      <c r="Z22" s="4"/>
      <c r="AA22" s="4"/>
      <c r="AB22" s="4"/>
      <c r="AC22" s="4"/>
      <c r="AD22" s="4"/>
      <c r="AE22" s="712"/>
      <c r="AF22" s="5"/>
      <c r="AG22" s="4"/>
    </row>
    <row r="23" spans="1:33" ht="11.65" customHeight="1">
      <c r="A23" s="4"/>
      <c r="B23" s="30"/>
      <c r="C23" s="406" t="s">
        <v>85</v>
      </c>
      <c r="D23" s="18"/>
      <c r="E23" s="712"/>
      <c r="F23" s="278">
        <v>8445</v>
      </c>
      <c r="G23" s="278"/>
      <c r="H23" s="278">
        <v>8500</v>
      </c>
      <c r="I23" s="278"/>
      <c r="J23" s="278">
        <v>8710</v>
      </c>
      <c r="K23" s="278"/>
      <c r="L23" s="278">
        <v>8733</v>
      </c>
      <c r="M23" s="278"/>
      <c r="N23" s="278">
        <v>9103</v>
      </c>
      <c r="O23" s="278"/>
      <c r="P23" s="278">
        <v>9368</v>
      </c>
      <c r="Q23" s="278"/>
      <c r="R23" s="731">
        <v>264.39999999999998</v>
      </c>
      <c r="S23" s="731"/>
      <c r="T23" s="731"/>
      <c r="U23" s="4"/>
      <c r="V23" s="4"/>
      <c r="W23" s="4"/>
      <c r="X23" s="4"/>
      <c r="Y23" s="4"/>
      <c r="Z23" s="4"/>
      <c r="AA23" s="4"/>
      <c r="AB23" s="4"/>
      <c r="AC23" s="4"/>
      <c r="AD23" s="4"/>
      <c r="AE23" s="712"/>
      <c r="AF23" s="5"/>
      <c r="AG23" s="4"/>
    </row>
    <row r="24" spans="1:33" ht="11.65" customHeight="1">
      <c r="A24" s="4"/>
      <c r="B24" s="30"/>
      <c r="C24" s="406" t="s">
        <v>92</v>
      </c>
      <c r="D24" s="18"/>
      <c r="E24" s="712"/>
      <c r="F24" s="278">
        <v>1435</v>
      </c>
      <c r="G24" s="278"/>
      <c r="H24" s="278">
        <v>1440</v>
      </c>
      <c r="I24" s="278"/>
      <c r="J24" s="278">
        <v>1433</v>
      </c>
      <c r="K24" s="278"/>
      <c r="L24" s="278">
        <v>1430</v>
      </c>
      <c r="M24" s="278"/>
      <c r="N24" s="278">
        <v>1458</v>
      </c>
      <c r="O24" s="278"/>
      <c r="P24" s="278">
        <v>1487</v>
      </c>
      <c r="Q24" s="278"/>
      <c r="R24" s="731">
        <v>208.89</v>
      </c>
      <c r="S24" s="731"/>
      <c r="T24" s="731"/>
      <c r="U24" s="4"/>
      <c r="V24" s="4"/>
      <c r="W24" s="4"/>
      <c r="X24" s="4"/>
      <c r="Y24" s="4"/>
      <c r="Z24" s="4"/>
      <c r="AA24" s="4"/>
      <c r="AB24" s="4"/>
      <c r="AC24" s="4"/>
      <c r="AD24" s="4"/>
      <c r="AE24" s="712"/>
      <c r="AF24" s="5"/>
      <c r="AG24" s="4"/>
    </row>
    <row r="25" spans="1:33" ht="11.65" customHeight="1">
      <c r="A25" s="4"/>
      <c r="B25" s="30"/>
      <c r="C25" s="406" t="s">
        <v>94</v>
      </c>
      <c r="D25" s="18"/>
      <c r="E25" s="712"/>
      <c r="F25" s="278">
        <v>2614</v>
      </c>
      <c r="G25" s="278"/>
      <c r="H25" s="278">
        <v>2603</v>
      </c>
      <c r="I25" s="278"/>
      <c r="J25" s="278">
        <v>2626</v>
      </c>
      <c r="K25" s="278"/>
      <c r="L25" s="278">
        <v>2613</v>
      </c>
      <c r="M25" s="278"/>
      <c r="N25" s="278">
        <v>2667</v>
      </c>
      <c r="O25" s="278"/>
      <c r="P25" s="278">
        <v>2736</v>
      </c>
      <c r="Q25" s="278"/>
      <c r="R25" s="731">
        <v>227.26</v>
      </c>
      <c r="S25" s="731"/>
      <c r="T25" s="731"/>
      <c r="U25" s="4"/>
      <c r="V25" s="4"/>
      <c r="W25" s="4"/>
      <c r="X25" s="4"/>
      <c r="Y25" s="4"/>
      <c r="Z25" s="4"/>
      <c r="AA25" s="4"/>
      <c r="AB25" s="4"/>
      <c r="AC25" s="4"/>
      <c r="AD25" s="4"/>
      <c r="AE25" s="712"/>
      <c r="AF25" s="5"/>
      <c r="AG25" s="4"/>
    </row>
    <row r="26" spans="1:33" ht="11.65" customHeight="1">
      <c r="A26" s="4"/>
      <c r="B26" s="30"/>
      <c r="C26" s="406" t="s">
        <v>104</v>
      </c>
      <c r="D26" s="18"/>
      <c r="E26" s="712"/>
      <c r="F26" s="278">
        <v>4537</v>
      </c>
      <c r="G26" s="278"/>
      <c r="H26" s="278">
        <v>4528</v>
      </c>
      <c r="I26" s="278"/>
      <c r="J26" s="278">
        <v>4573</v>
      </c>
      <c r="K26" s="278"/>
      <c r="L26" s="278">
        <v>4621</v>
      </c>
      <c r="M26" s="278"/>
      <c r="N26" s="278">
        <v>4653</v>
      </c>
      <c r="O26" s="278"/>
      <c r="P26" s="278">
        <v>4731</v>
      </c>
      <c r="Q26" s="278"/>
      <c r="R26" s="731">
        <v>219.37</v>
      </c>
      <c r="S26" s="731"/>
      <c r="T26" s="731"/>
      <c r="U26" s="4"/>
      <c r="V26" s="4"/>
      <c r="W26" s="4"/>
      <c r="X26" s="4"/>
      <c r="Y26" s="4"/>
      <c r="Z26" s="4"/>
      <c r="AA26" s="4"/>
      <c r="AB26" s="4"/>
      <c r="AC26" s="4"/>
      <c r="AD26" s="4"/>
      <c r="AE26" s="712"/>
      <c r="AF26" s="5"/>
      <c r="AG26" s="4"/>
    </row>
    <row r="27" spans="1:33" ht="11.65" customHeight="1">
      <c r="A27" s="4"/>
      <c r="B27" s="30"/>
      <c r="C27" s="406" t="s">
        <v>260</v>
      </c>
      <c r="D27" s="18"/>
      <c r="E27" s="712"/>
      <c r="F27" s="278">
        <v>4824</v>
      </c>
      <c r="G27" s="278"/>
      <c r="H27" s="278">
        <v>4893</v>
      </c>
      <c r="I27" s="278"/>
      <c r="J27" s="278">
        <v>4993</v>
      </c>
      <c r="K27" s="278"/>
      <c r="L27" s="278">
        <v>5117</v>
      </c>
      <c r="M27" s="278"/>
      <c r="N27" s="278">
        <v>5235</v>
      </c>
      <c r="O27" s="278"/>
      <c r="P27" s="278">
        <v>5459</v>
      </c>
      <c r="Q27" s="278"/>
      <c r="R27" s="731">
        <v>269.89</v>
      </c>
      <c r="S27" s="731"/>
      <c r="T27" s="731"/>
      <c r="U27" s="4"/>
      <c r="V27" s="4"/>
      <c r="W27" s="4"/>
      <c r="X27" s="4"/>
      <c r="Y27" s="4"/>
      <c r="Z27" s="4"/>
      <c r="AA27" s="4"/>
      <c r="AB27" s="4"/>
      <c r="AC27" s="4"/>
      <c r="AD27" s="4"/>
      <c r="AE27" s="712"/>
      <c r="AF27" s="5"/>
      <c r="AG27" s="4"/>
    </row>
    <row r="28" spans="1:33" ht="11.65" customHeight="1">
      <c r="A28" s="4"/>
      <c r="B28" s="30"/>
      <c r="C28" s="406" t="s">
        <v>261</v>
      </c>
      <c r="D28" s="18"/>
      <c r="E28" s="712"/>
      <c r="F28" s="278">
        <v>1978</v>
      </c>
      <c r="G28" s="278"/>
      <c r="H28" s="278">
        <v>1925</v>
      </c>
      <c r="I28" s="278"/>
      <c r="J28" s="278">
        <v>1938</v>
      </c>
      <c r="K28" s="278"/>
      <c r="L28" s="278">
        <v>1896</v>
      </c>
      <c r="M28" s="278"/>
      <c r="N28" s="278">
        <v>1947</v>
      </c>
      <c r="O28" s="278"/>
      <c r="P28" s="278">
        <v>1996</v>
      </c>
      <c r="Q28" s="278"/>
      <c r="R28" s="731">
        <v>254.48</v>
      </c>
      <c r="S28" s="731"/>
      <c r="T28" s="731"/>
      <c r="U28" s="4"/>
      <c r="V28" s="4"/>
      <c r="W28" s="4"/>
      <c r="X28" s="4"/>
      <c r="Y28" s="4"/>
      <c r="Z28" s="4"/>
      <c r="AA28" s="4"/>
      <c r="AB28" s="4"/>
      <c r="AC28" s="4"/>
      <c r="AD28" s="4"/>
      <c r="AE28" s="712"/>
      <c r="AF28" s="5"/>
      <c r="AG28" s="4"/>
    </row>
    <row r="29" spans="1:33" ht="7.5" customHeight="1">
      <c r="A29" s="4"/>
      <c r="B29" s="733"/>
      <c r="C29" s="917"/>
      <c r="D29" s="280"/>
      <c r="E29" s="280"/>
      <c r="F29" s="725"/>
      <c r="G29" s="725"/>
      <c r="H29" s="725"/>
      <c r="I29" s="725"/>
      <c r="J29" s="725"/>
      <c r="K29" s="725"/>
      <c r="L29" s="725"/>
      <c r="M29" s="725"/>
      <c r="N29" s="725"/>
      <c r="O29" s="725"/>
      <c r="P29" s="725"/>
      <c r="Q29" s="725"/>
      <c r="R29" s="281"/>
      <c r="S29" s="919"/>
      <c r="T29" s="919"/>
      <c r="U29" s="919"/>
      <c r="V29" s="919"/>
      <c r="W29" s="919"/>
      <c r="X29" s="282"/>
      <c r="Y29" s="919"/>
      <c r="Z29" s="919"/>
      <c r="AA29" s="919"/>
      <c r="AB29" s="919"/>
      <c r="AC29" s="919"/>
      <c r="AD29" s="282"/>
      <c r="AE29" s="919"/>
      <c r="AF29" s="734"/>
      <c r="AG29" s="4"/>
    </row>
    <row r="30" spans="1:33" ht="9" hidden="1" customHeight="1">
      <c r="A30" s="4"/>
      <c r="B30" s="733"/>
      <c r="C30" s="726"/>
      <c r="D30" s="726"/>
      <c r="E30" s="726"/>
      <c r="F30" s="726"/>
      <c r="G30" s="726"/>
      <c r="H30" s="726"/>
      <c r="I30" s="726"/>
      <c r="J30" s="280"/>
      <c r="K30" s="280"/>
      <c r="L30" s="280"/>
      <c r="M30" s="280"/>
      <c r="N30" s="280"/>
      <c r="O30" s="280"/>
      <c r="P30" s="280"/>
      <c r="Q30" s="280"/>
      <c r="R30" s="919"/>
      <c r="S30" s="919"/>
      <c r="T30" s="919"/>
      <c r="U30" s="919"/>
      <c r="V30" s="250"/>
      <c r="W30" s="919"/>
      <c r="X30" s="919"/>
      <c r="Y30" s="919"/>
      <c r="Z30" s="919"/>
      <c r="AA30" s="919"/>
      <c r="AB30" s="919"/>
      <c r="AC30" s="919"/>
      <c r="AD30" s="919"/>
      <c r="AE30" s="919"/>
      <c r="AF30" s="734"/>
      <c r="AG30" s="4"/>
    </row>
    <row r="31" spans="1:33" ht="12.75" customHeight="1">
      <c r="A31" s="4"/>
      <c r="B31" s="733"/>
      <c r="C31" s="917"/>
      <c r="D31" s="280"/>
      <c r="E31" s="280"/>
      <c r="F31" s="280"/>
      <c r="G31" s="280"/>
      <c r="H31" s="280"/>
      <c r="I31" s="280"/>
      <c r="J31" s="280"/>
      <c r="K31" s="280"/>
      <c r="L31" s="280"/>
      <c r="M31" s="280"/>
      <c r="N31" s="280"/>
      <c r="O31" s="280"/>
      <c r="P31" s="280"/>
      <c r="Q31" s="280"/>
      <c r="R31" s="919"/>
      <c r="S31" s="919"/>
      <c r="T31" s="919"/>
      <c r="U31" s="919"/>
      <c r="V31" s="250"/>
      <c r="W31" s="919"/>
      <c r="X31" s="919"/>
      <c r="Y31" s="919"/>
      <c r="Z31" s="919"/>
      <c r="AA31" s="919"/>
      <c r="AB31" s="919"/>
      <c r="AC31" s="919"/>
      <c r="AD31" s="919"/>
      <c r="AE31" s="919"/>
      <c r="AF31" s="734"/>
      <c r="AG31" s="4"/>
    </row>
    <row r="32" spans="1:33" ht="12.75" customHeight="1">
      <c r="A32" s="4"/>
      <c r="B32" s="733"/>
      <c r="C32" s="917"/>
      <c r="D32" s="280"/>
      <c r="E32" s="280"/>
      <c r="F32" s="280"/>
      <c r="G32" s="280"/>
      <c r="H32" s="280"/>
      <c r="I32" s="280"/>
      <c r="J32" s="280"/>
      <c r="K32" s="280"/>
      <c r="L32" s="280"/>
      <c r="M32" s="280"/>
      <c r="N32" s="280"/>
      <c r="O32" s="280"/>
      <c r="P32" s="280"/>
      <c r="Q32" s="280"/>
      <c r="R32" s="919"/>
      <c r="S32" s="919"/>
      <c r="T32" s="919"/>
      <c r="U32" s="919"/>
      <c r="V32" s="250"/>
      <c r="W32" s="919"/>
      <c r="X32" s="919"/>
      <c r="Y32" s="919"/>
      <c r="Z32" s="919"/>
      <c r="AA32" s="919"/>
      <c r="AB32" s="919"/>
      <c r="AC32" s="919"/>
      <c r="AD32" s="919"/>
      <c r="AE32" s="919"/>
      <c r="AF32" s="734"/>
      <c r="AG32" s="4"/>
    </row>
    <row r="33" spans="1:33" ht="15.75" customHeight="1">
      <c r="A33" s="4"/>
      <c r="B33" s="733"/>
      <c r="C33" s="917"/>
      <c r="D33" s="280"/>
      <c r="E33" s="280"/>
      <c r="F33" s="280"/>
      <c r="G33" s="280"/>
      <c r="H33" s="280"/>
      <c r="I33" s="280"/>
      <c r="J33" s="280"/>
      <c r="K33" s="280"/>
      <c r="L33" s="280"/>
      <c r="M33" s="280"/>
      <c r="N33" s="280"/>
      <c r="O33" s="280"/>
      <c r="P33" s="280"/>
      <c r="Q33" s="280"/>
      <c r="R33" s="919"/>
      <c r="S33" s="919"/>
      <c r="T33" s="919"/>
      <c r="U33" s="919"/>
      <c r="V33" s="250"/>
      <c r="W33" s="919"/>
      <c r="X33" s="919"/>
      <c r="Y33" s="919"/>
      <c r="Z33" s="919"/>
      <c r="AA33" s="919"/>
      <c r="AB33" s="919"/>
      <c r="AC33" s="919"/>
      <c r="AD33" s="919"/>
      <c r="AE33" s="919"/>
      <c r="AF33" s="734"/>
      <c r="AG33" s="4"/>
    </row>
    <row r="34" spans="1:33" ht="18" customHeight="1">
      <c r="A34" s="4"/>
      <c r="B34" s="733"/>
      <c r="C34" s="917"/>
      <c r="D34" s="280"/>
      <c r="E34" s="280"/>
      <c r="F34" s="280"/>
      <c r="G34" s="280"/>
      <c r="H34" s="280"/>
      <c r="I34" s="280"/>
      <c r="J34" s="280"/>
      <c r="K34" s="280"/>
      <c r="L34" s="280"/>
      <c r="M34" s="280"/>
      <c r="N34" s="280"/>
      <c r="O34" s="280"/>
      <c r="P34" s="280"/>
      <c r="Q34" s="280"/>
      <c r="R34" s="919"/>
      <c r="S34" s="919"/>
      <c r="T34" s="919"/>
      <c r="U34" s="919"/>
      <c r="V34" s="250"/>
      <c r="W34" s="919"/>
      <c r="X34" s="919"/>
      <c r="Y34" s="919"/>
      <c r="Z34" s="919"/>
      <c r="AA34" s="919"/>
      <c r="AB34" s="919"/>
      <c r="AC34" s="919"/>
      <c r="AD34" s="919"/>
      <c r="AE34" s="919"/>
      <c r="AF34" s="734"/>
      <c r="AG34" s="4"/>
    </row>
    <row r="35" spans="1:33" ht="15.75" customHeight="1">
      <c r="A35" s="4"/>
      <c r="B35" s="733"/>
      <c r="C35" s="917"/>
      <c r="D35" s="280"/>
      <c r="E35" s="280"/>
      <c r="F35" s="280"/>
      <c r="G35" s="280"/>
      <c r="H35" s="280"/>
      <c r="I35" s="280"/>
      <c r="J35" s="280"/>
      <c r="K35" s="280"/>
      <c r="L35" s="280"/>
      <c r="M35" s="280"/>
      <c r="N35" s="280"/>
      <c r="O35" s="280"/>
      <c r="P35" s="280"/>
      <c r="Q35" s="280"/>
      <c r="R35" s="919"/>
      <c r="S35" s="919"/>
      <c r="T35" s="919"/>
      <c r="U35" s="919"/>
      <c r="V35" s="250"/>
      <c r="W35" s="919"/>
      <c r="X35" s="919"/>
      <c r="Y35" s="919"/>
      <c r="Z35" s="919"/>
      <c r="AA35" s="919"/>
      <c r="AB35" s="919"/>
      <c r="AC35" s="919"/>
      <c r="AD35" s="919"/>
      <c r="AE35" s="919"/>
      <c r="AF35" s="734"/>
      <c r="AG35" s="4"/>
    </row>
    <row r="36" spans="1:33" ht="12.75" customHeight="1">
      <c r="A36" s="4"/>
      <c r="B36" s="733"/>
      <c r="C36" s="917"/>
      <c r="D36" s="280"/>
      <c r="E36" s="280"/>
      <c r="F36" s="280"/>
      <c r="G36" s="280"/>
      <c r="H36" s="280"/>
      <c r="I36" s="280"/>
      <c r="J36" s="280"/>
      <c r="K36" s="280"/>
      <c r="L36" s="280"/>
      <c r="M36" s="280"/>
      <c r="N36" s="280"/>
      <c r="O36" s="280"/>
      <c r="P36" s="280"/>
      <c r="Q36" s="280"/>
      <c r="R36" s="919"/>
      <c r="S36" s="919"/>
      <c r="T36" s="919"/>
      <c r="U36" s="919"/>
      <c r="V36" s="250"/>
      <c r="W36" s="919"/>
      <c r="X36" s="919"/>
      <c r="Y36" s="919"/>
      <c r="Z36" s="919"/>
      <c r="AA36" s="919"/>
      <c r="AB36" s="919"/>
      <c r="AC36" s="919"/>
      <c r="AD36" s="919"/>
      <c r="AE36" s="919"/>
      <c r="AF36" s="734"/>
      <c r="AG36" s="4"/>
    </row>
    <row r="37" spans="1:33" ht="12" customHeight="1">
      <c r="A37" s="4"/>
      <c r="B37" s="733"/>
      <c r="C37" s="917"/>
      <c r="D37" s="280"/>
      <c r="E37" s="280"/>
      <c r="F37" s="280"/>
      <c r="G37" s="280"/>
      <c r="H37" s="280"/>
      <c r="I37" s="280"/>
      <c r="J37" s="280"/>
      <c r="K37" s="280"/>
      <c r="L37" s="280"/>
      <c r="M37" s="280"/>
      <c r="N37" s="280"/>
      <c r="O37" s="280"/>
      <c r="P37" s="280"/>
      <c r="Q37" s="280"/>
      <c r="R37" s="919"/>
      <c r="S37" s="919"/>
      <c r="T37" s="919"/>
      <c r="U37" s="919"/>
      <c r="V37" s="250"/>
      <c r="W37" s="919"/>
      <c r="X37" s="919"/>
      <c r="Y37" s="919"/>
      <c r="Z37" s="919"/>
      <c r="AA37" s="919"/>
      <c r="AB37" s="919"/>
      <c r="AC37" s="919"/>
      <c r="AD37" s="919"/>
      <c r="AE37" s="919"/>
      <c r="AF37" s="734"/>
      <c r="AG37" s="4"/>
    </row>
    <row r="38" spans="1:33" ht="12.75" customHeight="1">
      <c r="A38" s="4"/>
      <c r="B38" s="733"/>
      <c r="C38" s="917"/>
      <c r="D38" s="280"/>
      <c r="E38" s="280"/>
      <c r="F38" s="280"/>
      <c r="G38" s="280"/>
      <c r="H38" s="280"/>
      <c r="I38" s="280"/>
      <c r="J38" s="280"/>
      <c r="K38" s="280"/>
      <c r="L38" s="280"/>
      <c r="M38" s="280"/>
      <c r="N38" s="280"/>
      <c r="O38" s="280"/>
      <c r="P38" s="280"/>
      <c r="Q38" s="280"/>
      <c r="R38" s="919"/>
      <c r="S38" s="919"/>
      <c r="T38" s="919"/>
      <c r="U38" s="919"/>
      <c r="V38" s="250"/>
      <c r="W38" s="919"/>
      <c r="X38" s="919"/>
      <c r="Y38" s="919"/>
      <c r="Z38" s="919"/>
      <c r="AA38" s="919"/>
      <c r="AB38" s="919"/>
      <c r="AC38" s="919"/>
      <c r="AD38" s="919"/>
      <c r="AE38" s="919"/>
      <c r="AF38" s="734"/>
      <c r="AG38" s="4"/>
    </row>
    <row r="39" spans="1:33" ht="12.75" customHeight="1">
      <c r="A39" s="4"/>
      <c r="B39" s="733"/>
      <c r="C39" s="917"/>
      <c r="D39" s="280"/>
      <c r="E39" s="280"/>
      <c r="F39" s="280"/>
      <c r="G39" s="280"/>
      <c r="H39" s="280"/>
      <c r="I39" s="280"/>
      <c r="J39" s="280"/>
      <c r="K39" s="280"/>
      <c r="L39" s="280"/>
      <c r="M39" s="280"/>
      <c r="N39" s="280"/>
      <c r="O39" s="280"/>
      <c r="P39" s="280"/>
      <c r="Q39" s="280"/>
      <c r="R39" s="919"/>
      <c r="S39" s="919"/>
      <c r="T39" s="919"/>
      <c r="U39" s="919"/>
      <c r="V39" s="250"/>
      <c r="W39" s="919"/>
      <c r="X39" s="919"/>
      <c r="Y39" s="919"/>
      <c r="Z39" s="919"/>
      <c r="AA39" s="919"/>
      <c r="AB39" s="919"/>
      <c r="AC39" s="919"/>
      <c r="AD39" s="919"/>
      <c r="AE39" s="919"/>
      <c r="AF39" s="734"/>
      <c r="AG39" s="4"/>
    </row>
    <row r="40" spans="1:33" ht="10.5" customHeight="1">
      <c r="A40" s="4"/>
      <c r="B40" s="733"/>
      <c r="C40" s="917"/>
      <c r="D40" s="280"/>
      <c r="E40" s="280"/>
      <c r="F40" s="280"/>
      <c r="G40" s="280"/>
      <c r="H40" s="280"/>
      <c r="I40" s="280"/>
      <c r="J40" s="280"/>
      <c r="K40" s="280"/>
      <c r="L40" s="280"/>
      <c r="M40" s="280"/>
      <c r="N40" s="280"/>
      <c r="O40" s="280"/>
      <c r="P40" s="280"/>
      <c r="Q40" s="280"/>
      <c r="R40" s="919"/>
      <c r="S40" s="919"/>
      <c r="T40" s="919"/>
      <c r="U40" s="919"/>
      <c r="V40" s="250"/>
      <c r="W40" s="919"/>
      <c r="X40" s="919"/>
      <c r="Y40" s="919"/>
      <c r="Z40" s="919"/>
      <c r="AA40" s="919"/>
      <c r="AB40" s="919"/>
      <c r="AC40" s="919"/>
      <c r="AD40" s="919"/>
      <c r="AE40" s="919"/>
      <c r="AF40" s="734"/>
      <c r="AG40" s="4"/>
    </row>
    <row r="41" spans="1:33" ht="12" customHeight="1">
      <c r="A41" s="4"/>
      <c r="B41" s="733"/>
      <c r="C41" s="735"/>
      <c r="D41" s="735"/>
      <c r="E41" s="735"/>
      <c r="F41" s="735"/>
      <c r="G41" s="735"/>
      <c r="H41" s="735"/>
      <c r="I41" s="735"/>
      <c r="J41" s="735"/>
      <c r="K41" s="735"/>
      <c r="L41" s="735"/>
      <c r="M41" s="735"/>
      <c r="N41" s="735"/>
      <c r="O41" s="735"/>
      <c r="P41" s="735"/>
      <c r="Q41" s="735"/>
      <c r="R41" s="736"/>
      <c r="S41" s="736"/>
      <c r="T41" s="735"/>
      <c r="U41" s="735"/>
      <c r="V41" s="735"/>
      <c r="W41" s="735"/>
      <c r="X41" s="735"/>
      <c r="Y41" s="735"/>
      <c r="Z41" s="735" t="s">
        <v>39</v>
      </c>
      <c r="AA41" s="735"/>
      <c r="AB41" s="737"/>
      <c r="AC41" s="735"/>
      <c r="AD41" s="737"/>
      <c r="AE41" s="735"/>
      <c r="AF41" s="734"/>
      <c r="AG41" s="4"/>
    </row>
    <row r="42" spans="1:33" ht="7.5" customHeight="1" thickBo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915"/>
      <c r="AC42" s="8"/>
      <c r="AD42" s="915"/>
      <c r="AE42" s="8"/>
      <c r="AF42" s="5"/>
      <c r="AG42" s="4"/>
    </row>
    <row r="43" spans="1:33" ht="13.5" customHeight="1" thickBot="1">
      <c r="A43" s="4"/>
      <c r="B43" s="30"/>
      <c r="C43" s="275" t="s">
        <v>265</v>
      </c>
      <c r="D43" s="276"/>
      <c r="E43" s="276"/>
      <c r="F43" s="276"/>
      <c r="G43" s="276"/>
      <c r="H43" s="276"/>
      <c r="I43" s="276"/>
      <c r="J43" s="276"/>
      <c r="K43" s="276"/>
      <c r="L43" s="276"/>
      <c r="M43" s="276"/>
      <c r="N43" s="276"/>
      <c r="O43" s="276"/>
      <c r="P43" s="276"/>
      <c r="Q43" s="276"/>
      <c r="R43" s="727"/>
      <c r="S43" s="727"/>
      <c r="T43" s="727"/>
      <c r="U43" s="727"/>
      <c r="V43" s="727"/>
      <c r="W43" s="727"/>
      <c r="X43" s="727"/>
      <c r="Y43" s="727"/>
      <c r="Z43" s="727"/>
      <c r="AA43" s="727"/>
      <c r="AB43" s="727"/>
      <c r="AC43" s="727"/>
      <c r="AD43" s="728"/>
      <c r="AE43" s="728"/>
      <c r="AF43" s="5"/>
      <c r="AG43" s="4"/>
    </row>
    <row r="44" spans="1:33" s="4" customFormat="1" ht="6.75" customHeight="1">
      <c r="B44" s="30"/>
      <c r="C44" s="1636" t="s">
        <v>264</v>
      </c>
      <c r="D44" s="1636"/>
      <c r="E44" s="138"/>
      <c r="F44" s="738"/>
      <c r="G44" s="738"/>
      <c r="H44" s="738"/>
      <c r="I44" s="738"/>
      <c r="J44" s="738"/>
      <c r="K44" s="738"/>
      <c r="L44" s="738"/>
      <c r="M44" s="738"/>
      <c r="N44" s="738"/>
      <c r="O44" s="738"/>
      <c r="P44" s="738"/>
      <c r="Q44" s="738"/>
      <c r="R44" s="729"/>
      <c r="S44" s="729"/>
      <c r="T44" s="729"/>
      <c r="U44" s="729"/>
      <c r="V44" s="729"/>
      <c r="W44" s="729"/>
      <c r="X44" s="729"/>
      <c r="Y44" s="729"/>
      <c r="Z44" s="729"/>
      <c r="AA44" s="729"/>
      <c r="AB44" s="729"/>
      <c r="AC44" s="729"/>
      <c r="AD44" s="729"/>
      <c r="AE44" s="220"/>
      <c r="AF44" s="5"/>
    </row>
    <row r="45" spans="1:33" ht="14.25" customHeight="1">
      <c r="A45" s="4"/>
      <c r="B45" s="30"/>
      <c r="C45" s="1507"/>
      <c r="D45" s="1507"/>
      <c r="E45" s="913"/>
      <c r="F45" s="1444">
        <v>2011</v>
      </c>
      <c r="G45" s="1444"/>
      <c r="H45" s="1444"/>
      <c r="I45" s="1444"/>
      <c r="J45" s="1444"/>
      <c r="K45" s="246"/>
      <c r="L45" s="1444">
        <v>2012</v>
      </c>
      <c r="M45" s="1444"/>
      <c r="N45" s="1444"/>
      <c r="O45" s="1444"/>
      <c r="P45" s="1444"/>
      <c r="Q45" s="914"/>
      <c r="R45" s="1637" t="s">
        <v>630</v>
      </c>
      <c r="S45" s="246"/>
      <c r="T45" s="1639"/>
      <c r="U45" s="1639"/>
      <c r="V45" s="1639"/>
      <c r="W45" s="1639"/>
      <c r="X45" s="1639"/>
      <c r="Y45" s="1639"/>
      <c r="Z45" s="1639"/>
      <c r="AA45" s="1639"/>
      <c r="AB45" s="1639"/>
      <c r="AC45" s="1639"/>
      <c r="AD45" s="1639"/>
      <c r="AE45" s="914"/>
      <c r="AF45" s="8"/>
      <c r="AG45" s="4"/>
    </row>
    <row r="46" spans="1:33" ht="16.5" customHeight="1">
      <c r="A46" s="4"/>
      <c r="B46" s="30"/>
      <c r="C46" s="922"/>
      <c r="D46" s="922"/>
      <c r="E46" s="913"/>
      <c r="F46" s="730" t="s">
        <v>148</v>
      </c>
      <c r="G46" s="708"/>
      <c r="H46" s="730" t="s">
        <v>147</v>
      </c>
      <c r="I46" s="708"/>
      <c r="J46" s="730" t="s">
        <v>146</v>
      </c>
      <c r="K46" s="708"/>
      <c r="L46" s="730" t="s">
        <v>145</v>
      </c>
      <c r="M46" s="708"/>
      <c r="N46" s="730" t="s">
        <v>156</v>
      </c>
      <c r="O46" s="708"/>
      <c r="P46" s="730" t="s">
        <v>155</v>
      </c>
      <c r="Q46" s="914"/>
      <c r="R46" s="1638"/>
      <c r="S46" s="914"/>
      <c r="T46" s="914"/>
      <c r="U46" s="914"/>
      <c r="V46" s="914"/>
      <c r="W46" s="914"/>
      <c r="X46" s="914"/>
      <c r="Y46" s="914"/>
      <c r="Z46" s="914"/>
      <c r="AA46" s="914"/>
      <c r="AB46" s="914"/>
      <c r="AC46" s="914"/>
      <c r="AD46" s="914"/>
      <c r="AE46" s="914"/>
      <c r="AF46" s="5"/>
      <c r="AG46" s="4"/>
    </row>
    <row r="47" spans="1:33" s="105" customFormat="1" ht="15.75" customHeight="1">
      <c r="A47" s="101"/>
      <c r="B47" s="127"/>
      <c r="C47" s="923" t="s">
        <v>95</v>
      </c>
      <c r="D47" s="103"/>
      <c r="E47" s="120">
        <v>0</v>
      </c>
      <c r="F47" s="278">
        <v>314205</v>
      </c>
      <c r="G47" s="278"/>
      <c r="H47" s="278">
        <v>313947</v>
      </c>
      <c r="I47" s="278"/>
      <c r="J47" s="278">
        <v>317429</v>
      </c>
      <c r="K47" s="278"/>
      <c r="L47" s="278">
        <v>318103</v>
      </c>
      <c r="M47" s="278"/>
      <c r="N47" s="278">
        <v>322915</v>
      </c>
      <c r="O47" s="278"/>
      <c r="P47" s="278">
        <v>329274</v>
      </c>
      <c r="Q47" s="283"/>
      <c r="R47" s="731">
        <v>91.67</v>
      </c>
      <c r="S47" s="283"/>
      <c r="T47" s="283"/>
      <c r="U47" s="283"/>
      <c r="V47" s="283"/>
      <c r="W47" s="283"/>
      <c r="X47" s="283"/>
      <c r="Y47" s="283"/>
      <c r="Z47" s="283"/>
      <c r="AA47" s="283"/>
      <c r="AB47" s="283"/>
      <c r="AC47" s="283"/>
      <c r="AD47" s="283"/>
      <c r="AE47" s="120"/>
      <c r="AF47" s="128"/>
      <c r="AG47" s="101"/>
    </row>
    <row r="48" spans="1:33" ht="15" customHeight="1">
      <c r="A48" s="4"/>
      <c r="B48" s="30"/>
      <c r="C48" s="406" t="s">
        <v>89</v>
      </c>
      <c r="D48" s="18"/>
      <c r="E48" s="712"/>
      <c r="F48" s="278">
        <v>12260</v>
      </c>
      <c r="G48" s="278"/>
      <c r="H48" s="278">
        <v>12320</v>
      </c>
      <c r="I48" s="278"/>
      <c r="J48" s="278">
        <v>12293</v>
      </c>
      <c r="K48" s="278"/>
      <c r="L48" s="278">
        <v>12317</v>
      </c>
      <c r="M48" s="278"/>
      <c r="N48" s="278">
        <v>12628</v>
      </c>
      <c r="O48" s="278"/>
      <c r="P48" s="278">
        <v>13023</v>
      </c>
      <c r="Q48" s="283"/>
      <c r="R48" s="731">
        <v>93.67</v>
      </c>
      <c r="S48" s="283"/>
      <c r="T48" s="283"/>
      <c r="U48" s="283"/>
      <c r="V48" s="283"/>
      <c r="W48" s="283"/>
      <c r="X48" s="283"/>
      <c r="Y48" s="283"/>
      <c r="Z48" s="283"/>
      <c r="AA48" s="283"/>
      <c r="AB48" s="283"/>
      <c r="AC48" s="283"/>
      <c r="AD48" s="283"/>
      <c r="AE48" s="120"/>
      <c r="AF48" s="5"/>
      <c r="AG48" s="4"/>
    </row>
    <row r="49" spans="1:33" ht="11.65" customHeight="1">
      <c r="A49" s="4"/>
      <c r="B49" s="30"/>
      <c r="C49" s="406" t="s">
        <v>82</v>
      </c>
      <c r="D49" s="18"/>
      <c r="E49" s="712"/>
      <c r="F49" s="278">
        <v>5985</v>
      </c>
      <c r="G49" s="278"/>
      <c r="H49" s="278">
        <v>5989</v>
      </c>
      <c r="I49" s="278"/>
      <c r="J49" s="278">
        <v>6013</v>
      </c>
      <c r="K49" s="278"/>
      <c r="L49" s="278">
        <v>5978</v>
      </c>
      <c r="M49" s="278"/>
      <c r="N49" s="278">
        <v>6164</v>
      </c>
      <c r="O49" s="278"/>
      <c r="P49" s="278">
        <v>6364</v>
      </c>
      <c r="Q49" s="283"/>
      <c r="R49" s="731">
        <v>96.02</v>
      </c>
      <c r="S49" s="283"/>
      <c r="T49" s="283"/>
      <c r="U49" s="283"/>
      <c r="V49" s="283"/>
      <c r="W49" s="283"/>
      <c r="X49" s="283"/>
      <c r="Y49" s="283"/>
      <c r="Z49" s="283"/>
      <c r="AA49" s="283"/>
      <c r="AB49" s="283"/>
      <c r="AC49" s="283"/>
      <c r="AD49" s="283"/>
      <c r="AE49" s="712"/>
      <c r="AF49" s="5"/>
      <c r="AG49" s="4"/>
    </row>
    <row r="50" spans="1:33" ht="11.65" customHeight="1">
      <c r="A50" s="4"/>
      <c r="B50" s="30"/>
      <c r="C50" s="406" t="s">
        <v>91</v>
      </c>
      <c r="D50" s="18"/>
      <c r="E50" s="712"/>
      <c r="F50" s="278">
        <v>16149</v>
      </c>
      <c r="G50" s="278"/>
      <c r="H50" s="278">
        <v>15756</v>
      </c>
      <c r="I50" s="278"/>
      <c r="J50" s="278">
        <v>15692</v>
      </c>
      <c r="K50" s="278"/>
      <c r="L50" s="278">
        <v>15778</v>
      </c>
      <c r="M50" s="278"/>
      <c r="N50" s="278">
        <v>16125</v>
      </c>
      <c r="O50" s="278"/>
      <c r="P50" s="278">
        <v>16228</v>
      </c>
      <c r="Q50" s="283"/>
      <c r="R50" s="731">
        <v>87.27</v>
      </c>
      <c r="S50" s="283"/>
      <c r="T50" s="283"/>
      <c r="U50" s="283"/>
      <c r="V50" s="283"/>
      <c r="W50" s="283"/>
      <c r="X50" s="283"/>
      <c r="Y50" s="283"/>
      <c r="Z50" s="283"/>
      <c r="AA50" s="283"/>
      <c r="AB50" s="283"/>
      <c r="AC50" s="283"/>
      <c r="AD50" s="283"/>
      <c r="AE50" s="712"/>
      <c r="AF50" s="5"/>
      <c r="AG50" s="4"/>
    </row>
    <row r="51" spans="1:33" ht="11.65" customHeight="1">
      <c r="A51" s="4"/>
      <c r="B51" s="30"/>
      <c r="C51" s="406" t="s">
        <v>93</v>
      </c>
      <c r="D51" s="18"/>
      <c r="E51" s="712"/>
      <c r="F51" s="278">
        <v>2142</v>
      </c>
      <c r="G51" s="278"/>
      <c r="H51" s="278">
        <v>2072</v>
      </c>
      <c r="I51" s="278"/>
      <c r="J51" s="278">
        <v>2065</v>
      </c>
      <c r="K51" s="278"/>
      <c r="L51" s="278">
        <v>2089</v>
      </c>
      <c r="M51" s="278"/>
      <c r="N51" s="278">
        <v>2081</v>
      </c>
      <c r="O51" s="278"/>
      <c r="P51" s="278">
        <v>2188</v>
      </c>
      <c r="Q51" s="283"/>
      <c r="R51" s="731">
        <v>103.35</v>
      </c>
      <c r="S51" s="283"/>
      <c r="T51" s="283"/>
      <c r="U51" s="283"/>
      <c r="V51" s="283"/>
      <c r="W51" s="283"/>
      <c r="X51" s="283"/>
      <c r="Y51" s="283"/>
      <c r="Z51" s="283"/>
      <c r="AA51" s="283"/>
      <c r="AB51" s="283"/>
      <c r="AC51" s="283"/>
      <c r="AD51" s="283"/>
      <c r="AE51" s="712"/>
      <c r="AF51" s="5"/>
      <c r="AG51" s="4"/>
    </row>
    <row r="52" spans="1:33" ht="11.65" customHeight="1">
      <c r="A52" s="4"/>
      <c r="B52" s="30"/>
      <c r="C52" s="406" t="s">
        <v>102</v>
      </c>
      <c r="D52" s="18"/>
      <c r="E52" s="712"/>
      <c r="F52" s="278">
        <v>3386</v>
      </c>
      <c r="G52" s="278"/>
      <c r="H52" s="278">
        <v>3444</v>
      </c>
      <c r="I52" s="278"/>
      <c r="J52" s="278">
        <v>3491</v>
      </c>
      <c r="K52" s="278"/>
      <c r="L52" s="278">
        <v>3493</v>
      </c>
      <c r="M52" s="278"/>
      <c r="N52" s="278">
        <v>3618</v>
      </c>
      <c r="O52" s="278"/>
      <c r="P52" s="278">
        <v>3798</v>
      </c>
      <c r="Q52" s="283"/>
      <c r="R52" s="731">
        <v>85.66</v>
      </c>
      <c r="S52" s="283"/>
      <c r="T52" s="283"/>
      <c r="U52" s="283"/>
      <c r="V52" s="283"/>
      <c r="W52" s="283"/>
      <c r="X52" s="283"/>
      <c r="Y52" s="283"/>
      <c r="Z52" s="283"/>
      <c r="AA52" s="283"/>
      <c r="AB52" s="283"/>
      <c r="AC52" s="283"/>
      <c r="AD52" s="283"/>
      <c r="AE52" s="712"/>
      <c r="AF52" s="5"/>
      <c r="AG52" s="4"/>
    </row>
    <row r="53" spans="1:33" ht="11.65" customHeight="1">
      <c r="A53" s="4"/>
      <c r="B53" s="30"/>
      <c r="C53" s="406" t="s">
        <v>88</v>
      </c>
      <c r="D53" s="18"/>
      <c r="E53" s="712"/>
      <c r="F53" s="278">
        <v>9142</v>
      </c>
      <c r="G53" s="278"/>
      <c r="H53" s="278">
        <v>9045</v>
      </c>
      <c r="I53" s="278"/>
      <c r="J53" s="278">
        <v>9350</v>
      </c>
      <c r="K53" s="278"/>
      <c r="L53" s="278">
        <v>9487</v>
      </c>
      <c r="M53" s="278"/>
      <c r="N53" s="278">
        <v>9966</v>
      </c>
      <c r="O53" s="278"/>
      <c r="P53" s="278">
        <v>10176</v>
      </c>
      <c r="Q53" s="283"/>
      <c r="R53" s="731">
        <v>95.38</v>
      </c>
      <c r="S53" s="283"/>
      <c r="T53" s="283"/>
      <c r="U53" s="283"/>
      <c r="V53" s="283"/>
      <c r="W53" s="283"/>
      <c r="X53" s="283"/>
      <c r="Y53" s="283"/>
      <c r="Z53" s="283"/>
      <c r="AA53" s="283"/>
      <c r="AB53" s="283"/>
      <c r="AC53" s="283"/>
      <c r="AD53" s="283"/>
      <c r="AE53" s="712"/>
      <c r="AF53" s="5"/>
      <c r="AG53" s="4"/>
    </row>
    <row r="54" spans="1:33" ht="11.65" customHeight="1">
      <c r="A54" s="4"/>
      <c r="B54" s="30"/>
      <c r="C54" s="406" t="s">
        <v>83</v>
      </c>
      <c r="D54" s="18"/>
      <c r="E54" s="712"/>
      <c r="F54" s="278">
        <v>4390</v>
      </c>
      <c r="G54" s="278"/>
      <c r="H54" s="278">
        <v>4392</v>
      </c>
      <c r="I54" s="278"/>
      <c r="J54" s="278">
        <v>4459</v>
      </c>
      <c r="K54" s="278"/>
      <c r="L54" s="278">
        <v>4496</v>
      </c>
      <c r="M54" s="278"/>
      <c r="N54" s="278">
        <v>4527</v>
      </c>
      <c r="O54" s="278"/>
      <c r="P54" s="278">
        <v>4718</v>
      </c>
      <c r="Q54" s="283"/>
      <c r="R54" s="731">
        <v>88.63</v>
      </c>
      <c r="S54" s="283"/>
      <c r="T54" s="283"/>
      <c r="U54" s="283"/>
      <c r="V54" s="283"/>
      <c r="W54" s="283"/>
      <c r="X54" s="283"/>
      <c r="Y54" s="283"/>
      <c r="Z54" s="283"/>
      <c r="AA54" s="283"/>
      <c r="AB54" s="283"/>
      <c r="AC54" s="283"/>
      <c r="AD54" s="283"/>
      <c r="AE54" s="712"/>
      <c r="AF54" s="5"/>
      <c r="AG54" s="4"/>
    </row>
    <row r="55" spans="1:33" ht="11.65" customHeight="1">
      <c r="A55" s="4"/>
      <c r="B55" s="30"/>
      <c r="C55" s="406" t="s">
        <v>101</v>
      </c>
      <c r="D55" s="18"/>
      <c r="E55" s="712"/>
      <c r="F55" s="278">
        <v>10643</v>
      </c>
      <c r="G55" s="278"/>
      <c r="H55" s="278">
        <v>10605</v>
      </c>
      <c r="I55" s="278"/>
      <c r="J55" s="278">
        <v>10693</v>
      </c>
      <c r="K55" s="278"/>
      <c r="L55" s="278">
        <v>10597</v>
      </c>
      <c r="M55" s="278"/>
      <c r="N55" s="278">
        <v>10966</v>
      </c>
      <c r="O55" s="278"/>
      <c r="P55" s="278">
        <v>11542</v>
      </c>
      <c r="Q55" s="283"/>
      <c r="R55" s="731">
        <v>91.79</v>
      </c>
      <c r="S55" s="283"/>
      <c r="T55" s="283"/>
      <c r="U55" s="283"/>
      <c r="V55" s="283"/>
      <c r="W55" s="283"/>
      <c r="X55" s="283"/>
      <c r="Y55" s="283"/>
      <c r="Z55" s="283"/>
      <c r="AA55" s="283"/>
      <c r="AB55" s="283"/>
      <c r="AC55" s="283"/>
      <c r="AD55" s="283"/>
      <c r="AE55" s="712"/>
      <c r="AF55" s="5"/>
      <c r="AG55" s="4"/>
    </row>
    <row r="56" spans="1:33" ht="11.65" customHeight="1">
      <c r="A56" s="4"/>
      <c r="B56" s="30"/>
      <c r="C56" s="406" t="s">
        <v>103</v>
      </c>
      <c r="D56" s="18"/>
      <c r="E56" s="712"/>
      <c r="F56" s="278">
        <v>3969</v>
      </c>
      <c r="G56" s="278"/>
      <c r="H56" s="278">
        <v>3885</v>
      </c>
      <c r="I56" s="278"/>
      <c r="J56" s="278">
        <v>3963</v>
      </c>
      <c r="K56" s="278"/>
      <c r="L56" s="278">
        <v>3961</v>
      </c>
      <c r="M56" s="278"/>
      <c r="N56" s="278">
        <v>4179</v>
      </c>
      <c r="O56" s="278"/>
      <c r="P56" s="278">
        <v>4297</v>
      </c>
      <c r="Q56" s="283"/>
      <c r="R56" s="731">
        <v>82.67</v>
      </c>
      <c r="S56" s="283"/>
      <c r="T56" s="283"/>
      <c r="U56" s="283"/>
      <c r="V56" s="283"/>
      <c r="W56" s="283"/>
      <c r="X56" s="283"/>
      <c r="Y56" s="283"/>
      <c r="Z56" s="283"/>
      <c r="AA56" s="283"/>
      <c r="AB56" s="283"/>
      <c r="AC56" s="283"/>
      <c r="AD56" s="283"/>
      <c r="AE56" s="712"/>
      <c r="AF56" s="5"/>
      <c r="AG56" s="4"/>
    </row>
    <row r="57" spans="1:33" ht="11.65" customHeight="1">
      <c r="A57" s="4"/>
      <c r="B57" s="30"/>
      <c r="C57" s="406" t="s">
        <v>87</v>
      </c>
      <c r="D57" s="18"/>
      <c r="E57" s="712"/>
      <c r="F57" s="278">
        <v>6188</v>
      </c>
      <c r="G57" s="278"/>
      <c r="H57" s="278">
        <v>6121</v>
      </c>
      <c r="I57" s="278"/>
      <c r="J57" s="278">
        <v>6268</v>
      </c>
      <c r="K57" s="278"/>
      <c r="L57" s="278">
        <v>6317</v>
      </c>
      <c r="M57" s="278"/>
      <c r="N57" s="278">
        <v>6506</v>
      </c>
      <c r="O57" s="278"/>
      <c r="P57" s="278">
        <v>6674</v>
      </c>
      <c r="Q57" s="283"/>
      <c r="R57" s="731">
        <v>90.47</v>
      </c>
      <c r="S57" s="283"/>
      <c r="T57" s="283"/>
      <c r="U57" s="283"/>
      <c r="V57" s="283"/>
      <c r="W57" s="283"/>
      <c r="X57" s="283"/>
      <c r="Y57" s="283"/>
      <c r="Z57" s="283"/>
      <c r="AA57" s="283"/>
      <c r="AB57" s="283"/>
      <c r="AC57" s="283"/>
      <c r="AD57" s="283"/>
      <c r="AE57" s="712"/>
      <c r="AF57" s="5"/>
      <c r="AG57" s="4"/>
    </row>
    <row r="58" spans="1:33" ht="11.65" customHeight="1">
      <c r="A58" s="4"/>
      <c r="B58" s="30"/>
      <c r="C58" s="406" t="s">
        <v>86</v>
      </c>
      <c r="D58" s="18"/>
      <c r="E58" s="712"/>
      <c r="F58" s="278">
        <v>62279</v>
      </c>
      <c r="G58" s="278"/>
      <c r="H58" s="278">
        <v>62662</v>
      </c>
      <c r="I58" s="278"/>
      <c r="J58" s="278">
        <v>63720</v>
      </c>
      <c r="K58" s="278"/>
      <c r="L58" s="278">
        <v>63680</v>
      </c>
      <c r="M58" s="278"/>
      <c r="N58" s="278">
        <v>64407</v>
      </c>
      <c r="O58" s="278"/>
      <c r="P58" s="278">
        <v>65175</v>
      </c>
      <c r="Q58" s="283"/>
      <c r="R58" s="731">
        <v>95.58</v>
      </c>
      <c r="S58" s="283"/>
      <c r="T58" s="283"/>
      <c r="U58" s="283"/>
      <c r="V58" s="283"/>
      <c r="W58" s="283"/>
      <c r="X58" s="283"/>
      <c r="Y58" s="283"/>
      <c r="Z58" s="283"/>
      <c r="AA58" s="283"/>
      <c r="AB58" s="283"/>
      <c r="AC58" s="283"/>
      <c r="AD58" s="283"/>
      <c r="AE58" s="712"/>
      <c r="AF58" s="5"/>
      <c r="AG58" s="4"/>
    </row>
    <row r="59" spans="1:33" ht="11.65" customHeight="1">
      <c r="A59" s="4"/>
      <c r="B59" s="30"/>
      <c r="C59" s="406" t="s">
        <v>84</v>
      </c>
      <c r="D59" s="18"/>
      <c r="E59" s="712"/>
      <c r="F59" s="278">
        <v>5167</v>
      </c>
      <c r="G59" s="278"/>
      <c r="H59" s="278">
        <v>5156</v>
      </c>
      <c r="I59" s="278"/>
      <c r="J59" s="278">
        <v>5163</v>
      </c>
      <c r="K59" s="278"/>
      <c r="L59" s="278">
        <v>5112</v>
      </c>
      <c r="M59" s="278"/>
      <c r="N59" s="278">
        <v>5155</v>
      </c>
      <c r="O59" s="278"/>
      <c r="P59" s="278">
        <v>5129</v>
      </c>
      <c r="Q59" s="283"/>
      <c r="R59" s="731">
        <v>95.76</v>
      </c>
      <c r="S59" s="283"/>
      <c r="T59" s="283"/>
      <c r="U59" s="283"/>
      <c r="V59" s="283"/>
      <c r="W59" s="283"/>
      <c r="X59" s="283"/>
      <c r="Y59" s="283"/>
      <c r="Z59" s="283"/>
      <c r="AA59" s="283"/>
      <c r="AB59" s="283"/>
      <c r="AC59" s="283"/>
      <c r="AD59" s="283"/>
      <c r="AE59" s="712"/>
      <c r="AF59" s="5"/>
      <c r="AG59" s="4"/>
    </row>
    <row r="60" spans="1:33" ht="11.65" customHeight="1">
      <c r="A60" s="4"/>
      <c r="B60" s="30"/>
      <c r="C60" s="406" t="s">
        <v>90</v>
      </c>
      <c r="D60" s="18"/>
      <c r="E60" s="712"/>
      <c r="F60" s="278">
        <v>97699</v>
      </c>
      <c r="G60" s="278"/>
      <c r="H60" s="278">
        <v>97513</v>
      </c>
      <c r="I60" s="278"/>
      <c r="J60" s="278">
        <v>98014</v>
      </c>
      <c r="K60" s="278"/>
      <c r="L60" s="278">
        <v>98021</v>
      </c>
      <c r="M60" s="278"/>
      <c r="N60" s="278">
        <v>98176</v>
      </c>
      <c r="O60" s="278"/>
      <c r="P60" s="278">
        <v>99047</v>
      </c>
      <c r="Q60" s="283"/>
      <c r="R60" s="731">
        <v>92.38</v>
      </c>
      <c r="S60" s="283"/>
      <c r="T60" s="283"/>
      <c r="U60" s="283"/>
      <c r="V60" s="283"/>
      <c r="W60" s="283"/>
      <c r="X60" s="283"/>
      <c r="Y60" s="283"/>
      <c r="Z60" s="283"/>
      <c r="AA60" s="283"/>
      <c r="AB60" s="283"/>
      <c r="AC60" s="283"/>
      <c r="AD60" s="283"/>
      <c r="AE60" s="712"/>
      <c r="AF60" s="5"/>
      <c r="AG60" s="4"/>
    </row>
    <row r="61" spans="1:33" ht="11.65" customHeight="1">
      <c r="A61" s="4"/>
      <c r="B61" s="30"/>
      <c r="C61" s="406" t="s">
        <v>109</v>
      </c>
      <c r="D61" s="18"/>
      <c r="E61" s="712"/>
      <c r="F61" s="278">
        <v>7230</v>
      </c>
      <c r="G61" s="278"/>
      <c r="H61" s="278">
        <v>7308</v>
      </c>
      <c r="I61" s="278"/>
      <c r="J61" s="278">
        <v>7527</v>
      </c>
      <c r="K61" s="278"/>
      <c r="L61" s="278">
        <v>7581</v>
      </c>
      <c r="M61" s="278"/>
      <c r="N61" s="278">
        <v>7579</v>
      </c>
      <c r="O61" s="278"/>
      <c r="P61" s="278">
        <v>7970</v>
      </c>
      <c r="Q61" s="283"/>
      <c r="R61" s="731">
        <v>91.22</v>
      </c>
      <c r="S61" s="283"/>
      <c r="T61" s="283"/>
      <c r="U61" s="283"/>
      <c r="V61" s="283"/>
      <c r="W61" s="283"/>
      <c r="X61" s="283"/>
      <c r="Y61" s="283"/>
      <c r="Z61" s="283"/>
      <c r="AA61" s="283"/>
      <c r="AB61" s="283"/>
      <c r="AC61" s="283"/>
      <c r="AD61" s="283"/>
      <c r="AE61" s="712"/>
      <c r="AF61" s="5"/>
      <c r="AG61" s="4"/>
    </row>
    <row r="62" spans="1:33" ht="11.65" customHeight="1">
      <c r="A62" s="4"/>
      <c r="B62" s="30"/>
      <c r="C62" s="406" t="s">
        <v>85</v>
      </c>
      <c r="D62" s="18"/>
      <c r="E62" s="712"/>
      <c r="F62" s="278">
        <v>22798</v>
      </c>
      <c r="G62" s="278"/>
      <c r="H62" s="278">
        <v>22988</v>
      </c>
      <c r="I62" s="278"/>
      <c r="J62" s="278">
        <v>23575</v>
      </c>
      <c r="K62" s="278"/>
      <c r="L62" s="278">
        <v>23626</v>
      </c>
      <c r="M62" s="278"/>
      <c r="N62" s="278">
        <v>24508</v>
      </c>
      <c r="O62" s="278"/>
      <c r="P62" s="278">
        <v>25257</v>
      </c>
      <c r="Q62" s="283"/>
      <c r="R62" s="731">
        <v>96.77</v>
      </c>
      <c r="S62" s="283"/>
      <c r="T62" s="283"/>
      <c r="U62" s="283"/>
      <c r="V62" s="283"/>
      <c r="W62" s="283"/>
      <c r="X62" s="283"/>
      <c r="Y62" s="283"/>
      <c r="Z62" s="283"/>
      <c r="AA62" s="283"/>
      <c r="AB62" s="283"/>
      <c r="AC62" s="283"/>
      <c r="AD62" s="283"/>
      <c r="AE62" s="712"/>
      <c r="AF62" s="5"/>
      <c r="AG62" s="4"/>
    </row>
    <row r="63" spans="1:33" ht="11.65" customHeight="1">
      <c r="A63" s="4"/>
      <c r="B63" s="30"/>
      <c r="C63" s="406" t="s">
        <v>92</v>
      </c>
      <c r="D63" s="18"/>
      <c r="E63" s="712"/>
      <c r="F63" s="278">
        <v>3363</v>
      </c>
      <c r="G63" s="278"/>
      <c r="H63" s="278">
        <v>3390</v>
      </c>
      <c r="I63" s="278"/>
      <c r="J63" s="278">
        <v>3374</v>
      </c>
      <c r="K63" s="278"/>
      <c r="L63" s="278">
        <v>3359</v>
      </c>
      <c r="M63" s="278"/>
      <c r="N63" s="278">
        <v>3422</v>
      </c>
      <c r="O63" s="278"/>
      <c r="P63" s="278">
        <v>3480</v>
      </c>
      <c r="Q63" s="283"/>
      <c r="R63" s="731">
        <v>89.09</v>
      </c>
      <c r="S63" s="283"/>
      <c r="T63" s="283"/>
      <c r="U63" s="283"/>
      <c r="V63" s="283"/>
      <c r="W63" s="283"/>
      <c r="X63" s="283"/>
      <c r="Y63" s="283"/>
      <c r="Z63" s="283"/>
      <c r="AA63" s="283"/>
      <c r="AB63" s="283"/>
      <c r="AC63" s="283"/>
      <c r="AD63" s="283"/>
      <c r="AE63" s="712"/>
      <c r="AF63" s="5"/>
      <c r="AG63" s="4"/>
    </row>
    <row r="64" spans="1:33" ht="11.65" customHeight="1">
      <c r="A64" s="4"/>
      <c r="B64" s="30"/>
      <c r="C64" s="406" t="s">
        <v>94</v>
      </c>
      <c r="D64" s="18"/>
      <c r="E64" s="712"/>
      <c r="F64" s="278">
        <v>6396</v>
      </c>
      <c r="G64" s="278"/>
      <c r="H64" s="278">
        <v>6350</v>
      </c>
      <c r="I64" s="278"/>
      <c r="J64" s="278">
        <v>6435</v>
      </c>
      <c r="K64" s="278"/>
      <c r="L64" s="278">
        <v>6386</v>
      </c>
      <c r="M64" s="278"/>
      <c r="N64" s="278">
        <v>6502</v>
      </c>
      <c r="O64" s="278"/>
      <c r="P64" s="278">
        <v>6730</v>
      </c>
      <c r="Q64" s="283"/>
      <c r="R64" s="731">
        <v>92.08</v>
      </c>
      <c r="S64" s="283"/>
      <c r="T64" s="283"/>
      <c r="U64" s="283"/>
      <c r="V64" s="283"/>
      <c r="W64" s="283"/>
      <c r="X64" s="283"/>
      <c r="Y64" s="283"/>
      <c r="Z64" s="283"/>
      <c r="AA64" s="283"/>
      <c r="AB64" s="283"/>
      <c r="AC64" s="283"/>
      <c r="AD64" s="283"/>
      <c r="AE64" s="712"/>
      <c r="AF64" s="5"/>
      <c r="AG64" s="4"/>
    </row>
    <row r="65" spans="1:33" ht="11.65" customHeight="1">
      <c r="A65" s="4"/>
      <c r="B65" s="30"/>
      <c r="C65" s="406" t="s">
        <v>104</v>
      </c>
      <c r="D65" s="18"/>
      <c r="E65" s="712"/>
      <c r="F65" s="278">
        <v>11858</v>
      </c>
      <c r="G65" s="278"/>
      <c r="H65" s="278">
        <v>11760</v>
      </c>
      <c r="I65" s="278"/>
      <c r="J65" s="278">
        <v>11876</v>
      </c>
      <c r="K65" s="278"/>
      <c r="L65" s="278">
        <v>11987</v>
      </c>
      <c r="M65" s="278"/>
      <c r="N65" s="278">
        <v>12066</v>
      </c>
      <c r="O65" s="278"/>
      <c r="P65" s="278">
        <v>12270</v>
      </c>
      <c r="Q65" s="283"/>
      <c r="R65" s="731">
        <v>84.39</v>
      </c>
      <c r="S65" s="283"/>
      <c r="T65" s="283"/>
      <c r="U65" s="283"/>
      <c r="V65" s="283"/>
      <c r="W65" s="283"/>
      <c r="X65" s="283"/>
      <c r="Y65" s="283"/>
      <c r="Z65" s="283"/>
      <c r="AA65" s="283"/>
      <c r="AB65" s="283"/>
      <c r="AC65" s="283"/>
      <c r="AD65" s="283"/>
      <c r="AE65" s="712"/>
      <c r="AF65" s="5"/>
      <c r="AG65" s="4"/>
    </row>
    <row r="66" spans="1:33" ht="11.25" customHeight="1">
      <c r="A66" s="4"/>
      <c r="B66" s="30"/>
      <c r="C66" s="406" t="s">
        <v>260</v>
      </c>
      <c r="D66" s="18"/>
      <c r="E66" s="712"/>
      <c r="F66" s="278">
        <v>17083</v>
      </c>
      <c r="G66" s="278"/>
      <c r="H66" s="278">
        <v>17286</v>
      </c>
      <c r="I66" s="278"/>
      <c r="J66" s="278">
        <v>17569</v>
      </c>
      <c r="K66" s="278"/>
      <c r="L66" s="278">
        <v>18053</v>
      </c>
      <c r="M66" s="278"/>
      <c r="N66" s="278">
        <v>18421</v>
      </c>
      <c r="O66" s="278"/>
      <c r="P66" s="278">
        <v>19195</v>
      </c>
      <c r="Q66" s="283"/>
      <c r="R66" s="731">
        <v>76.38</v>
      </c>
      <c r="S66" s="283"/>
      <c r="T66" s="283"/>
      <c r="U66" s="283"/>
      <c r="V66" s="283"/>
      <c r="W66" s="283"/>
      <c r="X66" s="283"/>
      <c r="Y66" s="283"/>
      <c r="Z66" s="283"/>
      <c r="AA66" s="283"/>
      <c r="AB66" s="283"/>
      <c r="AC66" s="283"/>
      <c r="AD66" s="283"/>
      <c r="AE66" s="712"/>
      <c r="AF66" s="5"/>
      <c r="AG66" s="4"/>
    </row>
    <row r="67" spans="1:33" ht="11.65" customHeight="1">
      <c r="A67" s="4"/>
      <c r="B67" s="30"/>
      <c r="C67" s="406" t="s">
        <v>261</v>
      </c>
      <c r="D67" s="18"/>
      <c r="E67" s="712"/>
      <c r="F67" s="278">
        <v>6078</v>
      </c>
      <c r="G67" s="278"/>
      <c r="H67" s="278">
        <v>5905</v>
      </c>
      <c r="I67" s="278"/>
      <c r="J67" s="278">
        <v>5889</v>
      </c>
      <c r="K67" s="278"/>
      <c r="L67" s="278">
        <v>5785</v>
      </c>
      <c r="M67" s="278"/>
      <c r="N67" s="278">
        <v>5919</v>
      </c>
      <c r="O67" s="278"/>
      <c r="P67" s="278">
        <v>6013</v>
      </c>
      <c r="Q67" s="283"/>
      <c r="R67" s="731">
        <v>83.9</v>
      </c>
      <c r="S67" s="283"/>
      <c r="T67" s="283"/>
      <c r="U67" s="283"/>
      <c r="V67" s="283"/>
      <c r="W67" s="283"/>
      <c r="X67" s="283"/>
      <c r="Y67" s="283"/>
      <c r="Z67" s="283"/>
      <c r="AA67" s="283"/>
      <c r="AB67" s="283"/>
      <c r="AC67" s="283"/>
      <c r="AD67" s="283"/>
      <c r="AE67" s="712"/>
      <c r="AF67" s="5"/>
      <c r="AG67" s="4"/>
    </row>
    <row r="68" spans="1:33" s="741" customFormat="1" ht="12.75" customHeight="1">
      <c r="A68" s="657"/>
      <c r="B68" s="739"/>
      <c r="C68" s="1635" t="s">
        <v>629</v>
      </c>
      <c r="D68" s="1635"/>
      <c r="E68" s="1635"/>
      <c r="F68" s="1635"/>
      <c r="G68" s="1635"/>
      <c r="H68" s="1635"/>
      <c r="I68" s="1635"/>
      <c r="J68" s="1635"/>
      <c r="K68" s="1635"/>
      <c r="L68" s="1635"/>
      <c r="M68" s="1635"/>
      <c r="N68" s="1635"/>
      <c r="O68" s="1635"/>
      <c r="P68" s="1635"/>
      <c r="Q68" s="1635"/>
      <c r="R68" s="1635"/>
      <c r="S68" s="1635"/>
      <c r="T68" s="1635"/>
      <c r="U68" s="1635"/>
      <c r="V68" s="1635"/>
      <c r="W68" s="1635"/>
      <c r="X68" s="1635"/>
      <c r="Y68" s="1635"/>
      <c r="Z68" s="1635"/>
      <c r="AA68" s="1635"/>
      <c r="AB68" s="1635"/>
      <c r="AC68" s="1635"/>
      <c r="AD68" s="1635"/>
      <c r="AE68" s="740"/>
      <c r="AF68" s="912"/>
      <c r="AG68" s="657"/>
    </row>
    <row r="69" spans="1:33" ht="10.5" customHeight="1" thickBot="1">
      <c r="A69" s="4"/>
      <c r="B69" s="143"/>
      <c r="C69" s="95" t="s">
        <v>266</v>
      </c>
      <c r="D69" s="18"/>
      <c r="E69" s="742"/>
      <c r="F69" s="742"/>
      <c r="G69" s="742"/>
      <c r="H69" s="742"/>
      <c r="I69" s="742"/>
      <c r="J69" s="742"/>
      <c r="K69" s="742"/>
      <c r="L69" s="742"/>
      <c r="M69" s="742"/>
      <c r="N69" s="284" t="s">
        <v>267</v>
      </c>
      <c r="O69" s="742"/>
      <c r="P69" s="713"/>
      <c r="Q69" s="713"/>
      <c r="R69" s="713"/>
      <c r="S69" s="713"/>
      <c r="T69" s="713"/>
      <c r="U69" s="713"/>
      <c r="V69" s="713"/>
      <c r="W69" s="713"/>
      <c r="X69" s="713"/>
      <c r="Y69" s="712"/>
      <c r="Z69" s="713"/>
      <c r="AA69" s="713"/>
      <c r="AB69" s="713"/>
      <c r="AC69" s="713"/>
      <c r="AD69" s="713"/>
      <c r="AE69" s="742"/>
      <c r="AF69" s="5"/>
      <c r="AG69" s="4"/>
    </row>
    <row r="70" spans="1:33" ht="13.5" thickBot="1">
      <c r="A70" s="4"/>
      <c r="B70" s="114">
        <v>18</v>
      </c>
      <c r="C70" s="1420" t="s">
        <v>628</v>
      </c>
      <c r="D70" s="1420"/>
      <c r="E70" s="1420"/>
      <c r="F70" s="1420"/>
      <c r="G70" s="1420"/>
      <c r="H70" s="1420"/>
      <c r="I70" s="8"/>
      <c r="J70" s="8"/>
      <c r="K70" s="8"/>
      <c r="L70" s="8"/>
      <c r="M70" s="8"/>
      <c r="N70" s="8"/>
      <c r="O70" s="8"/>
      <c r="P70" s="8"/>
      <c r="Q70" s="8"/>
      <c r="R70" s="8"/>
      <c r="S70" s="8"/>
      <c r="T70" s="8"/>
      <c r="U70" s="8"/>
      <c r="V70" s="8"/>
      <c r="W70" s="8"/>
      <c r="X70" s="8"/>
      <c r="Y70" s="8"/>
      <c r="Z70" s="8"/>
      <c r="AA70" s="8"/>
      <c r="AB70" s="8"/>
      <c r="AC70" s="8"/>
      <c r="AD70" s="8"/>
      <c r="AE70" s="8"/>
      <c r="AF70" s="8"/>
      <c r="AG70" s="8"/>
    </row>
    <row r="71" spans="1:33" ht="13.5" customHeight="1">
      <c r="A71" s="115"/>
      <c r="B71" s="115"/>
      <c r="C71" s="115"/>
      <c r="D71" s="115"/>
      <c r="E71" s="115"/>
      <c r="F71" s="115"/>
      <c r="G71" s="115"/>
      <c r="H71" s="115"/>
      <c r="I71" s="115"/>
      <c r="J71" s="115"/>
      <c r="K71" s="115"/>
      <c r="L71" s="115"/>
      <c r="M71" s="115"/>
      <c r="N71" s="115"/>
      <c r="O71" s="115"/>
      <c r="P71" s="115"/>
      <c r="Q71" s="115"/>
      <c r="R71" s="115"/>
      <c r="S71" s="115"/>
      <c r="T71" s="115"/>
      <c r="U71" s="115"/>
      <c r="W71" s="115"/>
      <c r="X71" s="115"/>
      <c r="Y71" s="115"/>
      <c r="Z71" s="115"/>
      <c r="AA71" s="115"/>
      <c r="AB71" s="135"/>
      <c r="AC71" s="115"/>
      <c r="AD71" s="135"/>
      <c r="AE71" s="115"/>
      <c r="AF71" s="115"/>
      <c r="AG71" s="115"/>
    </row>
    <row r="72" spans="1:33">
      <c r="A72" s="115"/>
      <c r="B72" s="115"/>
      <c r="C72" s="115"/>
      <c r="D72" s="115"/>
      <c r="E72" s="115"/>
      <c r="F72" s="743"/>
      <c r="G72" s="743"/>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row>
    <row r="73" spans="1:33">
      <c r="A73" s="115"/>
      <c r="B73" s="115"/>
      <c r="C73" s="115"/>
      <c r="D73" s="115"/>
      <c r="E73" s="115"/>
      <c r="F73" s="115"/>
      <c r="G73" s="115"/>
      <c r="H73" s="115" t="s">
        <v>39</v>
      </c>
      <c r="I73" s="115"/>
      <c r="J73" s="115"/>
      <c r="K73" s="115"/>
      <c r="L73" s="115"/>
      <c r="M73" s="115"/>
      <c r="N73" s="115"/>
      <c r="O73" s="115"/>
      <c r="P73" s="115"/>
      <c r="Q73" s="115"/>
      <c r="R73" s="115"/>
      <c r="S73" s="115"/>
      <c r="T73" s="115"/>
      <c r="U73" s="115"/>
      <c r="W73" s="115"/>
      <c r="X73" s="115"/>
      <c r="Y73" s="115"/>
      <c r="Z73" s="115"/>
      <c r="AA73" s="115"/>
      <c r="AB73" s="135"/>
      <c r="AC73" s="115"/>
      <c r="AD73" s="135"/>
      <c r="AE73" s="115"/>
      <c r="AF73" s="115"/>
      <c r="AG73" s="115"/>
    </row>
    <row r="74" spans="1:33">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row>
    <row r="75" spans="1:3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row>
    <row r="76" spans="1:33">
      <c r="AB76" s="46"/>
      <c r="AD76" s="46"/>
    </row>
    <row r="81" spans="28:32" ht="8.25" customHeight="1"/>
    <row r="83" spans="28:32" ht="9" customHeight="1">
      <c r="AF83" s="9"/>
    </row>
    <row r="84" spans="28:32" ht="8.25" customHeight="1">
      <c r="AB84" s="911"/>
      <c r="AD84" s="911"/>
      <c r="AF84" s="911"/>
    </row>
    <row r="85" spans="28:32" ht="9.75" customHeight="1"/>
  </sheetData>
  <mergeCells count="15">
    <mergeCell ref="X1:AE1"/>
    <mergeCell ref="B2:D2"/>
    <mergeCell ref="C5:D6"/>
    <mergeCell ref="U5:AA5"/>
    <mergeCell ref="AB5:AD5"/>
    <mergeCell ref="F6:J6"/>
    <mergeCell ref="L6:P6"/>
    <mergeCell ref="R6:R7"/>
    <mergeCell ref="C68:AD68"/>
    <mergeCell ref="C70:H70"/>
    <mergeCell ref="C44:D45"/>
    <mergeCell ref="F45:J45"/>
    <mergeCell ref="L45:P45"/>
    <mergeCell ref="R45:R46"/>
    <mergeCell ref="T45:AD45"/>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pageSetUpPr fitToPage="1"/>
  </sheetPr>
  <dimension ref="A1:X76"/>
  <sheetViews>
    <sheetView zoomScaleNormal="100" workbookViewId="0"/>
  </sheetViews>
  <sheetFormatPr defaultRowHeight="12.75"/>
  <cols>
    <col min="1" max="1" width="1" style="573" customWidth="1"/>
    <col min="2" max="2" width="2.5703125" style="573" customWidth="1"/>
    <col min="3" max="3" width="1.140625" style="573" customWidth="1"/>
    <col min="4" max="4" width="27.5703125" style="573" customWidth="1"/>
    <col min="5" max="5" width="0.42578125" style="573" customWidth="1"/>
    <col min="6" max="6" width="7.5703125" style="646" customWidth="1"/>
    <col min="7" max="7" width="0.42578125" style="646" customWidth="1"/>
    <col min="8" max="8" width="7.5703125" style="646" customWidth="1"/>
    <col min="9" max="9" width="0.28515625" style="646" customWidth="1"/>
    <col min="10" max="10" width="7.5703125" style="646" customWidth="1"/>
    <col min="11" max="11" width="0.28515625" style="646" customWidth="1"/>
    <col min="12" max="12" width="7.5703125" style="646" customWidth="1"/>
    <col min="13" max="13" width="0.28515625" style="646" customWidth="1"/>
    <col min="14" max="14" width="7.5703125" style="646" customWidth="1"/>
    <col min="15" max="15" width="0.42578125" style="646" customWidth="1"/>
    <col min="16" max="16" width="7.5703125" style="646" customWidth="1"/>
    <col min="17" max="17" width="0.28515625" style="646" customWidth="1"/>
    <col min="18" max="18" width="7.5703125" style="818" customWidth="1"/>
    <col min="19" max="19" width="0.42578125" style="646" customWidth="1"/>
    <col min="20" max="20" width="7.5703125" style="646" customWidth="1"/>
    <col min="21" max="21" width="0.42578125" style="646" customWidth="1"/>
    <col min="22" max="22" width="7.5703125" style="818" customWidth="1"/>
    <col min="23" max="23" width="2.5703125" style="573" customWidth="1"/>
    <col min="24" max="24" width="1" style="573" customWidth="1"/>
    <col min="25" max="16384" width="9.140625" style="573"/>
  </cols>
  <sheetData>
    <row r="1" spans="1:24" ht="13.5" customHeight="1" thickBot="1">
      <c r="A1" s="568"/>
      <c r="B1" s="765"/>
      <c r="C1" s="1646" t="s">
        <v>33</v>
      </c>
      <c r="D1" s="1647"/>
      <c r="E1" s="569"/>
      <c r="F1" s="766"/>
      <c r="G1" s="766"/>
      <c r="H1" s="766"/>
      <c r="I1" s="766"/>
      <c r="J1" s="766"/>
      <c r="K1" s="766"/>
      <c r="L1" s="766"/>
      <c r="M1" s="766"/>
      <c r="N1" s="766"/>
      <c r="O1" s="766"/>
      <c r="Q1" s="571"/>
      <c r="R1" s="571"/>
      <c r="S1" s="571"/>
      <c r="T1" s="571"/>
      <c r="U1" s="571"/>
      <c r="V1" s="571"/>
      <c r="W1" s="570"/>
      <c r="X1" s="568"/>
    </row>
    <row r="2" spans="1:24" ht="6" customHeight="1">
      <c r="A2" s="568"/>
      <c r="B2" s="1648"/>
      <c r="C2" s="1648"/>
      <c r="D2" s="1648"/>
      <c r="E2" s="907"/>
      <c r="F2" s="768"/>
      <c r="G2" s="768"/>
      <c r="H2" s="769"/>
      <c r="I2" s="769"/>
      <c r="J2" s="769"/>
      <c r="K2" s="769"/>
      <c r="L2" s="769"/>
      <c r="M2" s="769"/>
      <c r="N2" s="769"/>
      <c r="O2" s="769"/>
      <c r="P2" s="769"/>
      <c r="Q2" s="769"/>
      <c r="R2" s="770"/>
      <c r="S2" s="769"/>
      <c r="T2" s="769"/>
      <c r="U2" s="769"/>
      <c r="V2" s="770"/>
      <c r="W2" s="716"/>
      <c r="X2" s="568"/>
    </row>
    <row r="3" spans="1:24" ht="13.5" customHeight="1" thickBot="1">
      <c r="A3" s="568"/>
      <c r="B3" s="579"/>
      <c r="C3" s="579"/>
      <c r="D3" s="579"/>
      <c r="E3" s="579"/>
      <c r="F3" s="643"/>
      <c r="G3" s="643"/>
      <c r="H3" s="643"/>
      <c r="I3" s="643"/>
      <c r="J3" s="643"/>
      <c r="K3" s="643"/>
      <c r="L3" s="643"/>
      <c r="M3" s="643"/>
      <c r="N3" s="643" t="s">
        <v>39</v>
      </c>
      <c r="O3" s="643"/>
      <c r="P3" s="643"/>
      <c r="Q3" s="643"/>
      <c r="R3" s="905"/>
      <c r="S3" s="643"/>
      <c r="T3" s="643"/>
      <c r="U3" s="643"/>
      <c r="V3" s="905" t="s">
        <v>100</v>
      </c>
      <c r="W3" s="718"/>
      <c r="X3" s="568"/>
    </row>
    <row r="4" spans="1:24" s="592" customFormat="1" ht="13.5" customHeight="1" thickBot="1">
      <c r="A4" s="588"/>
      <c r="B4" s="590"/>
      <c r="C4" s="771" t="s">
        <v>0</v>
      </c>
      <c r="D4" s="772"/>
      <c r="E4" s="772"/>
      <c r="F4" s="773"/>
      <c r="G4" s="774"/>
      <c r="H4" s="774"/>
      <c r="I4" s="774"/>
      <c r="J4" s="774"/>
      <c r="K4" s="774"/>
      <c r="L4" s="774"/>
      <c r="M4" s="774"/>
      <c r="N4" s="774"/>
      <c r="O4" s="774"/>
      <c r="P4" s="774"/>
      <c r="Q4" s="774"/>
      <c r="R4" s="775"/>
      <c r="S4" s="774"/>
      <c r="T4" s="774"/>
      <c r="U4" s="774"/>
      <c r="V4" s="776"/>
      <c r="W4" s="718"/>
      <c r="X4" s="568"/>
    </row>
    <row r="5" spans="1:24" ht="4.5" customHeight="1">
      <c r="A5" s="568"/>
      <c r="B5" s="579"/>
      <c r="C5" s="1649" t="s">
        <v>106</v>
      </c>
      <c r="D5" s="1649"/>
      <c r="E5" s="603"/>
      <c r="G5" s="777"/>
      <c r="H5" s="777"/>
      <c r="I5" s="777"/>
      <c r="J5" s="777"/>
      <c r="K5" s="777"/>
      <c r="L5" s="777"/>
      <c r="M5" s="777"/>
      <c r="N5" s="777"/>
      <c r="O5" s="777"/>
      <c r="P5" s="777"/>
      <c r="Q5" s="777"/>
      <c r="R5" s="777"/>
      <c r="S5" s="777"/>
      <c r="T5" s="777"/>
      <c r="U5" s="777"/>
      <c r="V5" s="777"/>
      <c r="W5" s="718"/>
      <c r="X5" s="568"/>
    </row>
    <row r="6" spans="1:24" ht="12" customHeight="1">
      <c r="A6" s="568"/>
      <c r="B6" s="579"/>
      <c r="C6" s="1566"/>
      <c r="D6" s="1566"/>
      <c r="E6" s="603"/>
      <c r="F6" s="1492">
        <v>2011</v>
      </c>
      <c r="G6" s="1492"/>
      <c r="H6" s="1492"/>
      <c r="I6" s="1492"/>
      <c r="J6" s="1492"/>
      <c r="K6" s="1492"/>
      <c r="L6" s="1492"/>
      <c r="M6" s="1492"/>
      <c r="N6" s="1492"/>
      <c r="O6" s="1492"/>
      <c r="P6" s="1492"/>
      <c r="Q6" s="605"/>
      <c r="R6" s="1492">
        <v>2012</v>
      </c>
      <c r="S6" s="1492"/>
      <c r="T6" s="1492"/>
      <c r="U6" s="1492"/>
      <c r="V6" s="1492"/>
      <c r="W6" s="718"/>
      <c r="X6" s="568"/>
    </row>
    <row r="7" spans="1:24" s="592" customFormat="1" ht="12.75" customHeight="1">
      <c r="A7" s="588"/>
      <c r="B7" s="590"/>
      <c r="C7" s="778"/>
      <c r="D7" s="778"/>
      <c r="E7" s="778"/>
      <c r="F7" s="906" t="s">
        <v>151</v>
      </c>
      <c r="G7" s="606"/>
      <c r="H7" s="906" t="s">
        <v>150</v>
      </c>
      <c r="I7" s="606"/>
      <c r="J7" s="906" t="s">
        <v>149</v>
      </c>
      <c r="K7" s="606"/>
      <c r="L7" s="906" t="s">
        <v>148</v>
      </c>
      <c r="M7" s="606"/>
      <c r="N7" s="906" t="s">
        <v>147</v>
      </c>
      <c r="O7" s="606"/>
      <c r="P7" s="906" t="s">
        <v>146</v>
      </c>
      <c r="Q7" s="606"/>
      <c r="R7" s="906" t="s">
        <v>145</v>
      </c>
      <c r="S7" s="606"/>
      <c r="T7" s="906" t="s">
        <v>156</v>
      </c>
      <c r="U7" s="606"/>
      <c r="V7" s="906" t="s">
        <v>155</v>
      </c>
      <c r="W7" s="718"/>
      <c r="X7" s="568"/>
    </row>
    <row r="8" spans="1:24" ht="4.5" customHeight="1">
      <c r="A8" s="568"/>
      <c r="B8" s="579"/>
      <c r="C8" s="603"/>
      <c r="D8" s="603"/>
      <c r="E8" s="603"/>
      <c r="F8" s="779"/>
      <c r="G8" s="779"/>
      <c r="H8" s="779"/>
      <c r="I8" s="779"/>
      <c r="J8" s="779"/>
      <c r="K8" s="779"/>
      <c r="L8" s="779"/>
      <c r="M8" s="779"/>
      <c r="N8" s="779"/>
      <c r="O8" s="779"/>
      <c r="P8" s="779"/>
      <c r="Q8" s="779"/>
      <c r="R8" s="779"/>
      <c r="S8" s="779"/>
      <c r="T8" s="779"/>
      <c r="U8" s="779"/>
      <c r="V8" s="779"/>
      <c r="W8" s="718"/>
      <c r="X8" s="568"/>
    </row>
    <row r="9" spans="1:24" s="784" customFormat="1" ht="15" customHeight="1">
      <c r="A9" s="780"/>
      <c r="B9" s="781"/>
      <c r="C9" s="1644" t="s">
        <v>268</v>
      </c>
      <c r="D9" s="1644"/>
      <c r="E9" s="782"/>
      <c r="F9" s="783"/>
      <c r="G9" s="783"/>
      <c r="H9" s="783"/>
      <c r="I9" s="783"/>
      <c r="J9" s="783"/>
      <c r="K9" s="783"/>
      <c r="L9" s="783"/>
      <c r="M9" s="783"/>
      <c r="N9" s="783"/>
      <c r="O9" s="783"/>
      <c r="P9" s="783"/>
      <c r="Q9" s="783"/>
      <c r="R9" s="783"/>
      <c r="S9" s="783"/>
      <c r="T9" s="783"/>
      <c r="U9" s="783"/>
      <c r="V9" s="783"/>
      <c r="W9" s="718"/>
      <c r="X9" s="568"/>
    </row>
    <row r="10" spans="1:24" ht="15.75" customHeight="1">
      <c r="A10" s="568"/>
      <c r="B10" s="579"/>
      <c r="C10" s="406" t="s">
        <v>269</v>
      </c>
      <c r="D10" s="785"/>
      <c r="E10" s="785"/>
      <c r="F10" s="285">
        <v>286369</v>
      </c>
      <c r="G10" s="285">
        <v>0</v>
      </c>
      <c r="H10" s="285">
        <v>285481</v>
      </c>
      <c r="I10" s="285">
        <v>0</v>
      </c>
      <c r="J10" s="285">
        <v>284999</v>
      </c>
      <c r="K10" s="285">
        <v>0</v>
      </c>
      <c r="L10" s="285">
        <v>284402</v>
      </c>
      <c r="M10" s="285">
        <v>0</v>
      </c>
      <c r="N10" s="285">
        <v>284389</v>
      </c>
      <c r="O10" s="285">
        <v>0</v>
      </c>
      <c r="P10" s="285">
        <v>284194</v>
      </c>
      <c r="Q10" s="285">
        <v>0</v>
      </c>
      <c r="R10" s="285">
        <v>282990</v>
      </c>
      <c r="S10" s="285">
        <v>0</v>
      </c>
      <c r="T10" s="285">
        <v>282682</v>
      </c>
      <c r="U10" s="285">
        <v>0</v>
      </c>
      <c r="V10" s="285">
        <v>282361</v>
      </c>
      <c r="W10" s="718"/>
      <c r="X10" s="568">
        <v>321630</v>
      </c>
    </row>
    <row r="11" spans="1:24" ht="13.5" customHeight="1">
      <c r="A11" s="568"/>
      <c r="B11" s="579"/>
      <c r="C11" s="406"/>
      <c r="D11" s="786" t="s">
        <v>99</v>
      </c>
      <c r="E11" s="609"/>
      <c r="F11" s="286">
        <v>144629</v>
      </c>
      <c r="G11" s="286"/>
      <c r="H11" s="286">
        <v>144095</v>
      </c>
      <c r="I11" s="286"/>
      <c r="J11" s="286">
        <v>143968</v>
      </c>
      <c r="K11" s="286"/>
      <c r="L11" s="286">
        <v>143793</v>
      </c>
      <c r="M11" s="286"/>
      <c r="N11" s="286">
        <v>143857</v>
      </c>
      <c r="O11" s="286"/>
      <c r="P11" s="286">
        <v>143877</v>
      </c>
      <c r="Q11" s="286"/>
      <c r="R11" s="286">
        <v>143266</v>
      </c>
      <c r="S11" s="286"/>
      <c r="T11" s="286">
        <v>143180</v>
      </c>
      <c r="U11" s="286"/>
      <c r="V11" s="286">
        <v>143141</v>
      </c>
      <c r="W11" s="718"/>
      <c r="X11" s="568"/>
    </row>
    <row r="12" spans="1:24" ht="13.5" customHeight="1">
      <c r="A12" s="568"/>
      <c r="B12" s="579"/>
      <c r="C12" s="406"/>
      <c r="D12" s="786" t="s">
        <v>98</v>
      </c>
      <c r="E12" s="609"/>
      <c r="F12" s="286">
        <v>141740</v>
      </c>
      <c r="G12" s="286"/>
      <c r="H12" s="286">
        <v>141386</v>
      </c>
      <c r="I12" s="286"/>
      <c r="J12" s="286">
        <v>141031</v>
      </c>
      <c r="K12" s="286"/>
      <c r="L12" s="286">
        <v>140609</v>
      </c>
      <c r="M12" s="286"/>
      <c r="N12" s="286">
        <v>140532</v>
      </c>
      <c r="O12" s="286"/>
      <c r="P12" s="286">
        <v>140317</v>
      </c>
      <c r="Q12" s="286"/>
      <c r="R12" s="286">
        <v>139724</v>
      </c>
      <c r="S12" s="286"/>
      <c r="T12" s="286">
        <v>139502</v>
      </c>
      <c r="U12" s="286"/>
      <c r="V12" s="286">
        <v>139220</v>
      </c>
      <c r="W12" s="718"/>
      <c r="X12" s="568"/>
    </row>
    <row r="13" spans="1:24" ht="15.75" customHeight="1">
      <c r="A13" s="568"/>
      <c r="B13" s="579"/>
      <c r="C13" s="406" t="s">
        <v>270</v>
      </c>
      <c r="D13" s="785"/>
      <c r="E13" s="785"/>
      <c r="F13" s="285">
        <v>1927771</v>
      </c>
      <c r="G13" s="285">
        <v>0</v>
      </c>
      <c r="H13" s="285">
        <v>1931897</v>
      </c>
      <c r="I13" s="285">
        <v>0</v>
      </c>
      <c r="J13" s="285">
        <v>1936237</v>
      </c>
      <c r="K13" s="285">
        <v>0</v>
      </c>
      <c r="L13" s="285">
        <v>1939820</v>
      </c>
      <c r="M13" s="285">
        <v>0</v>
      </c>
      <c r="N13" s="285">
        <v>1944662</v>
      </c>
      <c r="O13" s="285">
        <v>0</v>
      </c>
      <c r="P13" s="285">
        <v>1949200</v>
      </c>
      <c r="Q13" s="285">
        <v>0</v>
      </c>
      <c r="R13" s="285">
        <v>1953184</v>
      </c>
      <c r="S13" s="285">
        <v>0</v>
      </c>
      <c r="T13" s="285">
        <v>1958164</v>
      </c>
      <c r="U13" s="285">
        <v>0</v>
      </c>
      <c r="V13" s="285">
        <v>1960510</v>
      </c>
      <c r="W13" s="718"/>
      <c r="X13" s="568"/>
    </row>
    <row r="14" spans="1:24" ht="13.5" customHeight="1">
      <c r="A14" s="568"/>
      <c r="B14" s="579"/>
      <c r="C14" s="406"/>
      <c r="D14" s="786" t="s">
        <v>99</v>
      </c>
      <c r="E14" s="609"/>
      <c r="F14" s="286">
        <v>905116</v>
      </c>
      <c r="G14" s="286"/>
      <c r="H14" s="286">
        <v>907327</v>
      </c>
      <c r="I14" s="286"/>
      <c r="J14" s="286">
        <v>909787</v>
      </c>
      <c r="K14" s="286"/>
      <c r="L14" s="286">
        <v>911692</v>
      </c>
      <c r="M14" s="286"/>
      <c r="N14" s="286">
        <v>914353</v>
      </c>
      <c r="O14" s="286"/>
      <c r="P14" s="286">
        <v>916833</v>
      </c>
      <c r="Q14" s="286"/>
      <c r="R14" s="286">
        <v>919052</v>
      </c>
      <c r="S14" s="286"/>
      <c r="T14" s="286">
        <v>922048</v>
      </c>
      <c r="U14" s="286"/>
      <c r="V14" s="286">
        <v>923550</v>
      </c>
      <c r="W14" s="718"/>
      <c r="X14" s="568"/>
    </row>
    <row r="15" spans="1:24" ht="13.5" customHeight="1">
      <c r="A15" s="568"/>
      <c r="B15" s="579"/>
      <c r="C15" s="406"/>
      <c r="D15" s="786" t="s">
        <v>98</v>
      </c>
      <c r="E15" s="609"/>
      <c r="F15" s="286">
        <v>1022655</v>
      </c>
      <c r="G15" s="286"/>
      <c r="H15" s="286">
        <v>1024570</v>
      </c>
      <c r="I15" s="286"/>
      <c r="J15" s="286">
        <v>1026450</v>
      </c>
      <c r="K15" s="286"/>
      <c r="L15" s="286">
        <v>1028128</v>
      </c>
      <c r="M15" s="286"/>
      <c r="N15" s="286">
        <v>1030309</v>
      </c>
      <c r="O15" s="286"/>
      <c r="P15" s="286">
        <v>1032367</v>
      </c>
      <c r="Q15" s="286"/>
      <c r="R15" s="286">
        <v>1034132</v>
      </c>
      <c r="S15" s="286"/>
      <c r="T15" s="286">
        <v>1036116</v>
      </c>
      <c r="U15" s="286"/>
      <c r="V15" s="286">
        <v>1036960</v>
      </c>
      <c r="W15" s="718"/>
      <c r="X15" s="568"/>
    </row>
    <row r="16" spans="1:24" ht="15.75" customHeight="1">
      <c r="A16" s="568"/>
      <c r="B16" s="579"/>
      <c r="C16" s="406" t="s">
        <v>271</v>
      </c>
      <c r="D16" s="785"/>
      <c r="E16" s="785"/>
      <c r="F16" s="287">
        <v>706799</v>
      </c>
      <c r="G16" s="287">
        <v>0</v>
      </c>
      <c r="H16" s="287">
        <v>706499</v>
      </c>
      <c r="I16" s="287">
        <v>0</v>
      </c>
      <c r="J16" s="287">
        <v>701293</v>
      </c>
      <c r="K16" s="287">
        <v>0</v>
      </c>
      <c r="L16" s="287">
        <v>702346</v>
      </c>
      <c r="M16" s="287">
        <v>0</v>
      </c>
      <c r="N16" s="287">
        <v>704752</v>
      </c>
      <c r="O16" s="287">
        <v>0</v>
      </c>
      <c r="P16" s="287">
        <v>706693</v>
      </c>
      <c r="Q16" s="287">
        <v>0</v>
      </c>
      <c r="R16" s="287">
        <v>707220</v>
      </c>
      <c r="S16" s="287">
        <v>0</v>
      </c>
      <c r="T16" s="287">
        <v>707508</v>
      </c>
      <c r="U16" s="287">
        <v>0</v>
      </c>
      <c r="V16" s="287">
        <v>705860</v>
      </c>
      <c r="W16" s="718"/>
      <c r="X16" s="568"/>
    </row>
    <row r="17" spans="1:24" ht="13.5" customHeight="1">
      <c r="A17" s="568"/>
      <c r="B17" s="579"/>
      <c r="C17" s="406"/>
      <c r="D17" s="786" t="s">
        <v>99</v>
      </c>
      <c r="E17" s="609"/>
      <c r="F17" s="288">
        <v>130452</v>
      </c>
      <c r="G17" s="288"/>
      <c r="H17" s="288">
        <v>130508</v>
      </c>
      <c r="I17" s="288"/>
      <c r="J17" s="288">
        <v>127904</v>
      </c>
      <c r="K17" s="288"/>
      <c r="L17" s="288">
        <v>128282</v>
      </c>
      <c r="M17" s="288"/>
      <c r="N17" s="288">
        <v>129184</v>
      </c>
      <c r="O17" s="288"/>
      <c r="P17" s="288">
        <v>129842</v>
      </c>
      <c r="Q17" s="288"/>
      <c r="R17" s="288">
        <v>129977</v>
      </c>
      <c r="S17" s="288"/>
      <c r="T17" s="288">
        <v>130094</v>
      </c>
      <c r="U17" s="288"/>
      <c r="V17" s="288">
        <v>129407</v>
      </c>
      <c r="W17" s="718"/>
      <c r="X17" s="568"/>
    </row>
    <row r="18" spans="1:24" ht="13.5" customHeight="1">
      <c r="A18" s="568"/>
      <c r="B18" s="579"/>
      <c r="C18" s="406"/>
      <c r="D18" s="786" t="s">
        <v>98</v>
      </c>
      <c r="E18" s="609"/>
      <c r="F18" s="288">
        <v>576347</v>
      </c>
      <c r="G18" s="288"/>
      <c r="H18" s="288">
        <v>575991</v>
      </c>
      <c r="I18" s="288"/>
      <c r="J18" s="288">
        <v>573389</v>
      </c>
      <c r="K18" s="288"/>
      <c r="L18" s="288">
        <v>574064</v>
      </c>
      <c r="M18" s="288"/>
      <c r="N18" s="288">
        <v>575568</v>
      </c>
      <c r="O18" s="288"/>
      <c r="P18" s="288">
        <v>576851</v>
      </c>
      <c r="Q18" s="288"/>
      <c r="R18" s="288">
        <v>577243</v>
      </c>
      <c r="S18" s="288"/>
      <c r="T18" s="288">
        <v>577414</v>
      </c>
      <c r="U18" s="288"/>
      <c r="V18" s="288">
        <v>576453</v>
      </c>
      <c r="W18" s="718"/>
      <c r="X18" s="568"/>
    </row>
    <row r="19" spans="1:24" ht="4.5" customHeight="1">
      <c r="A19" s="568"/>
      <c r="B19" s="579"/>
      <c r="C19" s="406"/>
      <c r="D19" s="609"/>
      <c r="E19" s="609"/>
      <c r="F19" s="288"/>
      <c r="G19" s="288"/>
      <c r="H19" s="288"/>
      <c r="I19" s="288"/>
      <c r="J19" s="288"/>
      <c r="K19" s="288"/>
      <c r="L19" s="288"/>
      <c r="M19" s="288"/>
      <c r="N19" s="288"/>
      <c r="O19" s="288"/>
      <c r="P19" s="288"/>
      <c r="Q19" s="288"/>
      <c r="R19" s="288"/>
      <c r="S19" s="288"/>
      <c r="T19" s="288"/>
      <c r="U19" s="288"/>
      <c r="V19" s="288"/>
      <c r="W19" s="718"/>
      <c r="X19" s="568"/>
    </row>
    <row r="20" spans="1:24" s="784" customFormat="1" ht="23.25" customHeight="1">
      <c r="A20" s="780"/>
      <c r="B20" s="781"/>
      <c r="C20" s="1650" t="s">
        <v>272</v>
      </c>
      <c r="D20" s="1650"/>
      <c r="E20" s="782"/>
      <c r="F20" s="787">
        <v>162321</v>
      </c>
      <c r="G20" s="787"/>
      <c r="H20" s="787">
        <v>163374</v>
      </c>
      <c r="I20" s="787"/>
      <c r="J20" s="787">
        <v>164443</v>
      </c>
      <c r="K20" s="787"/>
      <c r="L20" s="787">
        <v>165255</v>
      </c>
      <c r="M20" s="787"/>
      <c r="N20" s="787">
        <v>166399</v>
      </c>
      <c r="O20" s="787"/>
      <c r="P20" s="787">
        <v>167355</v>
      </c>
      <c r="Q20" s="787"/>
      <c r="R20" s="787">
        <v>168862</v>
      </c>
      <c r="S20" s="787"/>
      <c r="T20" s="787">
        <v>171077</v>
      </c>
      <c r="U20" s="787"/>
      <c r="V20" s="787">
        <v>172878</v>
      </c>
      <c r="W20" s="718"/>
      <c r="X20" s="568"/>
    </row>
    <row r="21" spans="1:24" ht="12.75" customHeight="1">
      <c r="A21" s="568"/>
      <c r="B21" s="579"/>
      <c r="C21" s="1651" t="s">
        <v>631</v>
      </c>
      <c r="D21" s="1651"/>
      <c r="E21" s="1651"/>
      <c r="F21" s="1651"/>
      <c r="G21" s="1651"/>
      <c r="H21" s="1651"/>
      <c r="I21" s="1651"/>
      <c r="J21" s="1651"/>
      <c r="K21" s="1651"/>
      <c r="L21" s="1651"/>
      <c r="M21" s="1651"/>
      <c r="N21" s="1651"/>
      <c r="O21" s="1651"/>
      <c r="P21" s="1651"/>
      <c r="Q21" s="1651"/>
      <c r="R21" s="1651"/>
      <c r="S21" s="1651"/>
      <c r="T21" s="1651"/>
      <c r="U21" s="1651"/>
      <c r="V21" s="1651"/>
      <c r="W21" s="718"/>
      <c r="X21" s="289"/>
    </row>
    <row r="22" spans="1:24" ht="6.75" customHeight="1" thickBot="1">
      <c r="A22" s="568"/>
      <c r="B22" s="579"/>
      <c r="C22" s="290"/>
      <c r="D22" s="290"/>
      <c r="E22" s="290"/>
      <c r="F22" s="290"/>
      <c r="G22" s="290"/>
      <c r="H22" s="290"/>
      <c r="I22" s="290"/>
      <c r="J22" s="290"/>
      <c r="K22" s="290"/>
      <c r="L22" s="290"/>
      <c r="M22" s="290"/>
      <c r="N22" s="290"/>
      <c r="O22" s="290"/>
      <c r="P22" s="290"/>
      <c r="Q22" s="290"/>
      <c r="R22" s="290"/>
      <c r="S22" s="290"/>
      <c r="T22" s="290"/>
      <c r="U22" s="290"/>
      <c r="V22" s="290"/>
      <c r="W22" s="718"/>
      <c r="X22" s="289"/>
    </row>
    <row r="23" spans="1:24" ht="13.5" customHeight="1" thickBot="1">
      <c r="A23" s="568"/>
      <c r="B23" s="579"/>
      <c r="C23" s="771" t="s">
        <v>19</v>
      </c>
      <c r="D23" s="772"/>
      <c r="E23" s="772"/>
      <c r="F23" s="788"/>
      <c r="G23" s="788"/>
      <c r="H23" s="788"/>
      <c r="I23" s="788"/>
      <c r="J23" s="788"/>
      <c r="K23" s="788"/>
      <c r="L23" s="788"/>
      <c r="M23" s="788"/>
      <c r="N23" s="788"/>
      <c r="O23" s="788"/>
      <c r="P23" s="788"/>
      <c r="Q23" s="788"/>
      <c r="R23" s="788"/>
      <c r="S23" s="788"/>
      <c r="T23" s="788"/>
      <c r="U23" s="788"/>
      <c r="V23" s="776"/>
      <c r="W23" s="718"/>
      <c r="X23" s="568"/>
    </row>
    <row r="24" spans="1:24" ht="9.75" customHeight="1">
      <c r="A24" s="568"/>
      <c r="B24" s="579"/>
      <c r="C24" s="291" t="s">
        <v>106</v>
      </c>
      <c r="D24" s="609"/>
      <c r="E24" s="609"/>
      <c r="F24" s="723"/>
      <c r="G24" s="723"/>
      <c r="H24" s="723"/>
      <c r="I24" s="723"/>
      <c r="J24" s="723"/>
      <c r="K24" s="723"/>
      <c r="L24" s="723"/>
      <c r="M24" s="723"/>
      <c r="N24" s="723"/>
      <c r="O24" s="723"/>
      <c r="P24" s="723"/>
      <c r="Q24" s="723"/>
      <c r="R24" s="723"/>
      <c r="S24" s="723"/>
      <c r="T24" s="723"/>
      <c r="U24" s="723"/>
      <c r="V24" s="723"/>
      <c r="W24" s="718"/>
      <c r="X24" s="568"/>
    </row>
    <row r="25" spans="1:24" ht="15" customHeight="1">
      <c r="A25" s="568"/>
      <c r="B25" s="579"/>
      <c r="C25" s="1644" t="s">
        <v>273</v>
      </c>
      <c r="D25" s="1644"/>
      <c r="E25" s="782"/>
      <c r="F25" s="783"/>
      <c r="G25" s="783"/>
      <c r="H25" s="783"/>
      <c r="I25" s="783"/>
      <c r="J25" s="783"/>
      <c r="K25" s="783"/>
      <c r="L25" s="783"/>
      <c r="M25" s="783"/>
      <c r="N25" s="783"/>
      <c r="O25" s="783"/>
      <c r="P25" s="783"/>
      <c r="Q25" s="783"/>
      <c r="R25" s="783"/>
      <c r="S25" s="783"/>
      <c r="T25" s="783"/>
      <c r="U25" s="783"/>
      <c r="V25" s="783"/>
      <c r="W25" s="718"/>
      <c r="X25" s="568"/>
    </row>
    <row r="26" spans="1:24" s="592" customFormat="1" ht="15" customHeight="1">
      <c r="A26" s="588"/>
      <c r="B26" s="590"/>
      <c r="C26" s="292" t="s">
        <v>274</v>
      </c>
      <c r="D26" s="598"/>
      <c r="E26" s="598"/>
      <c r="F26" s="293">
        <v>1196335</v>
      </c>
      <c r="G26" s="293"/>
      <c r="H26" s="293">
        <v>1200433</v>
      </c>
      <c r="I26" s="293"/>
      <c r="J26" s="293">
        <v>1204401</v>
      </c>
      <c r="K26" s="293"/>
      <c r="L26" s="293">
        <v>1208728</v>
      </c>
      <c r="M26" s="293"/>
      <c r="N26" s="293">
        <v>1209828</v>
      </c>
      <c r="O26" s="293"/>
      <c r="P26" s="293">
        <v>1210029</v>
      </c>
      <c r="Q26" s="293"/>
      <c r="R26" s="293">
        <v>1162644</v>
      </c>
      <c r="S26" s="293"/>
      <c r="T26" s="293">
        <v>1165979</v>
      </c>
      <c r="U26" s="293"/>
      <c r="V26" s="293">
        <v>1170387</v>
      </c>
      <c r="W26" s="718"/>
      <c r="X26" s="588"/>
    </row>
    <row r="27" spans="1:24" ht="15" customHeight="1">
      <c r="A27" s="568"/>
      <c r="B27" s="579"/>
      <c r="C27" s="1645" t="s">
        <v>275</v>
      </c>
      <c r="D27" s="1645"/>
      <c r="E27" s="609"/>
      <c r="F27" s="286">
        <v>71920</v>
      </c>
      <c r="G27" s="293"/>
      <c r="H27" s="286">
        <v>72254</v>
      </c>
      <c r="I27" s="293"/>
      <c r="J27" s="286">
        <v>72589</v>
      </c>
      <c r="K27" s="293"/>
      <c r="L27" s="286">
        <v>73397</v>
      </c>
      <c r="M27" s="293"/>
      <c r="N27" s="286">
        <v>73883</v>
      </c>
      <c r="O27" s="293"/>
      <c r="P27" s="286">
        <v>74138</v>
      </c>
      <c r="Q27" s="293"/>
      <c r="R27" s="286">
        <v>70310</v>
      </c>
      <c r="S27" s="293"/>
      <c r="T27" s="286">
        <v>70799</v>
      </c>
      <c r="U27" s="293"/>
      <c r="V27" s="286">
        <v>71177</v>
      </c>
      <c r="W27" s="789"/>
      <c r="X27" s="568"/>
    </row>
    <row r="28" spans="1:24" ht="15" customHeight="1">
      <c r="A28" s="568"/>
      <c r="B28" s="579"/>
      <c r="C28" s="1645" t="s">
        <v>276</v>
      </c>
      <c r="D28" s="1645"/>
      <c r="E28" s="609"/>
      <c r="F28" s="286">
        <v>5121</v>
      </c>
      <c r="G28" s="293"/>
      <c r="H28" s="286">
        <v>1695</v>
      </c>
      <c r="I28" s="293"/>
      <c r="J28" s="286">
        <v>2244</v>
      </c>
      <c r="K28" s="293"/>
      <c r="L28" s="286">
        <v>1267</v>
      </c>
      <c r="M28" s="293"/>
      <c r="N28" s="286">
        <v>1930</v>
      </c>
      <c r="O28" s="293"/>
      <c r="P28" s="286">
        <v>1972</v>
      </c>
      <c r="Q28" s="293"/>
      <c r="R28" s="286">
        <v>4046</v>
      </c>
      <c r="S28" s="293"/>
      <c r="T28" s="286">
        <v>3933</v>
      </c>
      <c r="U28" s="293"/>
      <c r="V28" s="286">
        <v>5772</v>
      </c>
      <c r="W28" s="718"/>
      <c r="X28" s="767"/>
    </row>
    <row r="29" spans="1:24" ht="15" customHeight="1">
      <c r="A29" s="568"/>
      <c r="B29" s="579"/>
      <c r="C29" s="1645" t="s">
        <v>277</v>
      </c>
      <c r="D29" s="1645"/>
      <c r="E29" s="609"/>
      <c r="F29" s="293">
        <v>12401</v>
      </c>
      <c r="G29" s="293"/>
      <c r="H29" s="293">
        <v>12403</v>
      </c>
      <c r="I29" s="293"/>
      <c r="J29" s="293">
        <v>12474</v>
      </c>
      <c r="K29" s="293"/>
      <c r="L29" s="293">
        <v>12512</v>
      </c>
      <c r="M29" s="293"/>
      <c r="N29" s="293">
        <v>12557</v>
      </c>
      <c r="O29" s="293"/>
      <c r="P29" s="293">
        <v>12571</v>
      </c>
      <c r="Q29" s="293"/>
      <c r="R29" s="293">
        <v>12587</v>
      </c>
      <c r="S29" s="293"/>
      <c r="T29" s="293">
        <v>12592</v>
      </c>
      <c r="U29" s="293"/>
      <c r="V29" s="293">
        <v>12589</v>
      </c>
      <c r="W29" s="718"/>
      <c r="X29" s="568"/>
    </row>
    <row r="30" spans="1:24" ht="15" customHeight="1">
      <c r="A30" s="568"/>
      <c r="B30" s="579"/>
      <c r="C30" s="1645" t="s">
        <v>278</v>
      </c>
      <c r="D30" s="1645"/>
      <c r="E30" s="609"/>
      <c r="F30" s="286">
        <v>12236</v>
      </c>
      <c r="G30" s="293"/>
      <c r="H30" s="286">
        <v>12218</v>
      </c>
      <c r="I30" s="293"/>
      <c r="J30" s="286">
        <v>12256</v>
      </c>
      <c r="K30" s="293"/>
      <c r="L30" s="286">
        <v>12292</v>
      </c>
      <c r="M30" s="293"/>
      <c r="N30" s="286">
        <v>12318</v>
      </c>
      <c r="O30" s="293"/>
      <c r="P30" s="286">
        <v>12273</v>
      </c>
      <c r="Q30" s="293"/>
      <c r="R30" s="286">
        <v>12224</v>
      </c>
      <c r="S30" s="293"/>
      <c r="T30" s="286">
        <v>12177</v>
      </c>
      <c r="U30" s="293"/>
      <c r="V30" s="286">
        <v>12114</v>
      </c>
      <c r="W30" s="718"/>
      <c r="X30" s="568"/>
    </row>
    <row r="31" spans="1:24" s="794" customFormat="1" ht="14.25" customHeight="1">
      <c r="A31" s="790"/>
      <c r="B31" s="791"/>
      <c r="C31" s="1654" t="s">
        <v>632</v>
      </c>
      <c r="D31" s="1654"/>
      <c r="E31" s="1654"/>
      <c r="F31" s="1654"/>
      <c r="G31" s="1654"/>
      <c r="H31" s="1654"/>
      <c r="I31" s="1654"/>
      <c r="J31" s="1654"/>
      <c r="K31" s="1654"/>
      <c r="L31" s="1654"/>
      <c r="M31" s="1654"/>
      <c r="N31" s="1654"/>
      <c r="O31" s="1654"/>
      <c r="P31" s="1654"/>
      <c r="Q31" s="1654"/>
      <c r="R31" s="1654"/>
      <c r="S31" s="1654"/>
      <c r="T31" s="1654"/>
      <c r="U31" s="1654"/>
      <c r="V31" s="1654"/>
      <c r="W31" s="792"/>
      <c r="X31" s="793"/>
    </row>
    <row r="32" spans="1:24" ht="6.75" customHeight="1" thickBot="1">
      <c r="A32" s="568"/>
      <c r="B32" s="579"/>
      <c r="C32" s="795"/>
      <c r="D32" s="795"/>
      <c r="E32" s="795"/>
      <c r="F32" s="796"/>
      <c r="G32" s="796"/>
      <c r="H32" s="796"/>
      <c r="I32" s="796"/>
      <c r="J32" s="796"/>
      <c r="K32" s="796"/>
      <c r="L32" s="796"/>
      <c r="M32" s="796"/>
      <c r="N32" s="796"/>
      <c r="O32" s="796"/>
      <c r="P32" s="796"/>
      <c r="Q32" s="796"/>
      <c r="R32" s="797"/>
      <c r="S32" s="796"/>
      <c r="T32" s="796"/>
      <c r="U32" s="796"/>
      <c r="V32" s="797"/>
      <c r="W32" s="718"/>
      <c r="X32" s="798"/>
    </row>
    <row r="33" spans="1:24" ht="13.5" customHeight="1" thickBot="1">
      <c r="A33" s="568"/>
      <c r="B33" s="579"/>
      <c r="C33" s="771" t="s">
        <v>2</v>
      </c>
      <c r="D33" s="772"/>
      <c r="E33" s="772"/>
      <c r="F33" s="788"/>
      <c r="G33" s="788"/>
      <c r="H33" s="788"/>
      <c r="I33" s="788"/>
      <c r="J33" s="788"/>
      <c r="K33" s="788"/>
      <c r="L33" s="788"/>
      <c r="M33" s="788"/>
      <c r="N33" s="788"/>
      <c r="O33" s="788"/>
      <c r="P33" s="788"/>
      <c r="Q33" s="788"/>
      <c r="R33" s="788"/>
      <c r="S33" s="788"/>
      <c r="T33" s="788"/>
      <c r="U33" s="788"/>
      <c r="V33" s="776"/>
      <c r="W33" s="718"/>
      <c r="X33" s="568"/>
    </row>
    <row r="34" spans="1:24" ht="9.75" customHeight="1">
      <c r="A34" s="568"/>
      <c r="B34" s="579"/>
      <c r="C34" s="291" t="s">
        <v>106</v>
      </c>
      <c r="D34" s="609"/>
      <c r="E34" s="603"/>
      <c r="F34" s="779"/>
      <c r="G34" s="779"/>
      <c r="H34" s="779"/>
      <c r="I34" s="779"/>
      <c r="J34" s="779"/>
      <c r="K34" s="799"/>
      <c r="L34" s="779"/>
      <c r="M34" s="779"/>
      <c r="N34" s="779"/>
      <c r="O34" s="779"/>
      <c r="P34" s="779"/>
      <c r="Q34" s="779"/>
      <c r="R34" s="779"/>
      <c r="S34" s="779"/>
      <c r="T34" s="779"/>
      <c r="U34" s="779"/>
      <c r="V34" s="779"/>
      <c r="W34" s="718"/>
      <c r="X34" s="568"/>
    </row>
    <row r="35" spans="1:24" ht="18.75" customHeight="1">
      <c r="A35" s="568"/>
      <c r="B35" s="579"/>
      <c r="C35" s="1644" t="s">
        <v>279</v>
      </c>
      <c r="D35" s="1644"/>
      <c r="E35" s="800"/>
      <c r="F35" s="801">
        <v>17450</v>
      </c>
      <c r="G35" s="801">
        <v>0</v>
      </c>
      <c r="H35" s="801">
        <v>17500</v>
      </c>
      <c r="I35" s="801">
        <v>0</v>
      </c>
      <c r="J35" s="801">
        <v>25587</v>
      </c>
      <c r="K35" s="801">
        <v>0</v>
      </c>
      <c r="L35" s="801">
        <v>21680</v>
      </c>
      <c r="M35" s="801">
        <v>0</v>
      </c>
      <c r="N35" s="801">
        <v>25671</v>
      </c>
      <c r="O35" s="801">
        <v>0</v>
      </c>
      <c r="P35" s="801">
        <v>26927</v>
      </c>
      <c r="Q35" s="801">
        <v>0</v>
      </c>
      <c r="R35" s="801">
        <v>29893</v>
      </c>
      <c r="S35" s="801"/>
      <c r="T35" s="801">
        <v>27099</v>
      </c>
      <c r="U35" s="801"/>
      <c r="V35" s="801">
        <v>27077</v>
      </c>
      <c r="W35" s="718"/>
      <c r="X35" s="568"/>
    </row>
    <row r="36" spans="1:24" ht="16.5" customHeight="1">
      <c r="A36" s="568"/>
      <c r="B36" s="579"/>
      <c r="C36" s="1653" t="s">
        <v>280</v>
      </c>
      <c r="D36" s="1653"/>
      <c r="E36" s="800"/>
      <c r="F36" s="802">
        <v>14721</v>
      </c>
      <c r="G36" s="802"/>
      <c r="H36" s="802">
        <v>14846</v>
      </c>
      <c r="I36" s="802"/>
      <c r="J36" s="802">
        <v>23133</v>
      </c>
      <c r="K36" s="802"/>
      <c r="L36" s="802">
        <v>19260</v>
      </c>
      <c r="M36" s="802"/>
      <c r="N36" s="802">
        <v>22535</v>
      </c>
      <c r="O36" s="802"/>
      <c r="P36" s="802">
        <v>23948</v>
      </c>
      <c r="Q36" s="802"/>
      <c r="R36" s="802">
        <v>25778</v>
      </c>
      <c r="S36" s="802"/>
      <c r="T36" s="802">
        <v>22764</v>
      </c>
      <c r="U36" s="802"/>
      <c r="V36" s="802">
        <v>23338</v>
      </c>
      <c r="W36" s="718"/>
      <c r="X36" s="568"/>
    </row>
    <row r="37" spans="1:24" ht="24" customHeight="1">
      <c r="A37" s="568"/>
      <c r="B37" s="579"/>
      <c r="C37" s="1653" t="s">
        <v>281</v>
      </c>
      <c r="D37" s="1653"/>
      <c r="E37" s="800"/>
      <c r="F37" s="802">
        <v>2729</v>
      </c>
      <c r="G37" s="802"/>
      <c r="H37" s="802">
        <v>2654</v>
      </c>
      <c r="I37" s="802"/>
      <c r="J37" s="802">
        <v>2454</v>
      </c>
      <c r="K37" s="802"/>
      <c r="L37" s="802">
        <v>2420</v>
      </c>
      <c r="M37" s="802"/>
      <c r="N37" s="802">
        <v>3136</v>
      </c>
      <c r="O37" s="802"/>
      <c r="P37" s="802">
        <v>2979</v>
      </c>
      <c r="Q37" s="802"/>
      <c r="R37" s="802">
        <v>4115</v>
      </c>
      <c r="S37" s="802"/>
      <c r="T37" s="802">
        <v>4335</v>
      </c>
      <c r="U37" s="802"/>
      <c r="V37" s="802">
        <v>3739</v>
      </c>
      <c r="W37" s="718"/>
      <c r="X37" s="568"/>
    </row>
    <row r="38" spans="1:24" ht="9.75" customHeight="1">
      <c r="A38" s="568"/>
      <c r="B38" s="579"/>
      <c r="C38" s="1655" t="s">
        <v>633</v>
      </c>
      <c r="D38" s="1655"/>
      <c r="E38" s="1655"/>
      <c r="F38" s="1655"/>
      <c r="G38" s="1655"/>
      <c r="H38" s="1655"/>
      <c r="I38" s="1655"/>
      <c r="J38" s="1655"/>
      <c r="K38" s="1655"/>
      <c r="L38" s="1655"/>
      <c r="M38" s="1655"/>
      <c r="N38" s="1655"/>
      <c r="O38" s="1655"/>
      <c r="P38" s="1655"/>
      <c r="Q38" s="1655"/>
      <c r="R38" s="1655"/>
      <c r="S38" s="1655"/>
      <c r="T38" s="1655"/>
      <c r="U38" s="1655"/>
      <c r="V38" s="1655"/>
      <c r="W38" s="718"/>
      <c r="X38" s="568"/>
    </row>
    <row r="39" spans="1:24" s="807" customFormat="1" ht="19.5" customHeight="1">
      <c r="A39" s="803"/>
      <c r="B39" s="804"/>
      <c r="C39" s="1644" t="s">
        <v>282</v>
      </c>
      <c r="D39" s="1644"/>
      <c r="E39" s="805"/>
      <c r="F39" s="801">
        <v>285336</v>
      </c>
      <c r="G39" s="801">
        <v>0</v>
      </c>
      <c r="H39" s="801">
        <v>286606</v>
      </c>
      <c r="I39" s="801">
        <v>0</v>
      </c>
      <c r="J39" s="801">
        <v>297470</v>
      </c>
      <c r="K39" s="801">
        <v>0</v>
      </c>
      <c r="L39" s="801">
        <v>293436</v>
      </c>
      <c r="M39" s="801">
        <v>0</v>
      </c>
      <c r="N39" s="801">
        <v>309381</v>
      </c>
      <c r="O39" s="801">
        <v>0</v>
      </c>
      <c r="P39" s="801">
        <v>317118</v>
      </c>
      <c r="Q39" s="801">
        <v>0</v>
      </c>
      <c r="R39" s="801">
        <v>334184</v>
      </c>
      <c r="S39" s="801"/>
      <c r="T39" s="801">
        <v>351959</v>
      </c>
      <c r="U39" s="801"/>
      <c r="V39" s="801">
        <v>360714</v>
      </c>
      <c r="W39" s="806"/>
      <c r="X39" s="803"/>
    </row>
    <row r="40" spans="1:24" s="592" customFormat="1" ht="17.25" customHeight="1">
      <c r="A40" s="588"/>
      <c r="B40" s="590"/>
      <c r="C40" s="1653" t="s">
        <v>280</v>
      </c>
      <c r="D40" s="1653"/>
      <c r="E40" s="808"/>
      <c r="F40" s="802">
        <v>233305</v>
      </c>
      <c r="G40" s="802"/>
      <c r="H40" s="802">
        <v>234659</v>
      </c>
      <c r="I40" s="802"/>
      <c r="J40" s="802">
        <v>244233</v>
      </c>
      <c r="K40" s="802"/>
      <c r="L40" s="802">
        <v>241555</v>
      </c>
      <c r="M40" s="802"/>
      <c r="N40" s="802">
        <v>254245</v>
      </c>
      <c r="O40" s="802"/>
      <c r="P40" s="802">
        <v>261093</v>
      </c>
      <c r="Q40" s="802"/>
      <c r="R40" s="802">
        <v>276434</v>
      </c>
      <c r="S40" s="802"/>
      <c r="T40" s="802">
        <v>289219</v>
      </c>
      <c r="U40" s="802"/>
      <c r="V40" s="802">
        <v>294987</v>
      </c>
      <c r="W40" s="809"/>
      <c r="X40" s="588"/>
    </row>
    <row r="41" spans="1:24" s="592" customFormat="1" ht="19.5" customHeight="1">
      <c r="A41" s="588"/>
      <c r="B41" s="590"/>
      <c r="C41" s="1653" t="s">
        <v>281</v>
      </c>
      <c r="D41" s="1653"/>
      <c r="E41" s="808"/>
      <c r="F41" s="802">
        <v>25781</v>
      </c>
      <c r="G41" s="802"/>
      <c r="H41" s="802">
        <v>25871</v>
      </c>
      <c r="I41" s="802"/>
      <c r="J41" s="802">
        <v>26112</v>
      </c>
      <c r="K41" s="802"/>
      <c r="L41" s="802">
        <v>24645</v>
      </c>
      <c r="M41" s="802"/>
      <c r="N41" s="802">
        <v>26250</v>
      </c>
      <c r="O41" s="802"/>
      <c r="P41" s="802">
        <v>26949</v>
      </c>
      <c r="Q41" s="802"/>
      <c r="R41" s="802">
        <v>28378</v>
      </c>
      <c r="S41" s="802"/>
      <c r="T41" s="802">
        <v>31582</v>
      </c>
      <c r="U41" s="802"/>
      <c r="V41" s="802">
        <v>33075</v>
      </c>
      <c r="W41" s="809"/>
      <c r="X41" s="588"/>
    </row>
    <row r="42" spans="1:24" s="592" customFormat="1" ht="21.75" customHeight="1">
      <c r="A42" s="588"/>
      <c r="B42" s="590"/>
      <c r="C42" s="1653" t="s">
        <v>283</v>
      </c>
      <c r="D42" s="1653"/>
      <c r="E42" s="808"/>
      <c r="F42" s="802">
        <v>26225</v>
      </c>
      <c r="G42" s="802"/>
      <c r="H42" s="802">
        <v>26052</v>
      </c>
      <c r="I42" s="802"/>
      <c r="J42" s="802">
        <v>27097</v>
      </c>
      <c r="K42" s="802"/>
      <c r="L42" s="802">
        <v>27212</v>
      </c>
      <c r="M42" s="802"/>
      <c r="N42" s="802">
        <v>28861</v>
      </c>
      <c r="O42" s="802"/>
      <c r="P42" s="802">
        <v>29049</v>
      </c>
      <c r="Q42" s="802"/>
      <c r="R42" s="802">
        <v>29345</v>
      </c>
      <c r="S42" s="802"/>
      <c r="T42" s="802">
        <v>31133</v>
      </c>
      <c r="U42" s="802"/>
      <c r="V42" s="802">
        <v>32623</v>
      </c>
      <c r="W42" s="809"/>
      <c r="X42" s="588"/>
    </row>
    <row r="43" spans="1:24" s="592" customFormat="1" ht="23.25" customHeight="1">
      <c r="A43" s="588"/>
      <c r="B43" s="590"/>
      <c r="C43" s="1653" t="s">
        <v>284</v>
      </c>
      <c r="D43" s="1653"/>
      <c r="E43" s="808"/>
      <c r="F43" s="802">
        <v>25</v>
      </c>
      <c r="G43" s="802"/>
      <c r="H43" s="802">
        <v>24</v>
      </c>
      <c r="I43" s="802"/>
      <c r="J43" s="802">
        <v>28</v>
      </c>
      <c r="K43" s="802"/>
      <c r="L43" s="802">
        <v>24</v>
      </c>
      <c r="M43" s="802"/>
      <c r="N43" s="802">
        <v>25</v>
      </c>
      <c r="O43" s="802"/>
      <c r="P43" s="802">
        <v>27</v>
      </c>
      <c r="Q43" s="802"/>
      <c r="R43" s="802">
        <v>27</v>
      </c>
      <c r="S43" s="802"/>
      <c r="T43" s="802">
        <v>25</v>
      </c>
      <c r="U43" s="802"/>
      <c r="V43" s="802">
        <v>29</v>
      </c>
      <c r="W43" s="809"/>
      <c r="X43" s="588"/>
    </row>
    <row r="44" spans="1:24" ht="18" customHeight="1">
      <c r="A44" s="568"/>
      <c r="B44" s="579"/>
      <c r="C44" s="1644" t="s">
        <v>285</v>
      </c>
      <c r="D44" s="1644"/>
      <c r="E44" s="800"/>
      <c r="F44" s="801">
        <v>16589</v>
      </c>
      <c r="G44" s="801">
        <v>0</v>
      </c>
      <c r="H44" s="801">
        <v>16083</v>
      </c>
      <c r="I44" s="801">
        <v>0</v>
      </c>
      <c r="J44" s="801">
        <v>16324</v>
      </c>
      <c r="K44" s="801">
        <v>0</v>
      </c>
      <c r="L44" s="801">
        <v>16292</v>
      </c>
      <c r="M44" s="801">
        <v>0</v>
      </c>
      <c r="N44" s="801">
        <v>17645</v>
      </c>
      <c r="O44" s="801">
        <v>17830</v>
      </c>
      <c r="P44" s="801">
        <v>18556</v>
      </c>
      <c r="Q44" s="801">
        <v>0</v>
      </c>
      <c r="R44" s="801">
        <v>18855</v>
      </c>
      <c r="S44" s="801">
        <v>0</v>
      </c>
      <c r="T44" s="801">
        <v>20577</v>
      </c>
      <c r="U44" s="801">
        <v>0</v>
      </c>
      <c r="V44" s="801">
        <v>21735</v>
      </c>
      <c r="W44" s="718"/>
      <c r="X44" s="568"/>
    </row>
    <row r="45" spans="1:24" ht="13.5" customHeight="1">
      <c r="A45" s="568"/>
      <c r="B45" s="579"/>
      <c r="C45" s="1652" t="s">
        <v>286</v>
      </c>
      <c r="D45" s="1653"/>
      <c r="E45" s="800"/>
      <c r="F45" s="810">
        <v>5579</v>
      </c>
      <c r="G45" s="810"/>
      <c r="H45" s="810">
        <v>5467</v>
      </c>
      <c r="I45" s="810"/>
      <c r="J45" s="810">
        <v>5442</v>
      </c>
      <c r="K45" s="810"/>
      <c r="L45" s="810">
        <v>5356</v>
      </c>
      <c r="M45" s="810"/>
      <c r="N45" s="810">
        <v>5736</v>
      </c>
      <c r="O45" s="810"/>
      <c r="P45" s="810">
        <v>5895</v>
      </c>
      <c r="Q45" s="810"/>
      <c r="R45" s="810">
        <v>6014</v>
      </c>
      <c r="S45" s="810"/>
      <c r="T45" s="810">
        <v>6445</v>
      </c>
      <c r="U45" s="810"/>
      <c r="V45" s="810">
        <v>6770</v>
      </c>
      <c r="W45" s="718"/>
      <c r="X45" s="568"/>
    </row>
    <row r="46" spans="1:24" ht="13.5" customHeight="1">
      <c r="A46" s="568"/>
      <c r="B46" s="579"/>
      <c r="C46" s="1652" t="s">
        <v>287</v>
      </c>
      <c r="D46" s="1653"/>
      <c r="E46" s="800"/>
      <c r="F46" s="810">
        <v>4408</v>
      </c>
      <c r="G46" s="810"/>
      <c r="H46" s="810">
        <v>4243</v>
      </c>
      <c r="I46" s="810"/>
      <c r="J46" s="810">
        <v>4332</v>
      </c>
      <c r="K46" s="810"/>
      <c r="L46" s="810">
        <v>4281</v>
      </c>
      <c r="M46" s="810"/>
      <c r="N46" s="810">
        <v>4563</v>
      </c>
      <c r="O46" s="810"/>
      <c r="P46" s="810">
        <v>4808</v>
      </c>
      <c r="Q46" s="810"/>
      <c r="R46" s="810">
        <v>4794</v>
      </c>
      <c r="S46" s="810"/>
      <c r="T46" s="810">
        <v>5059</v>
      </c>
      <c r="U46" s="810"/>
      <c r="V46" s="810">
        <v>5294</v>
      </c>
      <c r="W46" s="718"/>
      <c r="X46" s="568"/>
    </row>
    <row r="47" spans="1:24" ht="13.5" customHeight="1">
      <c r="A47" s="568"/>
      <c r="B47" s="579"/>
      <c r="C47" s="1652" t="s">
        <v>288</v>
      </c>
      <c r="D47" s="1653"/>
      <c r="E47" s="800"/>
      <c r="F47" s="810">
        <v>3758</v>
      </c>
      <c r="G47" s="810"/>
      <c r="H47" s="810">
        <v>3541</v>
      </c>
      <c r="I47" s="810"/>
      <c r="J47" s="810">
        <v>3675</v>
      </c>
      <c r="K47" s="810"/>
      <c r="L47" s="810">
        <v>3773</v>
      </c>
      <c r="M47" s="810"/>
      <c r="N47" s="810">
        <v>4193</v>
      </c>
      <c r="O47" s="810"/>
      <c r="P47" s="810">
        <v>4507</v>
      </c>
      <c r="Q47" s="810"/>
      <c r="R47" s="810">
        <v>4532</v>
      </c>
      <c r="S47" s="810"/>
      <c r="T47" s="810">
        <v>5110</v>
      </c>
      <c r="U47" s="810"/>
      <c r="V47" s="810">
        <v>5415</v>
      </c>
      <c r="W47" s="718"/>
      <c r="X47" s="568"/>
    </row>
    <row r="48" spans="1:24" ht="13.5" customHeight="1">
      <c r="A48" s="568"/>
      <c r="B48" s="579"/>
      <c r="C48" s="1652" t="s">
        <v>289</v>
      </c>
      <c r="D48" s="1653"/>
      <c r="E48" s="800"/>
      <c r="F48" s="810">
        <v>1874</v>
      </c>
      <c r="G48" s="810"/>
      <c r="H48" s="810">
        <v>1870</v>
      </c>
      <c r="I48" s="810"/>
      <c r="J48" s="810">
        <v>1937</v>
      </c>
      <c r="K48" s="810"/>
      <c r="L48" s="810">
        <v>1962</v>
      </c>
      <c r="M48" s="810"/>
      <c r="N48" s="810">
        <v>2131</v>
      </c>
      <c r="O48" s="810"/>
      <c r="P48" s="810">
        <v>2289</v>
      </c>
      <c r="Q48" s="810"/>
      <c r="R48" s="810">
        <v>2420</v>
      </c>
      <c r="S48" s="810"/>
      <c r="T48" s="810">
        <v>2744</v>
      </c>
      <c r="U48" s="810"/>
      <c r="V48" s="810">
        <v>2968</v>
      </c>
      <c r="W48" s="718"/>
      <c r="X48" s="568"/>
    </row>
    <row r="49" spans="1:24" ht="13.5" customHeight="1">
      <c r="A49" s="568"/>
      <c r="B49" s="579"/>
      <c r="C49" s="1653" t="s">
        <v>259</v>
      </c>
      <c r="D49" s="1653"/>
      <c r="E49" s="810" t="e">
        <v>#REF!</v>
      </c>
      <c r="F49" s="810">
        <v>970</v>
      </c>
      <c r="G49" s="810">
        <v>0</v>
      </c>
      <c r="H49" s="810">
        <v>962</v>
      </c>
      <c r="I49" s="810">
        <v>0</v>
      </c>
      <c r="J49" s="810">
        <v>938</v>
      </c>
      <c r="K49" s="810">
        <v>0</v>
      </c>
      <c r="L49" s="810">
        <v>920</v>
      </c>
      <c r="M49" s="810">
        <v>0</v>
      </c>
      <c r="N49" s="810">
        <v>1022</v>
      </c>
      <c r="O49" s="810">
        <v>17830</v>
      </c>
      <c r="P49" s="810">
        <v>1057</v>
      </c>
      <c r="Q49" s="810">
        <v>0</v>
      </c>
      <c r="R49" s="810">
        <v>1095</v>
      </c>
      <c r="S49" s="810">
        <v>0</v>
      </c>
      <c r="T49" s="810">
        <v>1219</v>
      </c>
      <c r="U49" s="810">
        <v>0</v>
      </c>
      <c r="V49" s="810">
        <v>1288</v>
      </c>
      <c r="W49" s="718"/>
      <c r="X49" s="568"/>
    </row>
    <row r="50" spans="1:24" s="807" customFormat="1" ht="18.75" customHeight="1">
      <c r="A50" s="803"/>
      <c r="B50" s="804"/>
      <c r="C50" s="908" t="s">
        <v>290</v>
      </c>
      <c r="D50" s="908"/>
      <c r="E50" s="908"/>
      <c r="F50" s="801"/>
      <c r="G50" s="801"/>
      <c r="H50" s="801"/>
      <c r="I50" s="801"/>
      <c r="J50" s="801"/>
      <c r="K50" s="801"/>
      <c r="L50" s="801"/>
      <c r="M50" s="801"/>
      <c r="N50" s="801"/>
      <c r="O50" s="801"/>
      <c r="P50" s="801"/>
      <c r="Q50" s="801"/>
      <c r="R50" s="801"/>
      <c r="S50" s="801"/>
      <c r="T50" s="801"/>
      <c r="U50" s="801"/>
      <c r="V50" s="801"/>
      <c r="W50" s="806"/>
      <c r="X50" s="803"/>
    </row>
    <row r="51" spans="1:24" s="592" customFormat="1" ht="13.5" customHeight="1">
      <c r="A51" s="588"/>
      <c r="B51" s="590"/>
      <c r="C51" s="1653" t="s">
        <v>291</v>
      </c>
      <c r="D51" s="1653"/>
      <c r="E51" s="808"/>
      <c r="F51" s="811">
        <v>496.65</v>
      </c>
      <c r="G51" s="811"/>
      <c r="H51" s="811">
        <v>501.13</v>
      </c>
      <c r="I51" s="811"/>
      <c r="J51" s="811">
        <v>504.15</v>
      </c>
      <c r="K51" s="811"/>
      <c r="L51" s="811">
        <v>509.65</v>
      </c>
      <c r="M51" s="811"/>
      <c r="N51" s="811">
        <v>501.52</v>
      </c>
      <c r="O51" s="811"/>
      <c r="P51" s="811">
        <v>504.16</v>
      </c>
      <c r="Q51" s="811"/>
      <c r="R51" s="811">
        <v>503.86</v>
      </c>
      <c r="S51" s="811"/>
      <c r="T51" s="811">
        <v>503.88</v>
      </c>
      <c r="U51" s="811"/>
      <c r="V51" s="811">
        <v>500.59</v>
      </c>
      <c r="W51" s="809"/>
      <c r="X51" s="588"/>
    </row>
    <row r="52" spans="1:24" s="592" customFormat="1" ht="13.5" customHeight="1">
      <c r="A52" s="588"/>
      <c r="B52" s="590"/>
      <c r="C52" s="1653" t="s">
        <v>292</v>
      </c>
      <c r="D52" s="1653"/>
      <c r="E52" s="808"/>
      <c r="F52" s="811">
        <v>17.11</v>
      </c>
      <c r="G52" s="811"/>
      <c r="H52" s="811">
        <v>17.14</v>
      </c>
      <c r="I52" s="811"/>
      <c r="J52" s="811">
        <v>17.37</v>
      </c>
      <c r="K52" s="811"/>
      <c r="L52" s="811">
        <v>17.41</v>
      </c>
      <c r="M52" s="811"/>
      <c r="N52" s="811">
        <v>17.37</v>
      </c>
      <c r="O52" s="811"/>
      <c r="P52" s="811">
        <v>17.32</v>
      </c>
      <c r="Q52" s="811"/>
      <c r="R52" s="811">
        <v>17.38</v>
      </c>
      <c r="S52" s="811"/>
      <c r="T52" s="811">
        <v>17.309999999999999</v>
      </c>
      <c r="U52" s="811"/>
      <c r="V52" s="811">
        <v>17.239999999999998</v>
      </c>
      <c r="W52" s="809"/>
      <c r="X52" s="588"/>
    </row>
    <row r="53" spans="1:24" ht="9.75" customHeight="1">
      <c r="A53" s="568"/>
      <c r="B53" s="579"/>
      <c r="C53" s="1656" t="s">
        <v>634</v>
      </c>
      <c r="D53" s="1656"/>
      <c r="E53" s="1656"/>
      <c r="F53" s="1656"/>
      <c r="G53" s="1656"/>
      <c r="H53" s="1656"/>
      <c r="I53" s="1656"/>
      <c r="J53" s="1656"/>
      <c r="K53" s="1656"/>
      <c r="L53" s="1656"/>
      <c r="M53" s="1656"/>
      <c r="N53" s="1656"/>
      <c r="O53" s="1656"/>
      <c r="P53" s="1656"/>
      <c r="Q53" s="1656"/>
      <c r="R53" s="1656"/>
      <c r="S53" s="1656"/>
      <c r="T53" s="1656"/>
      <c r="U53" s="1656"/>
      <c r="V53" s="1656"/>
      <c r="W53" s="718"/>
      <c r="X53" s="568"/>
    </row>
    <row r="54" spans="1:24" ht="6.75" customHeight="1" thickBot="1">
      <c r="A54" s="568"/>
      <c r="B54" s="579"/>
      <c r="C54" s="294"/>
      <c r="D54" s="294"/>
      <c r="E54" s="294"/>
      <c r="F54" s="294"/>
      <c r="G54" s="294"/>
      <c r="H54" s="294"/>
      <c r="I54" s="294"/>
      <c r="J54" s="294"/>
      <c r="K54" s="294"/>
      <c r="L54" s="294"/>
      <c r="M54" s="294"/>
      <c r="N54" s="294"/>
      <c r="O54" s="294"/>
      <c r="P54" s="294"/>
      <c r="Q54" s="294"/>
      <c r="R54" s="294"/>
      <c r="S54" s="294"/>
      <c r="T54" s="294"/>
      <c r="U54" s="294"/>
      <c r="V54" s="294"/>
      <c r="W54" s="718"/>
      <c r="X54" s="568"/>
    </row>
    <row r="55" spans="1:24" ht="13.5" customHeight="1" thickBot="1">
      <c r="A55" s="568"/>
      <c r="B55" s="579"/>
      <c r="C55" s="771" t="s">
        <v>25</v>
      </c>
      <c r="D55" s="771"/>
      <c r="E55" s="771"/>
      <c r="F55" s="771"/>
      <c r="G55" s="771"/>
      <c r="H55" s="771"/>
      <c r="I55" s="771"/>
      <c r="J55" s="771"/>
      <c r="K55" s="771"/>
      <c r="L55" s="771"/>
      <c r="M55" s="771"/>
      <c r="N55" s="771"/>
      <c r="O55" s="771"/>
      <c r="P55" s="771"/>
      <c r="Q55" s="771"/>
      <c r="R55" s="771"/>
      <c r="S55" s="771"/>
      <c r="T55" s="771"/>
      <c r="U55" s="771"/>
      <c r="V55" s="776"/>
      <c r="W55" s="718"/>
      <c r="X55" s="568"/>
    </row>
    <row r="56" spans="1:24" ht="9.75" customHeight="1">
      <c r="A56" s="568"/>
      <c r="B56" s="579"/>
      <c r="C56" s="295" t="s">
        <v>106</v>
      </c>
      <c r="D56" s="812"/>
      <c r="E56" s="800"/>
      <c r="F56" s="813"/>
      <c r="G56" s="813"/>
      <c r="H56" s="813"/>
      <c r="I56" s="813"/>
      <c r="J56" s="813"/>
      <c r="K56" s="813"/>
      <c r="L56" s="813"/>
      <c r="M56" s="814"/>
      <c r="N56" s="813"/>
      <c r="O56" s="813"/>
      <c r="P56" s="813"/>
      <c r="Q56" s="813"/>
      <c r="R56" s="813"/>
      <c r="S56" s="813"/>
      <c r="T56" s="813"/>
      <c r="U56" s="813"/>
      <c r="V56" s="813"/>
      <c r="W56" s="718"/>
      <c r="X56" s="568"/>
    </row>
    <row r="57" spans="1:24" ht="14.25" customHeight="1">
      <c r="A57" s="568"/>
      <c r="B57" s="579"/>
      <c r="C57" s="1644" t="s">
        <v>282</v>
      </c>
      <c r="D57" s="1644"/>
      <c r="E57" s="800"/>
      <c r="F57" s="801">
        <v>95223</v>
      </c>
      <c r="G57" s="801">
        <v>0</v>
      </c>
      <c r="H57" s="801">
        <v>90118</v>
      </c>
      <c r="I57" s="801">
        <v>0</v>
      </c>
      <c r="J57" s="801">
        <v>93969</v>
      </c>
      <c r="K57" s="801">
        <v>0</v>
      </c>
      <c r="L57" s="801">
        <v>84950</v>
      </c>
      <c r="M57" s="801">
        <v>0</v>
      </c>
      <c r="N57" s="801">
        <v>113539</v>
      </c>
      <c r="O57" s="801">
        <v>0</v>
      </c>
      <c r="P57" s="801">
        <v>96461</v>
      </c>
      <c r="Q57" s="801">
        <v>0</v>
      </c>
      <c r="R57" s="801">
        <v>93741</v>
      </c>
      <c r="S57" s="801">
        <v>0</v>
      </c>
      <c r="T57" s="801">
        <v>118041</v>
      </c>
      <c r="U57" s="801">
        <v>0</v>
      </c>
      <c r="V57" s="801">
        <v>106229</v>
      </c>
      <c r="W57" s="718"/>
      <c r="X57" s="568"/>
    </row>
    <row r="58" spans="1:24" ht="14.25" customHeight="1">
      <c r="A58" s="568"/>
      <c r="B58" s="579"/>
      <c r="C58" s="1644" t="s">
        <v>293</v>
      </c>
      <c r="D58" s="1644"/>
      <c r="E58" s="800"/>
      <c r="F58" s="801">
        <v>97283</v>
      </c>
      <c r="G58" s="801">
        <v>0</v>
      </c>
      <c r="H58" s="801">
        <v>92125</v>
      </c>
      <c r="I58" s="801">
        <v>0</v>
      </c>
      <c r="J58" s="801">
        <v>96435</v>
      </c>
      <c r="K58" s="801">
        <v>0</v>
      </c>
      <c r="L58" s="801">
        <v>87076</v>
      </c>
      <c r="M58" s="801">
        <v>0</v>
      </c>
      <c r="N58" s="801">
        <v>117643</v>
      </c>
      <c r="O58" s="801">
        <v>0</v>
      </c>
      <c r="P58" s="801">
        <v>98895</v>
      </c>
      <c r="Q58" s="801">
        <v>0</v>
      </c>
      <c r="R58" s="801">
        <v>95902</v>
      </c>
      <c r="S58" s="801">
        <v>0</v>
      </c>
      <c r="T58" s="801">
        <v>121629</v>
      </c>
      <c r="U58" s="801">
        <v>0</v>
      </c>
      <c r="V58" s="801">
        <v>108632</v>
      </c>
      <c r="W58" s="815"/>
      <c r="X58" s="568"/>
    </row>
    <row r="59" spans="1:24" s="807" customFormat="1" ht="15.75" customHeight="1">
      <c r="A59" s="803"/>
      <c r="B59" s="804"/>
      <c r="C59" s="1654" t="s">
        <v>634</v>
      </c>
      <c r="D59" s="1654"/>
      <c r="E59" s="1654"/>
      <c r="F59" s="1654"/>
      <c r="G59" s="1654"/>
      <c r="H59" s="1654"/>
      <c r="I59" s="1654"/>
      <c r="J59" s="1654"/>
      <c r="K59" s="1654"/>
      <c r="L59" s="1654"/>
      <c r="M59" s="1654"/>
      <c r="N59" s="1654"/>
      <c r="O59" s="1654"/>
      <c r="P59" s="1654"/>
      <c r="Q59" s="1654"/>
      <c r="R59" s="1654"/>
      <c r="S59" s="1654"/>
      <c r="T59" s="1654"/>
      <c r="U59" s="1654"/>
      <c r="V59" s="1654"/>
      <c r="W59" s="806"/>
      <c r="X59" s="803"/>
    </row>
    <row r="60" spans="1:24" ht="10.5" customHeight="1" thickBot="1">
      <c r="A60" s="568"/>
      <c r="B60" s="579"/>
      <c r="C60" s="640" t="s">
        <v>266</v>
      </c>
      <c r="D60" s="296"/>
      <c r="E60" s="296"/>
      <c r="F60" s="296"/>
      <c r="G60" s="296"/>
      <c r="H60" s="296"/>
      <c r="I60" s="296"/>
      <c r="J60" s="816" t="s">
        <v>267</v>
      </c>
      <c r="K60" s="296"/>
      <c r="L60" s="296"/>
      <c r="M60" s="296"/>
      <c r="N60" s="296"/>
      <c r="O60" s="296"/>
      <c r="P60" s="296"/>
      <c r="Q60" s="296"/>
      <c r="R60" s="296"/>
      <c r="S60" s="296"/>
      <c r="T60" s="296"/>
      <c r="U60" s="296"/>
      <c r="V60" s="296"/>
      <c r="W60" s="718"/>
      <c r="X60" s="568"/>
    </row>
    <row r="61" spans="1:24" ht="13.5" customHeight="1" thickBot="1">
      <c r="A61" s="568"/>
      <c r="B61" s="579"/>
      <c r="C61" s="568"/>
      <c r="D61" s="568"/>
      <c r="E61" s="579"/>
      <c r="F61" s="643"/>
      <c r="G61" s="643"/>
      <c r="H61" s="643"/>
      <c r="I61" s="643"/>
      <c r="J61" s="643"/>
      <c r="K61" s="643"/>
      <c r="L61" s="643"/>
      <c r="M61" s="643"/>
      <c r="N61" s="643"/>
      <c r="O61" s="643"/>
      <c r="P61" s="643"/>
      <c r="Q61" s="643"/>
      <c r="R61" s="1657" t="s">
        <v>628</v>
      </c>
      <c r="S61" s="1657"/>
      <c r="T61" s="1657"/>
      <c r="U61" s="1657"/>
      <c r="V61" s="1658"/>
      <c r="W61" s="817">
        <v>19</v>
      </c>
      <c r="X61" s="643"/>
    </row>
    <row r="62" spans="1:24" ht="13.5" customHeight="1"/>
    <row r="64" spans="1:24">
      <c r="H64" s="819"/>
    </row>
    <row r="72" spans="18:23" ht="8.25" customHeight="1"/>
    <row r="74" spans="18:23" ht="9" customHeight="1">
      <c r="W74" s="646"/>
    </row>
    <row r="75" spans="18:23" ht="8.25" customHeight="1">
      <c r="R75" s="646"/>
      <c r="V75" s="1576"/>
      <c r="W75" s="1576"/>
    </row>
    <row r="76" spans="18:23" ht="9.75" customHeight="1"/>
  </sheetData>
  <mergeCells count="37">
    <mergeCell ref="V75:W75"/>
    <mergeCell ref="C49:D49"/>
    <mergeCell ref="C51:D51"/>
    <mergeCell ref="C52:D52"/>
    <mergeCell ref="C53:V53"/>
    <mergeCell ref="C57:D57"/>
    <mergeCell ref="C58:D58"/>
    <mergeCell ref="C59:V59"/>
    <mergeCell ref="R61:V61"/>
    <mergeCell ref="C48:D48"/>
    <mergeCell ref="C40:D40"/>
    <mergeCell ref="C41:D41"/>
    <mergeCell ref="C42:D42"/>
    <mergeCell ref="C30:D30"/>
    <mergeCell ref="C31:V31"/>
    <mergeCell ref="C35:D35"/>
    <mergeCell ref="C36:D36"/>
    <mergeCell ref="C37:D37"/>
    <mergeCell ref="C38:V38"/>
    <mergeCell ref="C39:D39"/>
    <mergeCell ref="C43:D43"/>
    <mergeCell ref="C44:D44"/>
    <mergeCell ref="C45:D45"/>
    <mergeCell ref="C46:D46"/>
    <mergeCell ref="C47:D47"/>
    <mergeCell ref="R6:V6"/>
    <mergeCell ref="C9:D9"/>
    <mergeCell ref="C29:D29"/>
    <mergeCell ref="C1:D1"/>
    <mergeCell ref="B2:D2"/>
    <mergeCell ref="C5:D6"/>
    <mergeCell ref="F6:P6"/>
    <mergeCell ref="C20:D20"/>
    <mergeCell ref="C21:V21"/>
    <mergeCell ref="C25:D25"/>
    <mergeCell ref="C27:D27"/>
    <mergeCell ref="C28:D28"/>
  </mergeCells>
  <printOptions horizontalCentered="1"/>
  <pageMargins left="0.15748031496062992" right="0.15748031496062992" top="0.19685039370078741" bottom="0.19685039370078741" header="7.874015748031496E-2" footer="0"/>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dimension ref="A1:AX351"/>
  <sheetViews>
    <sheetView topLeftCell="B1" zoomScaleNormal="100" workbookViewId="0"/>
  </sheetViews>
  <sheetFormatPr defaultRowHeight="12.75"/>
  <cols>
    <col min="1" max="1" width="0.85546875" style="573" customWidth="1"/>
    <col min="2" max="2" width="2.5703125" style="573" customWidth="1"/>
    <col min="3" max="3" width="0.7109375" style="573" customWidth="1"/>
    <col min="4" max="4" width="33" style="573" customWidth="1"/>
    <col min="5" max="5" width="0.140625" style="573" customWidth="1"/>
    <col min="6" max="6" width="4.42578125" style="1153" customWidth="1"/>
    <col min="7" max="7" width="0.28515625" style="1153" customWidth="1"/>
    <col min="8" max="8" width="4.5703125" style="1153" customWidth="1"/>
    <col min="9" max="9" width="0.42578125" style="1153" customWidth="1"/>
    <col min="10" max="10" width="4.5703125" style="1153" customWidth="1"/>
    <col min="11" max="11" width="0.28515625" style="1153" customWidth="1"/>
    <col min="12" max="12" width="4.42578125" style="1152" customWidth="1"/>
    <col min="13" max="13" width="0.42578125" style="1152" customWidth="1"/>
    <col min="14" max="14" width="4.5703125" style="1152" customWidth="1"/>
    <col min="15" max="15" width="0.42578125" style="1152" customWidth="1"/>
    <col min="16" max="16" width="4.5703125" style="1152" customWidth="1"/>
    <col min="17" max="17" width="0.28515625" style="1152" customWidth="1"/>
    <col min="18" max="18" width="4.5703125" style="1152" customWidth="1"/>
    <col min="19" max="19" width="0.28515625" style="1152" customWidth="1"/>
    <col min="20" max="20" width="4.5703125" style="1153" customWidth="1"/>
    <col min="21" max="21" width="0.28515625" style="1153" customWidth="1"/>
    <col min="22" max="22" width="4.5703125" style="1153" customWidth="1"/>
    <col min="23" max="23" width="0.28515625" style="1153" customWidth="1"/>
    <col min="24" max="24" width="4.5703125" style="1152" customWidth="1"/>
    <col min="25" max="25" width="0.28515625" style="1152" customWidth="1"/>
    <col min="26" max="26" width="4.5703125" style="1152" customWidth="1"/>
    <col min="27" max="27" width="0.28515625" style="1152" customWidth="1"/>
    <col min="28" max="28" width="4.5703125" style="1153" customWidth="1"/>
    <col min="29" max="29" width="0.28515625" style="1153" customWidth="1"/>
    <col min="30" max="30" width="4.5703125" style="1153" customWidth="1"/>
    <col min="31" max="31" width="2.42578125" style="1154" customWidth="1"/>
    <col min="32" max="32" width="0.85546875" style="573" customWidth="1"/>
    <col min="33" max="16384" width="9.140625" style="573"/>
  </cols>
  <sheetData>
    <row r="1" spans="1:50" ht="13.5" customHeight="1" thickBot="1">
      <c r="A1" s="568"/>
      <c r="B1" s="1081"/>
      <c r="C1" s="1081"/>
      <c r="E1" s="1081"/>
      <c r="F1" s="1082"/>
      <c r="G1" s="1087"/>
      <c r="H1" s="1087"/>
      <c r="I1" s="1087"/>
      <c r="J1" s="1087"/>
      <c r="K1" s="1082"/>
      <c r="L1" s="1082"/>
      <c r="M1" s="1082"/>
      <c r="N1" s="1082"/>
      <c r="O1" s="1082"/>
      <c r="P1" s="1082"/>
      <c r="Q1" s="1082"/>
      <c r="R1" s="1082"/>
      <c r="S1" s="1087"/>
      <c r="T1" s="1087"/>
      <c r="U1" s="1087"/>
      <c r="V1" s="1087"/>
      <c r="W1" s="1082"/>
      <c r="X1" s="1082"/>
      <c r="Y1" s="1082"/>
      <c r="Z1" s="1082"/>
      <c r="AA1" s="1087"/>
      <c r="AB1" s="1088"/>
      <c r="AC1" s="1088"/>
      <c r="AD1" s="1089" t="s">
        <v>294</v>
      </c>
      <c r="AE1" s="1090"/>
      <c r="AF1" s="568"/>
    </row>
    <row r="2" spans="1:50" ht="6" customHeight="1">
      <c r="A2" s="568"/>
      <c r="B2" s="1091"/>
      <c r="C2" s="1085"/>
      <c r="D2" s="1084"/>
      <c r="E2" s="1084"/>
      <c r="F2" s="1092"/>
      <c r="G2" s="1092"/>
      <c r="H2" s="1092"/>
      <c r="I2" s="1092"/>
      <c r="J2" s="1092"/>
      <c r="K2" s="1092"/>
      <c r="L2" s="1093"/>
      <c r="M2" s="1093"/>
      <c r="N2" s="1093"/>
      <c r="O2" s="1093"/>
      <c r="P2" s="1093"/>
      <c r="Q2" s="1093"/>
      <c r="R2" s="1093"/>
      <c r="S2" s="1093"/>
      <c r="T2" s="1092"/>
      <c r="U2" s="1092"/>
      <c r="V2" s="1092"/>
      <c r="W2" s="1092"/>
      <c r="X2" s="1093"/>
      <c r="Y2" s="1093"/>
      <c r="Z2" s="1093"/>
      <c r="AA2" s="1093"/>
      <c r="AB2" s="1092"/>
      <c r="AC2" s="1092"/>
      <c r="AD2" s="1092"/>
      <c r="AE2" s="1094"/>
      <c r="AF2" s="579"/>
    </row>
    <row r="3" spans="1:50" ht="13.5" customHeight="1" thickBot="1">
      <c r="A3" s="568"/>
      <c r="B3" s="580"/>
      <c r="C3" s="579"/>
      <c r="D3" s="579"/>
      <c r="E3" s="579"/>
      <c r="F3" s="1095"/>
      <c r="G3" s="1095"/>
      <c r="H3" s="1095"/>
      <c r="I3" s="1095"/>
      <c r="J3" s="1095"/>
      <c r="K3" s="1095"/>
      <c r="L3" s="1096"/>
      <c r="M3" s="1096"/>
      <c r="N3" s="1096"/>
      <c r="O3" s="1096"/>
      <c r="P3" s="1096"/>
      <c r="Q3" s="1096"/>
      <c r="R3" s="1096"/>
      <c r="S3" s="1096"/>
      <c r="T3" s="1095"/>
      <c r="U3" s="1095"/>
      <c r="V3" s="1095"/>
      <c r="W3" s="1095"/>
      <c r="X3" s="1096"/>
      <c r="Y3" s="1096"/>
      <c r="Z3" s="1096"/>
      <c r="AA3" s="1096"/>
      <c r="AB3" s="1660" t="s">
        <v>100</v>
      </c>
      <c r="AC3" s="1660"/>
      <c r="AD3" s="1660"/>
      <c r="AE3" s="1097"/>
      <c r="AF3" s="579"/>
    </row>
    <row r="4" spans="1:50" ht="13.5" customHeight="1" thickBot="1">
      <c r="A4" s="568"/>
      <c r="B4" s="580"/>
      <c r="C4" s="826" t="s">
        <v>295</v>
      </c>
      <c r="D4" s="1098"/>
      <c r="E4" s="1098"/>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100"/>
      <c r="AE4" s="287"/>
      <c r="AF4" s="287"/>
    </row>
    <row r="5" spans="1:50" s="767" customFormat="1" ht="4.5" customHeight="1">
      <c r="A5" s="568"/>
      <c r="B5" s="580"/>
      <c r="C5" s="1101"/>
      <c r="D5" s="1101"/>
      <c r="E5" s="1101"/>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287"/>
      <c r="AF5" s="287"/>
      <c r="AG5" s="573"/>
      <c r="AH5" s="573"/>
      <c r="AI5" s="573"/>
      <c r="AJ5" s="573"/>
      <c r="AK5" s="573"/>
      <c r="AL5" s="573"/>
      <c r="AM5" s="573"/>
      <c r="AN5" s="573"/>
      <c r="AO5" s="573"/>
      <c r="AP5" s="573"/>
      <c r="AQ5" s="573"/>
      <c r="AR5" s="573"/>
      <c r="AS5" s="573"/>
      <c r="AT5" s="573"/>
      <c r="AU5" s="573"/>
      <c r="AV5" s="573"/>
      <c r="AW5" s="573"/>
      <c r="AX5" s="573"/>
    </row>
    <row r="6" spans="1:50" s="767" customFormat="1" ht="13.5" customHeight="1">
      <c r="A6" s="568"/>
      <c r="B6" s="580"/>
      <c r="C6" s="1101"/>
      <c r="D6" s="1101"/>
      <c r="E6" s="1101"/>
      <c r="F6" s="1492">
        <v>2011</v>
      </c>
      <c r="G6" s="1492"/>
      <c r="H6" s="1492"/>
      <c r="I6" s="1492"/>
      <c r="J6" s="1492"/>
      <c r="K6" s="1492"/>
      <c r="L6" s="1492"/>
      <c r="M6" s="1492"/>
      <c r="N6" s="1492"/>
      <c r="O6" s="1492"/>
      <c r="P6" s="1492"/>
      <c r="Q6" s="1492"/>
      <c r="R6" s="1492"/>
      <c r="S6" s="1492"/>
      <c r="T6" s="1492"/>
      <c r="U6" s="1492"/>
      <c r="V6" s="1492"/>
      <c r="W6" s="605"/>
      <c r="X6" s="1492">
        <v>2012</v>
      </c>
      <c r="Y6" s="1492"/>
      <c r="Z6" s="1492"/>
      <c r="AA6" s="1492"/>
      <c r="AB6" s="1492"/>
      <c r="AC6" s="1492"/>
      <c r="AD6" s="1492"/>
      <c r="AE6" s="287"/>
      <c r="AF6" s="287"/>
      <c r="AG6" s="573"/>
      <c r="AH6" s="573"/>
      <c r="AI6" s="573"/>
      <c r="AJ6" s="573"/>
      <c r="AK6" s="573"/>
      <c r="AL6" s="573"/>
      <c r="AM6" s="573"/>
      <c r="AN6" s="573"/>
      <c r="AO6" s="573"/>
      <c r="AP6" s="573"/>
      <c r="AQ6" s="573"/>
      <c r="AR6" s="573"/>
      <c r="AS6" s="573"/>
      <c r="AT6" s="573"/>
      <c r="AU6" s="573"/>
      <c r="AV6" s="573"/>
      <c r="AW6" s="573"/>
      <c r="AX6" s="573"/>
    </row>
    <row r="7" spans="1:50" s="767" customFormat="1" ht="13.5" customHeight="1">
      <c r="A7" s="568"/>
      <c r="B7" s="580"/>
      <c r="C7" s="1101"/>
      <c r="D7" s="1101"/>
      <c r="E7" s="1101"/>
      <c r="F7" s="1082" t="s">
        <v>154</v>
      </c>
      <c r="G7" s="606"/>
      <c r="H7" s="1082" t="s">
        <v>153</v>
      </c>
      <c r="I7" s="606"/>
      <c r="J7" s="1082" t="s">
        <v>152</v>
      </c>
      <c r="K7" s="606"/>
      <c r="L7" s="1082" t="s">
        <v>151</v>
      </c>
      <c r="M7" s="606"/>
      <c r="N7" s="1082" t="s">
        <v>150</v>
      </c>
      <c r="O7" s="606"/>
      <c r="P7" s="1082" t="s">
        <v>149</v>
      </c>
      <c r="Q7" s="606"/>
      <c r="R7" s="1082" t="s">
        <v>148</v>
      </c>
      <c r="S7" s="606"/>
      <c r="T7" s="1082" t="s">
        <v>147</v>
      </c>
      <c r="U7" s="606"/>
      <c r="V7" s="1082" t="s">
        <v>146</v>
      </c>
      <c r="W7" s="606"/>
      <c r="X7" s="1082" t="s">
        <v>145</v>
      </c>
      <c r="Y7" s="606"/>
      <c r="Z7" s="1082" t="s">
        <v>156</v>
      </c>
      <c r="AA7" s="606"/>
      <c r="AB7" s="1082" t="s">
        <v>155</v>
      </c>
      <c r="AC7" s="606"/>
      <c r="AD7" s="1082" t="s">
        <v>154</v>
      </c>
      <c r="AE7" s="287"/>
      <c r="AF7" s="606"/>
      <c r="AG7" s="573"/>
      <c r="AH7" s="573"/>
      <c r="AI7" s="573"/>
      <c r="AJ7" s="573"/>
      <c r="AK7" s="573"/>
      <c r="AL7" s="573"/>
      <c r="AM7" s="573"/>
      <c r="AN7" s="573"/>
      <c r="AO7" s="573"/>
      <c r="AP7" s="573"/>
      <c r="AQ7" s="573"/>
      <c r="AR7" s="573"/>
      <c r="AS7" s="573"/>
      <c r="AT7" s="573"/>
      <c r="AU7" s="573"/>
      <c r="AV7" s="573"/>
      <c r="AW7" s="573"/>
      <c r="AX7" s="573"/>
    </row>
    <row r="8" spans="1:50" s="767" customFormat="1" ht="3.75" customHeight="1">
      <c r="A8" s="568"/>
      <c r="B8" s="580"/>
      <c r="C8" s="1101"/>
      <c r="D8" s="1101"/>
      <c r="E8" s="1101"/>
      <c r="F8" s="606"/>
      <c r="G8" s="1103"/>
      <c r="H8" s="606"/>
      <c r="I8" s="1103"/>
      <c r="J8" s="606"/>
      <c r="K8" s="1103"/>
      <c r="L8" s="606"/>
      <c r="M8" s="1103"/>
      <c r="N8" s="606"/>
      <c r="O8" s="1103"/>
      <c r="P8" s="606"/>
      <c r="Q8" s="1103"/>
      <c r="R8" s="606"/>
      <c r="S8" s="1103"/>
      <c r="T8" s="606"/>
      <c r="U8" s="1103"/>
      <c r="V8" s="606"/>
      <c r="W8" s="1103"/>
      <c r="X8" s="606"/>
      <c r="Y8" s="1103"/>
      <c r="Z8" s="606"/>
      <c r="AA8" s="1103"/>
      <c r="AB8" s="606"/>
      <c r="AC8" s="1103"/>
      <c r="AD8" s="606"/>
      <c r="AE8" s="287"/>
      <c r="AF8" s="606"/>
      <c r="AG8" s="573"/>
      <c r="AH8" s="573"/>
      <c r="AI8" s="573"/>
      <c r="AJ8" s="573"/>
      <c r="AK8" s="573"/>
      <c r="AL8" s="573"/>
      <c r="AM8" s="573"/>
      <c r="AN8" s="573"/>
      <c r="AO8" s="573"/>
      <c r="AP8" s="573"/>
      <c r="AQ8" s="573"/>
      <c r="AR8" s="573"/>
      <c r="AS8" s="573"/>
      <c r="AT8" s="573"/>
      <c r="AU8" s="573"/>
      <c r="AV8" s="573"/>
      <c r="AW8" s="573"/>
      <c r="AX8" s="573"/>
    </row>
    <row r="9" spans="1:50" s="767" customFormat="1" ht="11.25" customHeight="1">
      <c r="A9" s="568"/>
      <c r="B9" s="580"/>
      <c r="C9" s="827" t="s">
        <v>296</v>
      </c>
      <c r="D9" s="827"/>
      <c r="E9" s="297"/>
      <c r="F9" s="297">
        <v>-2.1</v>
      </c>
      <c r="G9" s="297"/>
      <c r="H9" s="297">
        <v>-2.4</v>
      </c>
      <c r="I9" s="297"/>
      <c r="J9" s="297">
        <v>-2.5</v>
      </c>
      <c r="K9" s="297"/>
      <c r="L9" s="298">
        <v>-2.7</v>
      </c>
      <c r="M9" s="297"/>
      <c r="N9" s="298">
        <v>-2.8</v>
      </c>
      <c r="O9" s="297"/>
      <c r="P9" s="298">
        <v>-3.1</v>
      </c>
      <c r="Q9" s="297"/>
      <c r="R9" s="298">
        <v>-3.4</v>
      </c>
      <c r="S9" s="297"/>
      <c r="T9" s="298">
        <v>-3.9</v>
      </c>
      <c r="U9" s="297"/>
      <c r="V9" s="298">
        <v>-4.4000000000000004</v>
      </c>
      <c r="W9" s="297"/>
      <c r="X9" s="298">
        <v>-4.7</v>
      </c>
      <c r="Y9" s="297"/>
      <c r="Z9" s="298">
        <v>-4.9000000000000004</v>
      </c>
      <c r="AA9" s="297"/>
      <c r="AB9" s="298">
        <v>-4.8</v>
      </c>
      <c r="AC9" s="297"/>
      <c r="AD9" s="298">
        <v>-4.7</v>
      </c>
      <c r="AE9" s="299"/>
      <c r="AF9" s="287"/>
      <c r="AG9" s="573"/>
      <c r="AH9" s="573"/>
      <c r="AI9" s="573"/>
      <c r="AJ9" s="573"/>
      <c r="AK9" s="573"/>
      <c r="AL9" s="573"/>
      <c r="AM9" s="573"/>
      <c r="AN9" s="573"/>
      <c r="AO9" s="573"/>
      <c r="AP9" s="573"/>
      <c r="AQ9" s="573"/>
      <c r="AR9" s="573"/>
      <c r="AS9" s="573"/>
      <c r="AT9" s="573"/>
      <c r="AU9" s="573"/>
      <c r="AV9" s="573"/>
      <c r="AW9" s="573"/>
      <c r="AX9" s="573"/>
    </row>
    <row r="10" spans="1:50" s="767" customFormat="1" ht="2.25" customHeight="1">
      <c r="A10" s="568"/>
      <c r="B10" s="580"/>
      <c r="C10" s="827"/>
      <c r="D10" s="827"/>
      <c r="E10" s="300"/>
      <c r="F10" s="300"/>
      <c r="G10" s="300"/>
      <c r="H10" s="300"/>
      <c r="I10" s="300"/>
      <c r="J10" s="300"/>
      <c r="K10" s="300"/>
      <c r="L10" s="301"/>
      <c r="M10" s="300"/>
      <c r="N10" s="301"/>
      <c r="O10" s="300"/>
      <c r="P10" s="301"/>
      <c r="Q10" s="300"/>
      <c r="R10" s="301"/>
      <c r="S10" s="300"/>
      <c r="T10" s="301"/>
      <c r="U10" s="300"/>
      <c r="V10" s="301"/>
      <c r="W10" s="300"/>
      <c r="X10" s="301"/>
      <c r="Y10" s="300"/>
      <c r="Z10" s="301"/>
      <c r="AA10" s="300"/>
      <c r="AB10" s="301"/>
      <c r="AC10" s="300"/>
      <c r="AD10" s="301"/>
      <c r="AE10" s="299"/>
      <c r="AF10" s="287"/>
      <c r="AG10" s="573"/>
      <c r="AH10" s="573"/>
      <c r="AI10" s="573"/>
      <c r="AJ10" s="573"/>
      <c r="AK10" s="573"/>
      <c r="AL10" s="573"/>
      <c r="AM10" s="573"/>
      <c r="AN10" s="573"/>
      <c r="AO10" s="573"/>
      <c r="AP10" s="573"/>
      <c r="AQ10" s="573"/>
      <c r="AR10" s="573"/>
      <c r="AS10" s="573"/>
      <c r="AT10" s="573"/>
      <c r="AU10" s="573"/>
      <c r="AV10" s="573"/>
      <c r="AW10" s="573"/>
      <c r="AX10" s="573"/>
    </row>
    <row r="11" spans="1:50" s="767" customFormat="1" ht="9.75" customHeight="1">
      <c r="A11" s="568"/>
      <c r="B11" s="580"/>
      <c r="C11" s="827" t="s">
        <v>297</v>
      </c>
      <c r="D11" s="17"/>
      <c r="E11" s="1104"/>
      <c r="F11" s="1104"/>
      <c r="G11" s="1104"/>
      <c r="H11" s="1104"/>
      <c r="I11" s="1104"/>
      <c r="J11" s="1104"/>
      <c r="K11" s="1104"/>
      <c r="L11" s="1105"/>
      <c r="M11" s="1104"/>
      <c r="N11" s="1105"/>
      <c r="O11" s="1104"/>
      <c r="P11" s="1105"/>
      <c r="Q11" s="1104"/>
      <c r="R11" s="1105"/>
      <c r="S11" s="1104"/>
      <c r="T11" s="1105"/>
      <c r="U11" s="1104"/>
      <c r="V11" s="1105"/>
      <c r="W11" s="1104"/>
      <c r="X11" s="1105"/>
      <c r="Y11" s="1104"/>
      <c r="Z11" s="1105"/>
      <c r="AA11" s="1104"/>
      <c r="AB11" s="1105"/>
      <c r="AC11" s="1104"/>
      <c r="AD11" s="1105"/>
      <c r="AE11" s="568"/>
      <c r="AF11" s="287"/>
      <c r="AG11" s="573"/>
      <c r="AH11" s="573"/>
      <c r="AI11" s="573"/>
      <c r="AJ11" s="573"/>
      <c r="AK11" s="573"/>
      <c r="AL11" s="573"/>
      <c r="AM11" s="573"/>
      <c r="AN11" s="573"/>
      <c r="AO11" s="573"/>
      <c r="AP11" s="573"/>
      <c r="AQ11" s="573"/>
      <c r="AR11" s="573"/>
      <c r="AS11" s="573"/>
      <c r="AT11" s="573"/>
      <c r="AU11" s="573"/>
      <c r="AV11" s="573"/>
      <c r="AW11" s="573"/>
      <c r="AX11" s="573"/>
    </row>
    <row r="12" spans="1:50" s="767" customFormat="1" ht="11.25" customHeight="1">
      <c r="A12" s="568"/>
      <c r="B12" s="580"/>
      <c r="C12" s="568"/>
      <c r="D12" s="406" t="s">
        <v>298</v>
      </c>
      <c r="E12" s="1106"/>
      <c r="F12" s="1106">
        <v>-12.2</v>
      </c>
      <c r="G12" s="1106"/>
      <c r="H12" s="1106">
        <v>-13.8</v>
      </c>
      <c r="I12" s="1106"/>
      <c r="J12" s="1106">
        <v>-14.8</v>
      </c>
      <c r="K12" s="1106"/>
      <c r="L12" s="1107">
        <v>-14</v>
      </c>
      <c r="M12" s="1106"/>
      <c r="N12" s="1107">
        <v>-13.5</v>
      </c>
      <c r="O12" s="1106"/>
      <c r="P12" s="1107">
        <v>-13.5</v>
      </c>
      <c r="Q12" s="1106"/>
      <c r="R12" s="1107">
        <v>-16.399999999999999</v>
      </c>
      <c r="S12" s="1106"/>
      <c r="T12" s="1107">
        <v>-19.2</v>
      </c>
      <c r="U12" s="1106"/>
      <c r="V12" s="1107">
        <v>-22</v>
      </c>
      <c r="W12" s="1106"/>
      <c r="X12" s="1107">
        <v>-24.1</v>
      </c>
      <c r="Y12" s="1106"/>
      <c r="Z12" s="1107">
        <v>-24.5</v>
      </c>
      <c r="AA12" s="1106"/>
      <c r="AB12" s="1107">
        <v>-22.9</v>
      </c>
      <c r="AC12" s="1106"/>
      <c r="AD12" s="1107">
        <v>-21</v>
      </c>
      <c r="AE12" s="568"/>
      <c r="AF12" s="287"/>
      <c r="AG12" s="573"/>
      <c r="AH12" s="573"/>
      <c r="AI12" s="573"/>
      <c r="AJ12" s="573"/>
      <c r="AK12" s="573"/>
      <c r="AL12" s="573"/>
      <c r="AM12" s="573"/>
      <c r="AN12" s="573"/>
      <c r="AO12" s="573"/>
      <c r="AP12" s="573"/>
      <c r="AQ12" s="573"/>
      <c r="AR12" s="573"/>
      <c r="AS12" s="573"/>
      <c r="AT12" s="573"/>
      <c r="AU12" s="573"/>
      <c r="AV12" s="573"/>
      <c r="AW12" s="573"/>
      <c r="AX12" s="573"/>
    </row>
    <row r="13" spans="1:50" s="767" customFormat="1" ht="12.75" customHeight="1">
      <c r="A13" s="568"/>
      <c r="B13" s="580"/>
      <c r="C13" s="568"/>
      <c r="D13" s="406" t="s">
        <v>299</v>
      </c>
      <c r="E13" s="1106"/>
      <c r="F13" s="1106">
        <v>-51.1</v>
      </c>
      <c r="G13" s="1106"/>
      <c r="H13" s="1106">
        <v>-52.6</v>
      </c>
      <c r="I13" s="1106"/>
      <c r="J13" s="1106">
        <v>-54.4</v>
      </c>
      <c r="K13" s="1106"/>
      <c r="L13" s="1107">
        <v>-55.5</v>
      </c>
      <c r="M13" s="1106"/>
      <c r="N13" s="1107">
        <v>-57.4</v>
      </c>
      <c r="O13" s="1106"/>
      <c r="P13" s="1107">
        <v>-59.6</v>
      </c>
      <c r="Q13" s="1106"/>
      <c r="R13" s="1107">
        <v>-62</v>
      </c>
      <c r="S13" s="1106"/>
      <c r="T13" s="1107">
        <v>-64.3</v>
      </c>
      <c r="U13" s="1106"/>
      <c r="V13" s="1107">
        <v>-65.099999999999994</v>
      </c>
      <c r="W13" s="1106"/>
      <c r="X13" s="1107">
        <v>-66.900000000000006</v>
      </c>
      <c r="Y13" s="1106"/>
      <c r="Z13" s="1107">
        <v>-67.599999999999994</v>
      </c>
      <c r="AA13" s="1106"/>
      <c r="AB13" s="1107">
        <v>-69</v>
      </c>
      <c r="AC13" s="1106"/>
      <c r="AD13" s="1107">
        <v>-69.5</v>
      </c>
      <c r="AE13" s="568"/>
      <c r="AF13" s="287"/>
      <c r="AG13" s="573"/>
      <c r="AH13" s="573"/>
      <c r="AI13" s="573"/>
      <c r="AJ13" s="573"/>
      <c r="AK13" s="573"/>
      <c r="AL13" s="573"/>
      <c r="AM13" s="573"/>
      <c r="AN13" s="573"/>
      <c r="AO13" s="573"/>
      <c r="AP13" s="573"/>
      <c r="AQ13" s="573"/>
      <c r="AR13" s="573"/>
      <c r="AS13" s="573"/>
      <c r="AT13" s="573"/>
      <c r="AU13" s="573"/>
      <c r="AV13" s="573"/>
      <c r="AW13" s="573"/>
      <c r="AX13" s="573"/>
    </row>
    <row r="14" spans="1:50" s="767" customFormat="1" ht="11.25" customHeight="1">
      <c r="A14" s="568"/>
      <c r="B14" s="580"/>
      <c r="C14" s="568"/>
      <c r="D14" s="406" t="s">
        <v>300</v>
      </c>
      <c r="E14" s="1106"/>
      <c r="F14" s="1106">
        <v>-11.7</v>
      </c>
      <c r="G14" s="1106"/>
      <c r="H14" s="1106">
        <v>-14.3</v>
      </c>
      <c r="I14" s="1106"/>
      <c r="J14" s="1106">
        <v>-15.9</v>
      </c>
      <c r="K14" s="1106"/>
      <c r="L14" s="1107">
        <v>-17.3</v>
      </c>
      <c r="M14" s="1106"/>
      <c r="N14" s="1107">
        <v>-17.7</v>
      </c>
      <c r="O14" s="1106"/>
      <c r="P14" s="1107">
        <v>-19</v>
      </c>
      <c r="Q14" s="1106"/>
      <c r="R14" s="1107">
        <v>-19.7</v>
      </c>
      <c r="S14" s="1106"/>
      <c r="T14" s="1107">
        <v>-21.7</v>
      </c>
      <c r="U14" s="1106"/>
      <c r="V14" s="1107">
        <v>-23</v>
      </c>
      <c r="W14" s="1106"/>
      <c r="X14" s="1107">
        <v>-22.9</v>
      </c>
      <c r="Y14" s="1106"/>
      <c r="Z14" s="1107">
        <v>-21.9</v>
      </c>
      <c r="AA14" s="1106"/>
      <c r="AB14" s="1107">
        <v>-20.3</v>
      </c>
      <c r="AC14" s="1106"/>
      <c r="AD14" s="1107">
        <v>-19.2</v>
      </c>
      <c r="AE14" s="568"/>
      <c r="AF14" s="287"/>
      <c r="AG14" s="573"/>
      <c r="AH14" s="573"/>
      <c r="AI14" s="573"/>
      <c r="AJ14" s="573"/>
      <c r="AK14" s="573"/>
      <c r="AL14" s="573"/>
      <c r="AM14" s="573"/>
      <c r="AN14" s="573"/>
      <c r="AO14" s="573"/>
      <c r="AP14" s="573"/>
      <c r="AQ14" s="573"/>
      <c r="AR14" s="573"/>
      <c r="AS14" s="573"/>
      <c r="AT14" s="573"/>
      <c r="AU14" s="573"/>
      <c r="AV14" s="573"/>
      <c r="AW14" s="573"/>
      <c r="AX14" s="573"/>
    </row>
    <row r="15" spans="1:50" s="767" customFormat="1" ht="12" customHeight="1">
      <c r="A15" s="568"/>
      <c r="B15" s="580"/>
      <c r="C15" s="568"/>
      <c r="D15" s="406" t="s">
        <v>301</v>
      </c>
      <c r="E15" s="1106"/>
      <c r="F15" s="1106">
        <v>-11.5</v>
      </c>
      <c r="G15" s="1106"/>
      <c r="H15" s="1106">
        <v>-13.6</v>
      </c>
      <c r="I15" s="1106"/>
      <c r="J15" s="1106">
        <v>-13.5</v>
      </c>
      <c r="K15" s="1106"/>
      <c r="L15" s="1107">
        <v>-16</v>
      </c>
      <c r="M15" s="1106"/>
      <c r="N15" s="1107">
        <v>-19</v>
      </c>
      <c r="O15" s="1106"/>
      <c r="P15" s="1107">
        <v>-23</v>
      </c>
      <c r="Q15" s="1106"/>
      <c r="R15" s="1107">
        <v>-24.2</v>
      </c>
      <c r="S15" s="1106"/>
      <c r="T15" s="1107">
        <v>-27.2</v>
      </c>
      <c r="U15" s="1106"/>
      <c r="V15" s="1107">
        <v>-28.9</v>
      </c>
      <c r="W15" s="1106"/>
      <c r="X15" s="1107">
        <v>-30.6</v>
      </c>
      <c r="Y15" s="1106"/>
      <c r="Z15" s="1107">
        <v>-29.6</v>
      </c>
      <c r="AA15" s="1106"/>
      <c r="AB15" s="1107">
        <v>-29.7</v>
      </c>
      <c r="AC15" s="1106"/>
      <c r="AD15" s="1107">
        <v>-29.3</v>
      </c>
      <c r="AE15" s="568"/>
      <c r="AF15" s="287"/>
      <c r="AG15" s="573"/>
      <c r="AH15" s="573"/>
      <c r="AI15" s="573"/>
      <c r="AJ15" s="573"/>
      <c r="AK15" s="573"/>
      <c r="AL15" s="573"/>
      <c r="AM15" s="573"/>
      <c r="AN15" s="573"/>
      <c r="AO15" s="573"/>
      <c r="AP15" s="573"/>
      <c r="AQ15" s="573"/>
      <c r="AR15" s="573"/>
      <c r="AS15" s="573"/>
      <c r="AT15" s="573"/>
      <c r="AU15" s="573"/>
      <c r="AV15" s="573"/>
      <c r="AW15" s="573"/>
      <c r="AX15" s="573"/>
    </row>
    <row r="16" spans="1:50" s="767" customFormat="1" ht="10.5" customHeight="1">
      <c r="A16" s="568"/>
      <c r="B16" s="580"/>
      <c r="C16" s="568"/>
      <c r="D16" s="17"/>
      <c r="E16" s="17"/>
      <c r="F16" s="1104"/>
      <c r="G16" s="1104"/>
      <c r="H16" s="1104"/>
      <c r="I16" s="1104"/>
      <c r="J16" s="1104"/>
      <c r="K16" s="1104"/>
      <c r="L16" s="1104"/>
      <c r="M16" s="1104"/>
      <c r="N16" s="1104"/>
      <c r="O16" s="1104"/>
      <c r="P16" s="1104"/>
      <c r="Q16" s="1104"/>
      <c r="R16" s="1104"/>
      <c r="S16" s="1104"/>
      <c r="T16" s="1104"/>
      <c r="U16" s="1104"/>
      <c r="V16" s="1104"/>
      <c r="W16" s="1104"/>
      <c r="X16" s="1104"/>
      <c r="Y16" s="1104"/>
      <c r="Z16" s="1104"/>
      <c r="AA16" s="1104"/>
      <c r="AB16" s="1104"/>
      <c r="AC16" s="1104"/>
      <c r="AD16" s="1104"/>
      <c r="AE16" s="568"/>
      <c r="AF16" s="287"/>
      <c r="AG16" s="573"/>
      <c r="AH16" s="573"/>
      <c r="AI16" s="573"/>
      <c r="AJ16" s="573"/>
      <c r="AK16" s="573"/>
      <c r="AL16" s="573"/>
      <c r="AM16" s="573"/>
      <c r="AN16" s="573"/>
      <c r="AO16" s="573"/>
      <c r="AP16" s="573"/>
      <c r="AQ16" s="573"/>
      <c r="AR16" s="573"/>
      <c r="AS16" s="573"/>
      <c r="AT16" s="573"/>
      <c r="AU16" s="573"/>
      <c r="AV16" s="573"/>
      <c r="AW16" s="573"/>
      <c r="AX16" s="573"/>
    </row>
    <row r="17" spans="1:50" s="767" customFormat="1" ht="10.5" customHeight="1">
      <c r="A17" s="568"/>
      <c r="B17" s="580"/>
      <c r="C17" s="568"/>
      <c r="D17" s="17"/>
      <c r="E17" s="17"/>
      <c r="F17" s="1104"/>
      <c r="G17" s="1104"/>
      <c r="H17" s="1104"/>
      <c r="I17" s="1104"/>
      <c r="J17" s="1104"/>
      <c r="K17" s="1104"/>
      <c r="L17" s="1104"/>
      <c r="M17" s="1104"/>
      <c r="N17" s="1104"/>
      <c r="O17" s="1104"/>
      <c r="P17" s="1104"/>
      <c r="Q17" s="1104"/>
      <c r="R17" s="1104"/>
      <c r="S17" s="1104"/>
      <c r="T17" s="1104"/>
      <c r="U17" s="1104"/>
      <c r="V17" s="1104"/>
      <c r="W17" s="1104"/>
      <c r="X17" s="1104"/>
      <c r="Y17" s="1104"/>
      <c r="Z17" s="1104"/>
      <c r="AA17" s="1104"/>
      <c r="AB17" s="1104"/>
      <c r="AC17" s="1104"/>
      <c r="AD17" s="1104"/>
      <c r="AE17" s="568"/>
      <c r="AF17" s="287"/>
      <c r="AG17" s="573"/>
      <c r="AH17" s="573"/>
      <c r="AI17" s="573"/>
      <c r="AJ17" s="573"/>
      <c r="AK17" s="573"/>
      <c r="AL17" s="573"/>
      <c r="AM17" s="573"/>
      <c r="AN17" s="573"/>
      <c r="AO17" s="573"/>
      <c r="AP17" s="573"/>
      <c r="AQ17" s="573"/>
      <c r="AR17" s="573"/>
      <c r="AS17" s="573"/>
      <c r="AT17" s="573"/>
      <c r="AU17" s="573"/>
      <c r="AV17" s="573"/>
      <c r="AW17" s="573"/>
      <c r="AX17" s="573"/>
    </row>
    <row r="18" spans="1:50" s="767" customFormat="1" ht="10.5" customHeight="1">
      <c r="A18" s="568"/>
      <c r="B18" s="580"/>
      <c r="C18" s="568"/>
      <c r="D18" s="17"/>
      <c r="E18" s="17"/>
      <c r="F18" s="1104"/>
      <c r="G18" s="1104"/>
      <c r="H18" s="1104"/>
      <c r="I18" s="1104"/>
      <c r="J18" s="1104"/>
      <c r="K18" s="1104"/>
      <c r="L18" s="1104"/>
      <c r="M18" s="1104"/>
      <c r="N18" s="1104"/>
      <c r="O18" s="1104"/>
      <c r="P18" s="1104"/>
      <c r="Q18" s="1104"/>
      <c r="R18" s="1104"/>
      <c r="S18" s="1104"/>
      <c r="T18" s="1104"/>
      <c r="U18" s="1104"/>
      <c r="V18" s="1104"/>
      <c r="W18" s="1104"/>
      <c r="X18" s="1104"/>
      <c r="Y18" s="1104"/>
      <c r="Z18" s="1104"/>
      <c r="AA18" s="1104"/>
      <c r="AB18" s="1104"/>
      <c r="AC18" s="1104"/>
      <c r="AD18" s="1104"/>
      <c r="AE18" s="568"/>
      <c r="AF18" s="287"/>
      <c r="AG18" s="573"/>
      <c r="AH18" s="573"/>
      <c r="AI18" s="573"/>
      <c r="AJ18" s="573"/>
      <c r="AK18" s="573"/>
      <c r="AL18" s="573"/>
      <c r="AM18" s="573"/>
      <c r="AN18" s="573"/>
      <c r="AO18" s="573"/>
      <c r="AP18" s="573"/>
      <c r="AQ18" s="573"/>
      <c r="AR18" s="573"/>
      <c r="AS18" s="573"/>
      <c r="AT18" s="573"/>
      <c r="AU18" s="573"/>
      <c r="AV18" s="573"/>
      <c r="AW18" s="573"/>
      <c r="AX18" s="573"/>
    </row>
    <row r="19" spans="1:50" s="767" customFormat="1" ht="10.5" customHeight="1">
      <c r="A19" s="568"/>
      <c r="B19" s="580"/>
      <c r="C19" s="568"/>
      <c r="D19" s="17"/>
      <c r="E19" s="17"/>
      <c r="F19" s="1104"/>
      <c r="G19" s="1104"/>
      <c r="H19" s="1104"/>
      <c r="I19" s="1104"/>
      <c r="J19" s="1104"/>
      <c r="K19" s="1104"/>
      <c r="L19" s="1104"/>
      <c r="M19" s="1104"/>
      <c r="N19" s="1104"/>
      <c r="O19" s="1104"/>
      <c r="P19" s="1104"/>
      <c r="Q19" s="1104"/>
      <c r="R19" s="1104"/>
      <c r="S19" s="1104"/>
      <c r="T19" s="1104"/>
      <c r="U19" s="1104"/>
      <c r="V19" s="1104"/>
      <c r="W19" s="1104"/>
      <c r="X19" s="1104"/>
      <c r="Y19" s="1104"/>
      <c r="Z19" s="1104"/>
      <c r="AA19" s="1104"/>
      <c r="AB19" s="1104"/>
      <c r="AC19" s="1104"/>
      <c r="AD19" s="1104"/>
      <c r="AE19" s="568"/>
      <c r="AF19" s="287"/>
      <c r="AG19" s="573"/>
      <c r="AH19" s="573"/>
      <c r="AI19" s="573"/>
      <c r="AJ19" s="573"/>
      <c r="AK19" s="573"/>
      <c r="AL19" s="573"/>
      <c r="AM19" s="573"/>
      <c r="AN19" s="573"/>
      <c r="AO19" s="573"/>
      <c r="AP19" s="573"/>
      <c r="AQ19" s="573"/>
      <c r="AR19" s="573"/>
      <c r="AS19" s="573"/>
      <c r="AT19" s="573"/>
      <c r="AU19" s="573"/>
      <c r="AV19" s="573"/>
      <c r="AW19" s="573"/>
      <c r="AX19" s="573"/>
    </row>
    <row r="20" spans="1:50" s="767" customFormat="1" ht="10.5" customHeight="1">
      <c r="A20" s="568"/>
      <c r="B20" s="580"/>
      <c r="C20" s="568"/>
      <c r="D20" s="17"/>
      <c r="E20" s="17"/>
      <c r="F20" s="1104"/>
      <c r="G20" s="1104"/>
      <c r="H20" s="1104"/>
      <c r="I20" s="1104"/>
      <c r="J20" s="1104"/>
      <c r="K20" s="1104"/>
      <c r="L20" s="1104"/>
      <c r="M20" s="1104"/>
      <c r="N20" s="1104"/>
      <c r="O20" s="1104"/>
      <c r="P20" s="1104"/>
      <c r="Q20" s="1104"/>
      <c r="R20" s="1104"/>
      <c r="S20" s="1104"/>
      <c r="T20" s="1104"/>
      <c r="U20" s="1104"/>
      <c r="V20" s="1104"/>
      <c r="W20" s="1104"/>
      <c r="X20" s="1104"/>
      <c r="Y20" s="1104"/>
      <c r="Z20" s="1104"/>
      <c r="AA20" s="1104"/>
      <c r="AB20" s="1104"/>
      <c r="AC20" s="1104"/>
      <c r="AD20" s="1104"/>
      <c r="AE20" s="568"/>
      <c r="AF20" s="287"/>
      <c r="AG20" s="573"/>
      <c r="AH20" s="573"/>
      <c r="AI20" s="573"/>
      <c r="AJ20" s="573"/>
      <c r="AK20" s="573"/>
      <c r="AL20" s="573"/>
      <c r="AM20" s="573"/>
      <c r="AN20" s="573"/>
      <c r="AO20" s="573"/>
      <c r="AP20" s="573"/>
      <c r="AQ20" s="573"/>
      <c r="AR20" s="573"/>
      <c r="AS20" s="573"/>
      <c r="AT20" s="573"/>
      <c r="AU20" s="573"/>
      <c r="AV20" s="573"/>
      <c r="AW20" s="573"/>
      <c r="AX20" s="573"/>
    </row>
    <row r="21" spans="1:50" s="767" customFormat="1" ht="10.5" customHeight="1">
      <c r="A21" s="568"/>
      <c r="B21" s="580"/>
      <c r="C21" s="568"/>
      <c r="D21" s="17"/>
      <c r="E21" s="17"/>
      <c r="F21" s="1104"/>
      <c r="G21" s="1104"/>
      <c r="H21" s="1104"/>
      <c r="I21" s="1104"/>
      <c r="J21" s="1104"/>
      <c r="K21" s="1104"/>
      <c r="L21" s="1104"/>
      <c r="M21" s="1104"/>
      <c r="N21" s="1104"/>
      <c r="O21" s="1104"/>
      <c r="P21" s="1104"/>
      <c r="Q21" s="1104"/>
      <c r="R21" s="1104"/>
      <c r="S21" s="1104"/>
      <c r="T21" s="1104"/>
      <c r="U21" s="1104"/>
      <c r="V21" s="1104"/>
      <c r="W21" s="1104"/>
      <c r="X21" s="1104"/>
      <c r="Y21" s="1104"/>
      <c r="Z21" s="1104"/>
      <c r="AA21" s="1104"/>
      <c r="AB21" s="1104"/>
      <c r="AC21" s="1104"/>
      <c r="AD21" s="1104"/>
      <c r="AE21" s="568"/>
      <c r="AF21" s="287"/>
      <c r="AG21" s="573"/>
      <c r="AH21" s="573"/>
      <c r="AI21" s="573"/>
      <c r="AJ21" s="573"/>
      <c r="AK21" s="573"/>
      <c r="AL21" s="573"/>
      <c r="AM21" s="573"/>
      <c r="AN21" s="573"/>
      <c r="AO21" s="573"/>
      <c r="AP21" s="573"/>
      <c r="AQ21" s="573"/>
      <c r="AR21" s="573"/>
      <c r="AS21" s="573"/>
      <c r="AT21" s="573"/>
      <c r="AU21" s="573"/>
      <c r="AV21" s="573"/>
      <c r="AW21" s="573"/>
      <c r="AX21" s="573"/>
    </row>
    <row r="22" spans="1:50" s="767" customFormat="1" ht="10.5" customHeight="1">
      <c r="A22" s="568"/>
      <c r="B22" s="580"/>
      <c r="C22" s="568"/>
      <c r="D22" s="17"/>
      <c r="E22" s="17"/>
      <c r="F22" s="1104"/>
      <c r="G22" s="1104"/>
      <c r="H22" s="1104"/>
      <c r="I22" s="1104"/>
      <c r="J22" s="1104"/>
      <c r="K22" s="1104"/>
      <c r="L22" s="1104"/>
      <c r="M22" s="1104"/>
      <c r="N22" s="1104"/>
      <c r="O22" s="1104"/>
      <c r="P22" s="1104"/>
      <c r="Q22" s="1104"/>
      <c r="R22" s="1104"/>
      <c r="S22" s="1104"/>
      <c r="T22" s="1104"/>
      <c r="U22" s="1104"/>
      <c r="V22" s="1104"/>
      <c r="W22" s="1104"/>
      <c r="X22" s="1104"/>
      <c r="Y22" s="1104"/>
      <c r="Z22" s="1104"/>
      <c r="AA22" s="1104"/>
      <c r="AB22" s="1104"/>
      <c r="AC22" s="1104"/>
      <c r="AD22" s="1104"/>
      <c r="AE22" s="568"/>
      <c r="AF22" s="287"/>
      <c r="AG22" s="573"/>
      <c r="AH22" s="573"/>
      <c r="AI22" s="573"/>
      <c r="AJ22" s="573"/>
      <c r="AK22" s="573"/>
      <c r="AL22" s="573"/>
      <c r="AM22" s="573"/>
      <c r="AN22" s="573"/>
      <c r="AO22" s="573"/>
      <c r="AP22" s="573"/>
      <c r="AQ22" s="573"/>
      <c r="AR22" s="573"/>
      <c r="AS22" s="573"/>
      <c r="AT22" s="573"/>
      <c r="AU22" s="573"/>
      <c r="AV22" s="573"/>
      <c r="AW22" s="573"/>
      <c r="AX22" s="573"/>
    </row>
    <row r="23" spans="1:50" s="767" customFormat="1" ht="10.5" customHeight="1">
      <c r="A23" s="568"/>
      <c r="B23" s="580"/>
      <c r="C23" s="568"/>
      <c r="D23" s="17"/>
      <c r="E23" s="17"/>
      <c r="F23" s="1104"/>
      <c r="G23" s="1104"/>
      <c r="H23" s="1104"/>
      <c r="I23" s="1104"/>
      <c r="J23" s="1104"/>
      <c r="K23" s="1104"/>
      <c r="L23" s="1104"/>
      <c r="M23" s="1104"/>
      <c r="N23" s="1104"/>
      <c r="O23" s="1104"/>
      <c r="P23" s="1104"/>
      <c r="Q23" s="1104"/>
      <c r="R23" s="1104"/>
      <c r="S23" s="1104"/>
      <c r="T23" s="1104"/>
      <c r="U23" s="1104"/>
      <c r="V23" s="1104"/>
      <c r="W23" s="1104"/>
      <c r="X23" s="1104"/>
      <c r="Y23" s="1104"/>
      <c r="Z23" s="1104"/>
      <c r="AA23" s="1104"/>
      <c r="AB23" s="1104"/>
      <c r="AC23" s="1104"/>
      <c r="AD23" s="1104"/>
      <c r="AE23" s="568"/>
      <c r="AF23" s="287"/>
      <c r="AG23" s="573"/>
      <c r="AH23" s="573"/>
      <c r="AI23" s="573"/>
      <c r="AJ23" s="573"/>
      <c r="AK23" s="573"/>
      <c r="AL23" s="573"/>
      <c r="AM23" s="573"/>
      <c r="AN23" s="573"/>
      <c r="AO23" s="573"/>
      <c r="AP23" s="573"/>
      <c r="AQ23" s="573"/>
      <c r="AR23" s="573"/>
      <c r="AS23" s="573"/>
      <c r="AT23" s="573"/>
      <c r="AU23" s="573"/>
      <c r="AV23" s="573"/>
      <c r="AW23" s="573"/>
      <c r="AX23" s="573"/>
    </row>
    <row r="24" spans="1:50" s="767" customFormat="1" ht="10.5" customHeight="1">
      <c r="A24" s="568"/>
      <c r="B24" s="580"/>
      <c r="C24" s="568"/>
      <c r="D24" s="17"/>
      <c r="E24" s="17"/>
      <c r="F24" s="1104"/>
      <c r="G24" s="1104"/>
      <c r="H24" s="1104"/>
      <c r="I24" s="1104"/>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568"/>
      <c r="AF24" s="287"/>
      <c r="AG24" s="573"/>
      <c r="AH24" s="573"/>
      <c r="AI24" s="573"/>
      <c r="AJ24" s="573"/>
      <c r="AK24" s="573"/>
      <c r="AL24" s="573"/>
      <c r="AM24" s="573"/>
      <c r="AN24" s="573"/>
      <c r="AO24" s="573"/>
      <c r="AP24" s="573"/>
      <c r="AQ24" s="573"/>
      <c r="AR24" s="573"/>
      <c r="AS24" s="573"/>
      <c r="AT24" s="573"/>
      <c r="AU24" s="573"/>
      <c r="AV24" s="573"/>
      <c r="AW24" s="573"/>
      <c r="AX24" s="573"/>
    </row>
    <row r="25" spans="1:50" s="767" customFormat="1" ht="10.5" customHeight="1">
      <c r="A25" s="568"/>
      <c r="B25" s="580"/>
      <c r="C25" s="568"/>
      <c r="D25" s="17"/>
      <c r="E25" s="17"/>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568"/>
      <c r="AF25" s="287"/>
      <c r="AG25" s="573"/>
      <c r="AH25" s="573"/>
      <c r="AI25" s="573"/>
      <c r="AJ25" s="573"/>
      <c r="AK25" s="573"/>
      <c r="AL25" s="573"/>
      <c r="AM25" s="573"/>
      <c r="AN25" s="573"/>
      <c r="AO25" s="573"/>
      <c r="AP25" s="573"/>
      <c r="AQ25" s="573"/>
      <c r="AR25" s="573"/>
      <c r="AS25" s="573"/>
      <c r="AT25" s="573"/>
      <c r="AU25" s="573"/>
      <c r="AV25" s="573"/>
      <c r="AW25" s="573"/>
      <c r="AX25" s="573"/>
    </row>
    <row r="26" spans="1:50" s="767" customFormat="1" ht="10.5" customHeight="1">
      <c r="A26" s="568"/>
      <c r="B26" s="580"/>
      <c r="C26" s="568"/>
      <c r="D26" s="17"/>
      <c r="E26" s="17"/>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568"/>
      <c r="AF26" s="287"/>
      <c r="AG26" s="573"/>
      <c r="AH26" s="573"/>
      <c r="AI26" s="573"/>
      <c r="AJ26" s="573"/>
      <c r="AK26" s="573"/>
      <c r="AL26" s="573"/>
      <c r="AM26" s="573"/>
      <c r="AN26" s="573"/>
      <c r="AO26" s="573"/>
      <c r="AP26" s="573"/>
      <c r="AQ26" s="573"/>
      <c r="AR26" s="573"/>
      <c r="AS26" s="573"/>
      <c r="AT26" s="573"/>
      <c r="AU26" s="573"/>
      <c r="AV26" s="573"/>
      <c r="AW26" s="573"/>
      <c r="AX26" s="573"/>
    </row>
    <row r="27" spans="1:50" s="767" customFormat="1" ht="10.5" customHeight="1">
      <c r="A27" s="568"/>
      <c r="B27" s="580"/>
      <c r="C27" s="568"/>
      <c r="D27" s="17"/>
      <c r="E27" s="17"/>
      <c r="F27" s="1104"/>
      <c r="G27" s="1104"/>
      <c r="H27" s="1104"/>
      <c r="I27" s="1104"/>
      <c r="J27" s="1104"/>
      <c r="K27" s="1104"/>
      <c r="L27" s="1104"/>
      <c r="M27" s="1104"/>
      <c r="N27" s="1104"/>
      <c r="O27" s="1104"/>
      <c r="P27" s="1104"/>
      <c r="Q27" s="1104"/>
      <c r="R27" s="1104"/>
      <c r="S27" s="1104"/>
      <c r="T27" s="1104"/>
      <c r="U27" s="1104"/>
      <c r="V27" s="1104"/>
      <c r="W27" s="1104"/>
      <c r="X27" s="1104"/>
      <c r="Y27" s="1104"/>
      <c r="Z27" s="1104"/>
      <c r="AA27" s="1104"/>
      <c r="AB27" s="1104"/>
      <c r="AC27" s="1104"/>
      <c r="AD27" s="1104"/>
      <c r="AE27" s="568"/>
      <c r="AF27" s="287"/>
      <c r="AG27" s="573"/>
      <c r="AH27" s="573"/>
      <c r="AI27" s="573"/>
      <c r="AJ27" s="573"/>
      <c r="AK27" s="573"/>
      <c r="AL27" s="573"/>
      <c r="AM27" s="573"/>
      <c r="AN27" s="573"/>
      <c r="AO27" s="573"/>
      <c r="AP27" s="573"/>
      <c r="AQ27" s="573"/>
      <c r="AR27" s="573"/>
      <c r="AS27" s="573"/>
      <c r="AT27" s="573"/>
      <c r="AU27" s="573"/>
      <c r="AV27" s="573"/>
      <c r="AW27" s="573"/>
      <c r="AX27" s="573"/>
    </row>
    <row r="28" spans="1:50" s="767" customFormat="1" ht="10.5" customHeight="1">
      <c r="A28" s="568"/>
      <c r="B28" s="580"/>
      <c r="C28" s="568"/>
      <c r="D28" s="17"/>
      <c r="E28" s="17"/>
      <c r="F28" s="1104"/>
      <c r="G28" s="1104"/>
      <c r="H28" s="1104"/>
      <c r="I28" s="1104"/>
      <c r="J28" s="1104"/>
      <c r="K28" s="1104"/>
      <c r="L28" s="1104"/>
      <c r="M28" s="1104"/>
      <c r="N28" s="1104"/>
      <c r="O28" s="1104"/>
      <c r="P28" s="1104"/>
      <c r="Q28" s="1104"/>
      <c r="R28" s="1104"/>
      <c r="S28" s="1104"/>
      <c r="T28" s="1104"/>
      <c r="U28" s="1104"/>
      <c r="V28" s="1104"/>
      <c r="W28" s="1104"/>
      <c r="X28" s="1104"/>
      <c r="Y28" s="1104"/>
      <c r="Z28" s="1104"/>
      <c r="AA28" s="1104"/>
      <c r="AB28" s="1104"/>
      <c r="AC28" s="1104"/>
      <c r="AD28" s="1104"/>
      <c r="AE28" s="568"/>
      <c r="AF28" s="287"/>
      <c r="AG28" s="573"/>
      <c r="AH28" s="573"/>
      <c r="AI28" s="573"/>
      <c r="AJ28" s="573"/>
      <c r="AK28" s="573"/>
      <c r="AL28" s="573"/>
      <c r="AM28" s="573"/>
      <c r="AN28" s="573"/>
      <c r="AO28" s="573"/>
      <c r="AP28" s="573"/>
      <c r="AQ28" s="573"/>
      <c r="AR28" s="573"/>
      <c r="AS28" s="573"/>
      <c r="AT28" s="573"/>
      <c r="AU28" s="573"/>
      <c r="AV28" s="573"/>
      <c r="AW28" s="573"/>
      <c r="AX28" s="573"/>
    </row>
    <row r="29" spans="1:50" s="767" customFormat="1" ht="6" customHeight="1">
      <c r="A29" s="568"/>
      <c r="B29" s="580"/>
      <c r="C29" s="568"/>
      <c r="D29" s="17"/>
      <c r="E29" s="17"/>
      <c r="F29" s="1104"/>
      <c r="G29" s="1104"/>
      <c r="H29" s="1104"/>
      <c r="I29" s="1104"/>
      <c r="J29" s="1104"/>
      <c r="K29" s="1104"/>
      <c r="L29" s="1104"/>
      <c r="M29" s="1104"/>
      <c r="N29" s="1104"/>
      <c r="O29" s="1104"/>
      <c r="P29" s="1104"/>
      <c r="Q29" s="1104"/>
      <c r="R29" s="1104"/>
      <c r="S29" s="1104"/>
      <c r="T29" s="1104"/>
      <c r="U29" s="1104"/>
      <c r="V29" s="1104"/>
      <c r="W29" s="1104"/>
      <c r="X29" s="1104"/>
      <c r="Y29" s="1104"/>
      <c r="Z29" s="1104"/>
      <c r="AA29" s="1104"/>
      <c r="AB29" s="1104"/>
      <c r="AC29" s="1104"/>
      <c r="AD29" s="1104"/>
      <c r="AE29" s="568"/>
      <c r="AF29" s="287"/>
      <c r="AG29" s="573"/>
      <c r="AH29" s="573"/>
      <c r="AI29" s="573"/>
      <c r="AJ29" s="573"/>
      <c r="AK29" s="573"/>
      <c r="AL29" s="573"/>
      <c r="AM29" s="573"/>
      <c r="AN29" s="573"/>
      <c r="AO29" s="573"/>
      <c r="AP29" s="573"/>
      <c r="AQ29" s="573"/>
      <c r="AR29" s="573"/>
      <c r="AS29" s="573"/>
      <c r="AT29" s="573"/>
      <c r="AU29" s="573"/>
      <c r="AV29" s="573"/>
      <c r="AW29" s="573"/>
      <c r="AX29" s="573"/>
    </row>
    <row r="30" spans="1:50" s="767" customFormat="1" ht="18.75" customHeight="1">
      <c r="A30" s="568"/>
      <c r="B30" s="580"/>
      <c r="C30" s="827" t="s">
        <v>302</v>
      </c>
      <c r="D30" s="17"/>
      <c r="E30" s="17"/>
      <c r="F30" s="1102"/>
      <c r="G30" s="1108"/>
      <c r="H30" s="1108"/>
      <c r="I30" s="1108"/>
      <c r="J30" s="1108"/>
      <c r="K30" s="1108"/>
      <c r="L30" s="1108"/>
      <c r="M30" s="1108"/>
      <c r="N30" s="1108"/>
      <c r="O30" s="1108"/>
      <c r="P30" s="1108"/>
      <c r="Q30" s="1108"/>
      <c r="R30" s="1108"/>
      <c r="S30" s="1108"/>
      <c r="T30" s="1108"/>
      <c r="U30" s="1108"/>
      <c r="V30" s="1108"/>
      <c r="W30" s="1108"/>
      <c r="X30" s="1108"/>
      <c r="Y30" s="1108"/>
      <c r="Z30" s="1108"/>
      <c r="AA30" s="1108"/>
      <c r="AB30" s="1108"/>
      <c r="AC30" s="1108"/>
      <c r="AD30" s="1108"/>
      <c r="AE30" s="1109"/>
      <c r="AF30" s="287"/>
      <c r="AG30" s="573"/>
      <c r="AH30" s="573"/>
      <c r="AI30" s="573"/>
      <c r="AJ30" s="573"/>
      <c r="AK30" s="573"/>
      <c r="AL30" s="573"/>
      <c r="AM30" s="573"/>
      <c r="AN30" s="573"/>
      <c r="AO30" s="573"/>
      <c r="AP30" s="573"/>
      <c r="AQ30" s="573"/>
      <c r="AR30" s="573"/>
      <c r="AS30" s="573"/>
      <c r="AT30" s="573"/>
      <c r="AU30" s="573"/>
      <c r="AV30" s="573"/>
      <c r="AW30" s="573"/>
      <c r="AX30" s="573"/>
    </row>
    <row r="31" spans="1:50" s="767" customFormat="1" ht="11.25" customHeight="1">
      <c r="A31" s="568"/>
      <c r="B31" s="580"/>
      <c r="C31" s="1110"/>
      <c r="D31" s="406" t="s">
        <v>303</v>
      </c>
      <c r="E31" s="17"/>
      <c r="F31" s="1106">
        <v>-4.4000000000000004</v>
      </c>
      <c r="G31" s="1106"/>
      <c r="H31" s="1106">
        <v>-3.3</v>
      </c>
      <c r="I31" s="1106"/>
      <c r="J31" s="1106">
        <v>-3</v>
      </c>
      <c r="K31" s="1106"/>
      <c r="L31" s="1107">
        <v>-5.3</v>
      </c>
      <c r="M31" s="1106"/>
      <c r="N31" s="1107">
        <v>-7.1</v>
      </c>
      <c r="O31" s="1106"/>
      <c r="P31" s="1107">
        <v>-8.4</v>
      </c>
      <c r="Q31" s="1106"/>
      <c r="R31" s="1107">
        <v>-9.1</v>
      </c>
      <c r="S31" s="1106"/>
      <c r="T31" s="1107">
        <v>-11.2</v>
      </c>
      <c r="U31" s="1106"/>
      <c r="V31" s="1107">
        <v>-12.8</v>
      </c>
      <c r="W31" s="1106"/>
      <c r="X31" s="1107">
        <v>-13.8</v>
      </c>
      <c r="Y31" s="1106"/>
      <c r="Z31" s="1107">
        <v>-14.2</v>
      </c>
      <c r="AA31" s="1106"/>
      <c r="AB31" s="1107">
        <v>-14.7</v>
      </c>
      <c r="AC31" s="1106"/>
      <c r="AD31" s="1107">
        <v>-14.2</v>
      </c>
      <c r="AE31" s="1109"/>
      <c r="AF31" s="287"/>
      <c r="AG31" s="573"/>
      <c r="AH31" s="573"/>
      <c r="AI31" s="573"/>
      <c r="AJ31" s="573"/>
      <c r="AK31" s="573"/>
      <c r="AL31" s="573"/>
      <c r="AM31" s="573"/>
      <c r="AN31" s="573"/>
      <c r="AO31" s="573"/>
      <c r="AP31" s="573"/>
      <c r="AQ31" s="573"/>
      <c r="AR31" s="573"/>
      <c r="AS31" s="573"/>
      <c r="AT31" s="573"/>
      <c r="AU31" s="573"/>
      <c r="AV31" s="573"/>
      <c r="AW31" s="573"/>
      <c r="AX31" s="573"/>
    </row>
    <row r="32" spans="1:50" s="767" customFormat="1" ht="12.75" customHeight="1">
      <c r="A32" s="568"/>
      <c r="B32" s="580"/>
      <c r="C32" s="1110"/>
      <c r="D32" s="406" t="s">
        <v>299</v>
      </c>
      <c r="E32" s="17"/>
      <c r="F32" s="1106">
        <v>-37.6</v>
      </c>
      <c r="G32" s="1106"/>
      <c r="H32" s="1106">
        <v>-39.6</v>
      </c>
      <c r="I32" s="1106"/>
      <c r="J32" s="1106">
        <v>-42</v>
      </c>
      <c r="K32" s="1106"/>
      <c r="L32" s="1107">
        <v>-42.8</v>
      </c>
      <c r="M32" s="1106"/>
      <c r="N32" s="1107">
        <v>-45.7</v>
      </c>
      <c r="O32" s="1106"/>
      <c r="P32" s="1107">
        <v>-48.5</v>
      </c>
      <c r="Q32" s="1106"/>
      <c r="R32" s="1107">
        <v>-50</v>
      </c>
      <c r="S32" s="1106"/>
      <c r="T32" s="1107">
        <v>-52</v>
      </c>
      <c r="U32" s="1106"/>
      <c r="V32" s="1107">
        <v>-52.1</v>
      </c>
      <c r="W32" s="1106"/>
      <c r="X32" s="1107">
        <v>-55.1</v>
      </c>
      <c r="Y32" s="1106"/>
      <c r="Z32" s="1107">
        <v>-55.9</v>
      </c>
      <c r="AA32" s="1106"/>
      <c r="AB32" s="1107">
        <v>-57.2</v>
      </c>
      <c r="AC32" s="1106"/>
      <c r="AD32" s="1107">
        <v>-56.6</v>
      </c>
      <c r="AE32" s="1109"/>
      <c r="AF32" s="287"/>
      <c r="AG32" s="573"/>
      <c r="AH32" s="573"/>
      <c r="AI32" s="573"/>
      <c r="AJ32" s="573"/>
      <c r="AK32" s="573"/>
      <c r="AL32" s="573"/>
      <c r="AM32" s="573"/>
      <c r="AN32" s="573"/>
      <c r="AO32" s="573"/>
      <c r="AP32" s="573"/>
      <c r="AQ32" s="573"/>
      <c r="AR32" s="573"/>
      <c r="AS32" s="573"/>
      <c r="AT32" s="573"/>
      <c r="AU32" s="573"/>
      <c r="AV32" s="573"/>
      <c r="AW32" s="573"/>
      <c r="AX32" s="573"/>
    </row>
    <row r="33" spans="1:50" s="767" customFormat="1" ht="11.25" customHeight="1">
      <c r="A33" s="568"/>
      <c r="B33" s="580"/>
      <c r="C33" s="1110"/>
      <c r="D33" s="406" t="s">
        <v>300</v>
      </c>
      <c r="E33" s="17"/>
      <c r="F33" s="1106">
        <v>-12.1</v>
      </c>
      <c r="G33" s="1106"/>
      <c r="H33" s="1106">
        <v>-13.6</v>
      </c>
      <c r="I33" s="1106"/>
      <c r="J33" s="1106">
        <v>-17.2</v>
      </c>
      <c r="K33" s="1106"/>
      <c r="L33" s="1107">
        <v>-18.399999999999999</v>
      </c>
      <c r="M33" s="1106"/>
      <c r="N33" s="1107">
        <v>-18.2</v>
      </c>
      <c r="O33" s="1106"/>
      <c r="P33" s="1107">
        <v>-18.8</v>
      </c>
      <c r="Q33" s="1106"/>
      <c r="R33" s="1107">
        <v>-21.1</v>
      </c>
      <c r="S33" s="1106"/>
      <c r="T33" s="1107">
        <v>-23.7</v>
      </c>
      <c r="U33" s="1106"/>
      <c r="V33" s="1107">
        <v>-25.9</v>
      </c>
      <c r="W33" s="1106"/>
      <c r="X33" s="1107">
        <v>-27.5</v>
      </c>
      <c r="Y33" s="1106"/>
      <c r="Z33" s="1107">
        <v>-26.9</v>
      </c>
      <c r="AA33" s="1106"/>
      <c r="AB33" s="1107">
        <v>-26.4</v>
      </c>
      <c r="AC33" s="1106"/>
      <c r="AD33" s="1107">
        <v>-25.9</v>
      </c>
      <c r="AE33" s="1109"/>
      <c r="AF33" s="287"/>
      <c r="AG33" s="573"/>
      <c r="AH33" s="573"/>
      <c r="AI33" s="573"/>
      <c r="AJ33" s="573"/>
      <c r="AK33" s="573"/>
      <c r="AL33" s="573"/>
      <c r="AM33" s="573"/>
      <c r="AN33" s="573"/>
      <c r="AO33" s="573"/>
      <c r="AP33" s="573"/>
      <c r="AQ33" s="573"/>
      <c r="AR33" s="573"/>
      <c r="AS33" s="573"/>
      <c r="AT33" s="573"/>
      <c r="AU33" s="573"/>
      <c r="AV33" s="573"/>
      <c r="AW33" s="573"/>
      <c r="AX33" s="573"/>
    </row>
    <row r="34" spans="1:50" s="767" customFormat="1" ht="12" customHeight="1">
      <c r="A34" s="568"/>
      <c r="B34" s="580"/>
      <c r="C34" s="1110"/>
      <c r="D34" s="406" t="s">
        <v>304</v>
      </c>
      <c r="E34" s="17"/>
      <c r="F34" s="1106">
        <v>-14.7</v>
      </c>
      <c r="G34" s="1106"/>
      <c r="H34" s="1106">
        <v>-15.4</v>
      </c>
      <c r="I34" s="1106"/>
      <c r="J34" s="1106">
        <v>-14.5</v>
      </c>
      <c r="K34" s="1107"/>
      <c r="L34" s="1107">
        <v>-13</v>
      </c>
      <c r="M34" s="1107"/>
      <c r="N34" s="1107">
        <v>-12.1</v>
      </c>
      <c r="O34" s="1107"/>
      <c r="P34" s="1107">
        <v>-13</v>
      </c>
      <c r="Q34" s="1107"/>
      <c r="R34" s="1107">
        <v>-14.9</v>
      </c>
      <c r="S34" s="1107"/>
      <c r="T34" s="1107">
        <v>-17.3</v>
      </c>
      <c r="U34" s="1107"/>
      <c r="V34" s="1107">
        <v>-19.5</v>
      </c>
      <c r="W34" s="1107"/>
      <c r="X34" s="1107">
        <v>-18.3</v>
      </c>
      <c r="Y34" s="1107"/>
      <c r="Z34" s="1107">
        <v>-17</v>
      </c>
      <c r="AA34" s="1107"/>
      <c r="AB34" s="1107">
        <v>-15.6</v>
      </c>
      <c r="AC34" s="1107"/>
      <c r="AD34" s="1107">
        <v>-16.3</v>
      </c>
      <c r="AE34" s="1109"/>
      <c r="AF34" s="287"/>
      <c r="AG34" s="573"/>
      <c r="AH34" s="573"/>
      <c r="AI34" s="573"/>
      <c r="AJ34" s="573"/>
      <c r="AK34" s="573"/>
      <c r="AL34" s="573"/>
      <c r="AM34" s="573"/>
      <c r="AN34" s="573"/>
      <c r="AO34" s="573"/>
      <c r="AP34" s="573"/>
      <c r="AQ34" s="573"/>
      <c r="AR34" s="573"/>
      <c r="AS34" s="573"/>
      <c r="AT34" s="573"/>
      <c r="AU34" s="573"/>
      <c r="AV34" s="573"/>
      <c r="AW34" s="573"/>
      <c r="AX34" s="573"/>
    </row>
    <row r="35" spans="1:50" s="767" customFormat="1" ht="2.25" customHeight="1">
      <c r="A35" s="568"/>
      <c r="B35" s="580"/>
      <c r="C35" s="827"/>
      <c r="D35" s="17"/>
      <c r="E35" s="17"/>
      <c r="F35" s="1106"/>
      <c r="G35" s="1106"/>
      <c r="H35" s="1106"/>
      <c r="I35" s="1106"/>
      <c r="J35" s="1106"/>
      <c r="K35" s="1107"/>
      <c r="L35" s="1107"/>
      <c r="M35" s="1107"/>
      <c r="N35" s="1107"/>
      <c r="O35" s="1107"/>
      <c r="P35" s="1107"/>
      <c r="Q35" s="1107"/>
      <c r="R35" s="1107"/>
      <c r="S35" s="1107"/>
      <c r="T35" s="1107"/>
      <c r="U35" s="1107"/>
      <c r="V35" s="1107"/>
      <c r="W35" s="1107"/>
      <c r="X35" s="1107"/>
      <c r="Y35" s="1107"/>
      <c r="Z35" s="1107"/>
      <c r="AA35" s="1107"/>
      <c r="AB35" s="1107"/>
      <c r="AC35" s="1107"/>
      <c r="AD35" s="1107"/>
      <c r="AE35" s="1109"/>
      <c r="AF35" s="287"/>
      <c r="AG35" s="573"/>
      <c r="AH35" s="573"/>
      <c r="AI35" s="573"/>
      <c r="AJ35" s="573"/>
      <c r="AK35" s="573"/>
      <c r="AL35" s="573"/>
      <c r="AM35" s="573"/>
      <c r="AN35" s="573"/>
      <c r="AO35" s="573"/>
      <c r="AP35" s="573"/>
      <c r="AQ35" s="573"/>
      <c r="AR35" s="573"/>
      <c r="AS35" s="573"/>
      <c r="AT35" s="573"/>
      <c r="AU35" s="573"/>
      <c r="AV35" s="573"/>
      <c r="AW35" s="573"/>
      <c r="AX35" s="573"/>
    </row>
    <row r="36" spans="1:50" s="767" customFormat="1" ht="14.25" hidden="1" customHeight="1">
      <c r="A36" s="568"/>
      <c r="B36" s="580"/>
      <c r="C36" s="827" t="s">
        <v>61</v>
      </c>
      <c r="D36" s="827"/>
      <c r="E36" s="17"/>
      <c r="F36" s="1106"/>
      <c r="G36" s="1106"/>
      <c r="H36" s="1106"/>
      <c r="I36" s="1106"/>
      <c r="J36" s="1106"/>
      <c r="K36" s="1107"/>
      <c r="L36" s="1107"/>
      <c r="M36" s="1107"/>
      <c r="N36" s="1107"/>
      <c r="O36" s="1107"/>
      <c r="P36" s="1107"/>
      <c r="Q36" s="1107"/>
      <c r="R36" s="1107"/>
      <c r="S36" s="1107"/>
      <c r="T36" s="1107"/>
      <c r="U36" s="1107"/>
      <c r="V36" s="1107"/>
      <c r="W36" s="1107"/>
      <c r="X36" s="1107"/>
      <c r="Y36" s="1107"/>
      <c r="Z36" s="1107"/>
      <c r="AA36" s="1107"/>
      <c r="AB36" s="1107"/>
      <c r="AC36" s="1107"/>
      <c r="AD36" s="1107"/>
      <c r="AE36" s="1109"/>
      <c r="AF36" s="287"/>
    </row>
    <row r="37" spans="1:50" s="767" customFormat="1" ht="11.25" hidden="1" customHeight="1">
      <c r="A37" s="568"/>
      <c r="B37" s="580"/>
      <c r="C37" s="1111"/>
      <c r="D37" s="17" t="s">
        <v>315</v>
      </c>
      <c r="E37" s="17"/>
      <c r="F37" s="1106"/>
      <c r="G37" s="1106"/>
      <c r="H37" s="1106"/>
      <c r="I37" s="1106"/>
      <c r="J37" s="1106"/>
      <c r="K37" s="1107"/>
      <c r="L37" s="1107"/>
      <c r="M37" s="1107"/>
      <c r="N37" s="1107"/>
      <c r="O37" s="1107"/>
      <c r="P37" s="1107"/>
      <c r="Q37" s="1107"/>
      <c r="R37" s="1107"/>
      <c r="S37" s="1107"/>
      <c r="T37" s="1107"/>
      <c r="U37" s="1107"/>
      <c r="V37" s="1107"/>
      <c r="W37" s="1107"/>
      <c r="X37" s="1107"/>
      <c r="Y37" s="1107"/>
      <c r="Z37" s="1107"/>
      <c r="AA37" s="1107"/>
      <c r="AB37" s="1107"/>
      <c r="AC37" s="1107"/>
      <c r="AD37" s="1107"/>
      <c r="AE37" s="1109"/>
      <c r="AF37" s="287"/>
    </row>
    <row r="38" spans="1:50" s="767" customFormat="1" ht="11.25" hidden="1" customHeight="1">
      <c r="A38" s="568"/>
      <c r="B38" s="580"/>
      <c r="C38" s="1111"/>
      <c r="D38" s="17" t="s">
        <v>316</v>
      </c>
      <c r="E38" s="17"/>
      <c r="F38" s="1106"/>
      <c r="G38" s="1106"/>
      <c r="H38" s="1106"/>
      <c r="I38" s="1106"/>
      <c r="J38" s="1106"/>
      <c r="K38" s="1107"/>
      <c r="L38" s="1107"/>
      <c r="M38" s="1107"/>
      <c r="N38" s="1107"/>
      <c r="O38" s="1107"/>
      <c r="P38" s="1107"/>
      <c r="Q38" s="1107"/>
      <c r="R38" s="1107"/>
      <c r="S38" s="1107"/>
      <c r="T38" s="1107"/>
      <c r="U38" s="1107"/>
      <c r="V38" s="1107"/>
      <c r="W38" s="1107"/>
      <c r="X38" s="1107"/>
      <c r="Y38" s="1107"/>
      <c r="Z38" s="1107"/>
      <c r="AA38" s="1107"/>
      <c r="AB38" s="1107"/>
      <c r="AC38" s="1107"/>
      <c r="AD38" s="1107"/>
      <c r="AE38" s="1109"/>
      <c r="AF38" s="287"/>
    </row>
    <row r="39" spans="1:50" s="767" customFormat="1" ht="11.25" hidden="1" customHeight="1">
      <c r="A39" s="568"/>
      <c r="B39" s="580"/>
      <c r="C39" s="1111"/>
      <c r="D39" s="17" t="s">
        <v>317</v>
      </c>
      <c r="E39" s="17"/>
      <c r="F39" s="1106"/>
      <c r="G39" s="1106"/>
      <c r="H39" s="1106"/>
      <c r="I39" s="1106"/>
      <c r="J39" s="1106"/>
      <c r="K39" s="1107"/>
      <c r="L39" s="1107"/>
      <c r="M39" s="1107"/>
      <c r="N39" s="1107"/>
      <c r="O39" s="1107"/>
      <c r="P39" s="1107"/>
      <c r="Q39" s="1107"/>
      <c r="R39" s="1107"/>
      <c r="S39" s="1107"/>
      <c r="T39" s="1107"/>
      <c r="U39" s="1107"/>
      <c r="V39" s="1107"/>
      <c r="W39" s="1107"/>
      <c r="X39" s="1107"/>
      <c r="Y39" s="1107"/>
      <c r="Z39" s="1107"/>
      <c r="AA39" s="1107"/>
      <c r="AB39" s="1107"/>
      <c r="AC39" s="1107"/>
      <c r="AD39" s="1107"/>
      <c r="AE39" s="1109"/>
      <c r="AF39" s="287"/>
    </row>
    <row r="40" spans="1:50" s="767" customFormat="1" ht="3" hidden="1" customHeight="1">
      <c r="A40" s="568"/>
      <c r="B40" s="580"/>
      <c r="C40" s="1111"/>
      <c r="D40" s="17"/>
      <c r="E40" s="17"/>
      <c r="F40" s="1106"/>
      <c r="G40" s="1106"/>
      <c r="H40" s="1106"/>
      <c r="I40" s="1106"/>
      <c r="J40" s="1106"/>
      <c r="K40" s="1107"/>
      <c r="L40" s="1107"/>
      <c r="M40" s="1107"/>
      <c r="N40" s="1107"/>
      <c r="O40" s="1107"/>
      <c r="P40" s="1107"/>
      <c r="Q40" s="1107"/>
      <c r="R40" s="1107"/>
      <c r="S40" s="1107"/>
      <c r="T40" s="1107"/>
      <c r="U40" s="1107"/>
      <c r="V40" s="1107"/>
      <c r="W40" s="1107"/>
      <c r="X40" s="1107"/>
      <c r="Y40" s="1107"/>
      <c r="Z40" s="1107"/>
      <c r="AA40" s="1107"/>
      <c r="AB40" s="1107"/>
      <c r="AC40" s="1107"/>
      <c r="AD40" s="1107"/>
      <c r="AE40" s="1109"/>
      <c r="AF40" s="287"/>
    </row>
    <row r="41" spans="1:50" s="767" customFormat="1" ht="11.25" hidden="1" customHeight="1">
      <c r="A41" s="568"/>
      <c r="B41" s="580"/>
      <c r="C41" s="1111"/>
      <c r="D41" s="17" t="s">
        <v>305</v>
      </c>
      <c r="E41" s="17"/>
      <c r="F41" s="1106"/>
      <c r="G41" s="1106"/>
      <c r="H41" s="1106"/>
      <c r="I41" s="1106"/>
      <c r="J41" s="1106"/>
      <c r="K41" s="1107"/>
      <c r="L41" s="1107"/>
      <c r="M41" s="1107"/>
      <c r="N41" s="1107"/>
      <c r="O41" s="1107"/>
      <c r="P41" s="1107"/>
      <c r="Q41" s="1107"/>
      <c r="R41" s="1107"/>
      <c r="S41" s="1107"/>
      <c r="T41" s="1107"/>
      <c r="U41" s="1107"/>
      <c r="V41" s="1107"/>
      <c r="W41" s="1107"/>
      <c r="X41" s="1107"/>
      <c r="Y41" s="1107"/>
      <c r="Z41" s="1107"/>
      <c r="AA41" s="1107"/>
      <c r="AB41" s="1107"/>
      <c r="AC41" s="1107"/>
      <c r="AD41" s="1107"/>
      <c r="AE41" s="1109"/>
      <c r="AF41" s="287"/>
    </row>
    <row r="42" spans="1:50" s="767" customFormat="1" ht="12" hidden="1" customHeight="1">
      <c r="A42" s="568"/>
      <c r="B42" s="580"/>
      <c r="C42" s="1111"/>
      <c r="D42" s="17" t="s">
        <v>318</v>
      </c>
      <c r="E42" s="17"/>
      <c r="F42" s="1106"/>
      <c r="G42" s="1106"/>
      <c r="H42" s="1106"/>
      <c r="I42" s="1106"/>
      <c r="J42" s="1106"/>
      <c r="K42" s="1107"/>
      <c r="L42" s="1107"/>
      <c r="M42" s="1107"/>
      <c r="N42" s="1107"/>
      <c r="O42" s="1107"/>
      <c r="P42" s="1107"/>
      <c r="Q42" s="1107"/>
      <c r="R42" s="1107"/>
      <c r="S42" s="1107"/>
      <c r="T42" s="1107"/>
      <c r="U42" s="1107"/>
      <c r="V42" s="1107"/>
      <c r="W42" s="1107"/>
      <c r="X42" s="1107"/>
      <c r="Y42" s="1107"/>
      <c r="Z42" s="1107"/>
      <c r="AA42" s="1107"/>
      <c r="AB42" s="1107"/>
      <c r="AC42" s="1107"/>
      <c r="AD42" s="1107"/>
      <c r="AE42" s="1109"/>
      <c r="AF42" s="287"/>
    </row>
    <row r="43" spans="1:50" s="767" customFormat="1" ht="11.25" hidden="1" customHeight="1">
      <c r="A43" s="568"/>
      <c r="B43" s="580"/>
      <c r="C43" s="1111"/>
      <c r="D43" s="17" t="s">
        <v>319</v>
      </c>
      <c r="E43" s="17"/>
      <c r="F43" s="1106"/>
      <c r="G43" s="1106"/>
      <c r="H43" s="1106"/>
      <c r="I43" s="1106"/>
      <c r="J43" s="1106"/>
      <c r="K43" s="1107"/>
      <c r="L43" s="1107"/>
      <c r="M43" s="1107"/>
      <c r="N43" s="1107"/>
      <c r="O43" s="1107"/>
      <c r="P43" s="1107"/>
      <c r="Q43" s="1107"/>
      <c r="R43" s="1107"/>
      <c r="S43" s="1107"/>
      <c r="T43" s="1107"/>
      <c r="U43" s="1107"/>
      <c r="V43" s="1107"/>
      <c r="W43" s="1107"/>
      <c r="X43" s="1107"/>
      <c r="Y43" s="1107"/>
      <c r="Z43" s="1107"/>
      <c r="AA43" s="1107"/>
      <c r="AB43" s="1107"/>
      <c r="AC43" s="1107"/>
      <c r="AD43" s="1107"/>
      <c r="AE43" s="1109"/>
      <c r="AF43" s="287"/>
    </row>
    <row r="44" spans="1:50" s="767" customFormat="1" ht="11.25" hidden="1" customHeight="1">
      <c r="A44" s="568"/>
      <c r="B44" s="580"/>
      <c r="C44" s="1111"/>
      <c r="D44" s="17"/>
      <c r="E44" s="17"/>
      <c r="F44" s="1106"/>
      <c r="G44" s="1106"/>
      <c r="H44" s="1106"/>
      <c r="I44" s="1106"/>
      <c r="J44" s="1106"/>
      <c r="K44" s="1107"/>
      <c r="L44" s="1107"/>
      <c r="M44" s="1107"/>
      <c r="N44" s="1107"/>
      <c r="O44" s="1107"/>
      <c r="P44" s="1107"/>
      <c r="Q44" s="1107"/>
      <c r="R44" s="1107"/>
      <c r="S44" s="1107"/>
      <c r="T44" s="1107"/>
      <c r="U44" s="1107"/>
      <c r="V44" s="1107"/>
      <c r="W44" s="1107"/>
      <c r="X44" s="1107"/>
      <c r="Y44" s="1107"/>
      <c r="Z44" s="1107"/>
      <c r="AA44" s="1107"/>
      <c r="AB44" s="1107"/>
      <c r="AC44" s="1107"/>
      <c r="AD44" s="1107"/>
      <c r="AE44" s="1109"/>
      <c r="AF44" s="287"/>
    </row>
    <row r="45" spans="1:50" s="767" customFormat="1" ht="21" customHeight="1">
      <c r="A45" s="568"/>
      <c r="B45" s="580"/>
      <c r="C45" s="1661" t="s">
        <v>306</v>
      </c>
      <c r="D45" s="1661"/>
      <c r="E45" s="17"/>
      <c r="F45" s="1112">
        <v>60.9</v>
      </c>
      <c r="G45" s="1112"/>
      <c r="H45" s="1112">
        <v>61.9</v>
      </c>
      <c r="I45" s="1112"/>
      <c r="J45" s="1112">
        <v>63.5</v>
      </c>
      <c r="K45" s="1113"/>
      <c r="L45" s="1113">
        <v>63.2</v>
      </c>
      <c r="M45" s="1113"/>
      <c r="N45" s="1113">
        <v>63.7</v>
      </c>
      <c r="O45" s="1113"/>
      <c r="P45" s="1113">
        <v>64.599999999999994</v>
      </c>
      <c r="Q45" s="1113"/>
      <c r="R45" s="1113">
        <v>67.099999999999994</v>
      </c>
      <c r="S45" s="1113"/>
      <c r="T45" s="1113">
        <v>70.7</v>
      </c>
      <c r="U45" s="1113"/>
      <c r="V45" s="1113">
        <v>72.900000000000006</v>
      </c>
      <c r="W45" s="1113"/>
      <c r="X45" s="1113">
        <v>74.099999999999994</v>
      </c>
      <c r="Y45" s="1113"/>
      <c r="Z45" s="1113">
        <v>74.5</v>
      </c>
      <c r="AA45" s="1113"/>
      <c r="AB45" s="1113">
        <v>74.5</v>
      </c>
      <c r="AC45" s="1113"/>
      <c r="AD45" s="1113">
        <v>72.8</v>
      </c>
      <c r="AE45" s="1109"/>
      <c r="AF45" s="287"/>
    </row>
    <row r="46" spans="1:50" s="1116" customFormat="1" ht="14.25" customHeight="1">
      <c r="A46" s="1114"/>
      <c r="B46" s="1115"/>
      <c r="C46" s="302" t="s">
        <v>307</v>
      </c>
      <c r="E46" s="302"/>
      <c r="F46" s="1117">
        <v>-49.5</v>
      </c>
      <c r="G46" s="1117"/>
      <c r="H46" s="1117">
        <v>-50.3</v>
      </c>
      <c r="I46" s="1117"/>
      <c r="J46" s="1117">
        <v>-50.7</v>
      </c>
      <c r="K46" s="1117"/>
      <c r="L46" s="1118">
        <v>-49.1</v>
      </c>
      <c r="M46" s="1117"/>
      <c r="N46" s="1118">
        <v>-49.1</v>
      </c>
      <c r="O46" s="1117"/>
      <c r="P46" s="1118">
        <v>-50.8</v>
      </c>
      <c r="Q46" s="1117"/>
      <c r="R46" s="1118">
        <v>-53</v>
      </c>
      <c r="S46" s="1117"/>
      <c r="T46" s="1118">
        <v>-56</v>
      </c>
      <c r="U46" s="1117"/>
      <c r="V46" s="1118">
        <v>-56.8</v>
      </c>
      <c r="W46" s="1117"/>
      <c r="X46" s="1118">
        <v>-57.1</v>
      </c>
      <c r="Y46" s="1117"/>
      <c r="Z46" s="1118">
        <v>-55.8</v>
      </c>
      <c r="AA46" s="1117"/>
      <c r="AB46" s="1118">
        <v>-54.5</v>
      </c>
      <c r="AC46" s="1117"/>
      <c r="AD46" s="1118">
        <v>-53.3</v>
      </c>
      <c r="AE46" s="1114"/>
      <c r="AF46" s="303"/>
      <c r="AG46" s="1119"/>
      <c r="AH46" s="1119"/>
      <c r="AI46" s="1119"/>
      <c r="AJ46" s="1119"/>
      <c r="AK46" s="1119"/>
      <c r="AL46" s="1119"/>
      <c r="AM46" s="1119"/>
      <c r="AN46" s="1119"/>
      <c r="AO46" s="1119"/>
      <c r="AP46" s="1119"/>
      <c r="AQ46" s="1119"/>
      <c r="AR46" s="1119"/>
      <c r="AS46" s="1119"/>
      <c r="AT46" s="1119"/>
      <c r="AU46" s="1119"/>
      <c r="AV46" s="1119"/>
      <c r="AW46" s="1119"/>
      <c r="AX46" s="1119"/>
    </row>
    <row r="47" spans="1:50" s="767" customFormat="1" ht="11.25" hidden="1" customHeight="1">
      <c r="A47" s="568"/>
      <c r="B47" s="580"/>
      <c r="C47" s="1111"/>
      <c r="D47" s="17"/>
      <c r="E47" s="17"/>
      <c r="F47" s="1120"/>
      <c r="G47" s="1120"/>
      <c r="H47" s="1120"/>
      <c r="I47" s="1120"/>
      <c r="J47" s="1120"/>
      <c r="K47" s="1120"/>
      <c r="L47" s="1120"/>
      <c r="M47" s="1120"/>
      <c r="N47" s="1120"/>
      <c r="O47" s="1120"/>
      <c r="P47" s="1120"/>
      <c r="Q47" s="1120"/>
      <c r="R47" s="1120"/>
      <c r="S47" s="1120"/>
      <c r="T47" s="1120"/>
      <c r="U47" s="1120"/>
      <c r="V47" s="1120"/>
      <c r="W47" s="1120"/>
      <c r="X47" s="1120"/>
      <c r="Y47" s="1120"/>
      <c r="Z47" s="1120"/>
      <c r="AA47" s="1120"/>
      <c r="AB47" s="1120"/>
      <c r="AC47" s="1120"/>
      <c r="AD47" s="1121"/>
      <c r="AE47" s="1109"/>
      <c r="AF47" s="287"/>
    </row>
    <row r="48" spans="1:50" s="767" customFormat="1" ht="11.25" hidden="1" customHeight="1">
      <c r="A48" s="568"/>
      <c r="B48" s="580"/>
      <c r="C48" s="1111"/>
      <c r="D48" s="17"/>
      <c r="E48" s="17"/>
      <c r="F48" s="1120"/>
      <c r="G48" s="1120"/>
      <c r="H48" s="1120"/>
      <c r="I48" s="1120"/>
      <c r="J48" s="1120"/>
      <c r="K48" s="1120"/>
      <c r="L48" s="1120"/>
      <c r="M48" s="1120"/>
      <c r="N48" s="1120"/>
      <c r="O48" s="1120"/>
      <c r="P48" s="1120"/>
      <c r="Q48" s="1120"/>
      <c r="R48" s="1120"/>
      <c r="S48" s="1120"/>
      <c r="T48" s="1120"/>
      <c r="U48" s="1120"/>
      <c r="V48" s="1120"/>
      <c r="W48" s="1120"/>
      <c r="X48" s="1120"/>
      <c r="Y48" s="1120"/>
      <c r="Z48" s="1120"/>
      <c r="AA48" s="1120"/>
      <c r="AB48" s="1120"/>
      <c r="AC48" s="1120"/>
      <c r="AD48" s="1121"/>
      <c r="AE48" s="1109"/>
      <c r="AF48" s="287"/>
    </row>
    <row r="49" spans="1:50" s="767" customFormat="1" ht="10.5" customHeight="1">
      <c r="A49" s="568"/>
      <c r="B49" s="580"/>
      <c r="C49" s="1111"/>
      <c r="D49" s="17"/>
      <c r="E49" s="17"/>
      <c r="F49" s="1108"/>
      <c r="G49" s="1108"/>
      <c r="H49" s="1108"/>
      <c r="I49" s="1108"/>
      <c r="J49" s="1108"/>
      <c r="K49" s="1108"/>
      <c r="L49" s="1108"/>
      <c r="M49" s="1108"/>
      <c r="N49" s="1108"/>
      <c r="O49" s="1108"/>
      <c r="P49" s="1108"/>
      <c r="Q49" s="1108"/>
      <c r="R49" s="1108"/>
      <c r="S49" s="1108"/>
      <c r="T49" s="1108"/>
      <c r="U49" s="1108"/>
      <c r="V49" s="1108"/>
      <c r="W49" s="1108"/>
      <c r="X49" s="1108"/>
      <c r="Y49" s="1108"/>
      <c r="Z49" s="1108"/>
      <c r="AA49" s="1108"/>
      <c r="AB49" s="1108"/>
      <c r="AC49" s="1108"/>
      <c r="AD49" s="1108"/>
      <c r="AE49" s="1109"/>
      <c r="AF49" s="287"/>
    </row>
    <row r="50" spans="1:50" s="767" customFormat="1" ht="10.5" customHeight="1">
      <c r="A50" s="568"/>
      <c r="B50" s="580"/>
      <c r="C50" s="1111"/>
      <c r="D50" s="17"/>
      <c r="E50" s="17"/>
      <c r="F50" s="1108"/>
      <c r="G50" s="1108"/>
      <c r="H50" s="1108"/>
      <c r="I50" s="1108"/>
      <c r="J50" s="1108"/>
      <c r="K50" s="1108"/>
      <c r="L50" s="1108"/>
      <c r="M50" s="1108"/>
      <c r="N50" s="1108"/>
      <c r="O50" s="1108"/>
      <c r="P50" s="1108"/>
      <c r="Q50" s="1108"/>
      <c r="R50" s="1108"/>
      <c r="S50" s="1108"/>
      <c r="T50" s="1108"/>
      <c r="U50" s="1108"/>
      <c r="V50" s="1108"/>
      <c r="W50" s="1108"/>
      <c r="X50" s="1108"/>
      <c r="Y50" s="1108"/>
      <c r="Z50" s="1108"/>
      <c r="AA50" s="1108"/>
      <c r="AB50" s="1108"/>
      <c r="AC50" s="1108"/>
      <c r="AD50" s="1108"/>
      <c r="AE50" s="1109"/>
      <c r="AF50" s="287"/>
    </row>
    <row r="51" spans="1:50" s="767" customFormat="1" ht="10.5" customHeight="1">
      <c r="A51" s="568"/>
      <c r="B51" s="580"/>
      <c r="C51" s="1111"/>
      <c r="D51" s="17"/>
      <c r="E51" s="17"/>
      <c r="F51" s="1108"/>
      <c r="G51" s="1108"/>
      <c r="H51" s="1108"/>
      <c r="I51" s="1108"/>
      <c r="J51" s="1108"/>
      <c r="K51" s="1108"/>
      <c r="L51" s="1108"/>
      <c r="M51" s="1108"/>
      <c r="N51" s="1108"/>
      <c r="O51" s="1108"/>
      <c r="P51" s="1108"/>
      <c r="Q51" s="1108"/>
      <c r="R51" s="1108"/>
      <c r="S51" s="1108"/>
      <c r="T51" s="1108"/>
      <c r="U51" s="1108"/>
      <c r="V51" s="1108"/>
      <c r="W51" s="1108"/>
      <c r="X51" s="1108"/>
      <c r="Y51" s="1108"/>
      <c r="Z51" s="1108"/>
      <c r="AA51" s="1108"/>
      <c r="AB51" s="1108"/>
      <c r="AC51" s="1108"/>
      <c r="AD51" s="1108"/>
      <c r="AE51" s="1109"/>
      <c r="AF51" s="287"/>
    </row>
    <row r="52" spans="1:50" s="767" customFormat="1" ht="10.5" customHeight="1">
      <c r="A52" s="568"/>
      <c r="B52" s="580"/>
      <c r="C52" s="1111"/>
      <c r="D52" s="17"/>
      <c r="E52" s="17"/>
      <c r="F52" s="1108"/>
      <c r="G52" s="1108"/>
      <c r="H52" s="1108"/>
      <c r="I52" s="1108"/>
      <c r="J52" s="1108"/>
      <c r="K52" s="1108"/>
      <c r="L52" s="1108"/>
      <c r="M52" s="1108"/>
      <c r="N52" s="1108"/>
      <c r="O52" s="1108"/>
      <c r="P52" s="1108"/>
      <c r="Q52" s="1108"/>
      <c r="R52" s="1108"/>
      <c r="S52" s="1108"/>
      <c r="T52" s="1108"/>
      <c r="U52" s="1108"/>
      <c r="V52" s="1108"/>
      <c r="W52" s="1108"/>
      <c r="X52" s="1108"/>
      <c r="Y52" s="1108"/>
      <c r="Z52" s="1108"/>
      <c r="AA52" s="1108"/>
      <c r="AB52" s="1108"/>
      <c r="AC52" s="1108"/>
      <c r="AD52" s="1108"/>
      <c r="AE52" s="1109"/>
      <c r="AF52" s="287"/>
    </row>
    <row r="53" spans="1:50" s="767" customFormat="1" ht="10.5" customHeight="1">
      <c r="A53" s="568"/>
      <c r="B53" s="580"/>
      <c r="C53" s="1111"/>
      <c r="D53" s="17"/>
      <c r="E53" s="17"/>
      <c r="F53" s="1108"/>
      <c r="G53" s="1108"/>
      <c r="H53" s="1108"/>
      <c r="I53" s="1108"/>
      <c r="J53" s="1108"/>
      <c r="K53" s="1108"/>
      <c r="L53" s="1108"/>
      <c r="M53" s="1108"/>
      <c r="N53" s="1108"/>
      <c r="O53" s="1108"/>
      <c r="P53" s="1108"/>
      <c r="Q53" s="1108"/>
      <c r="R53" s="1108"/>
      <c r="S53" s="1108"/>
      <c r="T53" s="1108"/>
      <c r="U53" s="1108"/>
      <c r="V53" s="1108"/>
      <c r="W53" s="1108"/>
      <c r="X53" s="1108"/>
      <c r="Y53" s="1108"/>
      <c r="Z53" s="1108"/>
      <c r="AA53" s="1108"/>
      <c r="AB53" s="1108"/>
      <c r="AC53" s="1108"/>
      <c r="AD53" s="1108"/>
      <c r="AE53" s="1109"/>
      <c r="AF53" s="287"/>
    </row>
    <row r="54" spans="1:50" s="767" customFormat="1" ht="10.5" customHeight="1">
      <c r="A54" s="568"/>
      <c r="B54" s="580"/>
      <c r="C54" s="1111"/>
      <c r="D54" s="17"/>
      <c r="E54" s="17"/>
      <c r="F54" s="1108"/>
      <c r="G54" s="1108"/>
      <c r="H54" s="1108"/>
      <c r="I54" s="1108"/>
      <c r="J54" s="1108"/>
      <c r="K54" s="1108"/>
      <c r="L54" s="1108"/>
      <c r="M54" s="1108"/>
      <c r="N54" s="1108"/>
      <c r="O54" s="1108"/>
      <c r="P54" s="1108"/>
      <c r="Q54" s="1108"/>
      <c r="R54" s="1108"/>
      <c r="S54" s="1108"/>
      <c r="T54" s="1108"/>
      <c r="U54" s="1108"/>
      <c r="V54" s="1108"/>
      <c r="W54" s="1108"/>
      <c r="X54" s="1108"/>
      <c r="Y54" s="1108"/>
      <c r="Z54" s="1108"/>
      <c r="AA54" s="1108"/>
      <c r="AB54" s="1108"/>
      <c r="AC54" s="1108"/>
      <c r="AD54" s="1108"/>
      <c r="AE54" s="1109"/>
      <c r="AF54" s="287"/>
    </row>
    <row r="55" spans="1:50" s="767" customFormat="1" ht="10.5" customHeight="1">
      <c r="A55" s="568"/>
      <c r="B55" s="580"/>
      <c r="C55" s="1111"/>
      <c r="D55" s="17"/>
      <c r="E55" s="17"/>
      <c r="F55" s="1108"/>
      <c r="G55" s="1108"/>
      <c r="H55" s="1108"/>
      <c r="I55" s="1108"/>
      <c r="J55" s="1108"/>
      <c r="K55" s="1108"/>
      <c r="L55" s="1108"/>
      <c r="M55" s="1108"/>
      <c r="N55" s="1108"/>
      <c r="O55" s="1108"/>
      <c r="P55" s="1108"/>
      <c r="Q55" s="1108"/>
      <c r="R55" s="1108"/>
      <c r="S55" s="1108"/>
      <c r="T55" s="1108"/>
      <c r="U55" s="1108"/>
      <c r="V55" s="1108"/>
      <c r="W55" s="1108"/>
      <c r="X55" s="1108"/>
      <c r="Y55" s="1108"/>
      <c r="Z55" s="1108"/>
      <c r="AA55" s="1108"/>
      <c r="AB55" s="1108"/>
      <c r="AC55" s="1108"/>
      <c r="AD55" s="1108"/>
      <c r="AE55" s="1109"/>
      <c r="AF55" s="287"/>
    </row>
    <row r="56" spans="1:50" s="767" customFormat="1" ht="10.5" customHeight="1">
      <c r="A56" s="568"/>
      <c r="B56" s="580"/>
      <c r="C56" s="1111"/>
      <c r="D56" s="17"/>
      <c r="E56" s="17"/>
      <c r="F56" s="1108"/>
      <c r="G56" s="1108"/>
      <c r="H56" s="1108"/>
      <c r="I56" s="1108"/>
      <c r="J56" s="1108"/>
      <c r="K56" s="1108"/>
      <c r="L56" s="1108"/>
      <c r="M56" s="1108"/>
      <c r="N56" s="1108"/>
      <c r="O56" s="1108"/>
      <c r="P56" s="1108"/>
      <c r="Q56" s="1108"/>
      <c r="R56" s="1108"/>
      <c r="S56" s="1108"/>
      <c r="T56" s="1108"/>
      <c r="U56" s="1108"/>
      <c r="V56" s="1108"/>
      <c r="W56" s="1108"/>
      <c r="X56" s="1108"/>
      <c r="Y56" s="1108"/>
      <c r="Z56" s="1108"/>
      <c r="AA56" s="1108"/>
      <c r="AB56" s="1108"/>
      <c r="AC56" s="1108"/>
      <c r="AD56" s="1108"/>
      <c r="AE56" s="1109"/>
      <c r="AF56" s="287"/>
    </row>
    <row r="57" spans="1:50" s="767" customFormat="1" ht="10.5" customHeight="1">
      <c r="A57" s="568"/>
      <c r="B57" s="580"/>
      <c r="C57" s="1111"/>
      <c r="D57" s="17"/>
      <c r="E57" s="17"/>
      <c r="F57" s="1108"/>
      <c r="G57" s="1108"/>
      <c r="H57" s="1108"/>
      <c r="I57" s="1108"/>
      <c r="J57" s="1108"/>
      <c r="K57" s="1108"/>
      <c r="L57" s="1108"/>
      <c r="M57" s="1108"/>
      <c r="N57" s="1108"/>
      <c r="O57" s="1108"/>
      <c r="P57" s="1108"/>
      <c r="Q57" s="1108"/>
      <c r="R57" s="1108"/>
      <c r="S57" s="1108"/>
      <c r="T57" s="1108"/>
      <c r="U57" s="1108"/>
      <c r="V57" s="1108"/>
      <c r="W57" s="1108"/>
      <c r="X57" s="1108"/>
      <c r="Y57" s="1108"/>
      <c r="Z57" s="1108"/>
      <c r="AA57" s="1108"/>
      <c r="AB57" s="1108"/>
      <c r="AC57" s="1108"/>
      <c r="AD57" s="1108"/>
      <c r="AE57" s="1109"/>
      <c r="AF57" s="287"/>
    </row>
    <row r="58" spans="1:50" s="767" customFormat="1" ht="10.5" customHeight="1">
      <c r="A58" s="568"/>
      <c r="B58" s="580"/>
      <c r="C58" s="1111"/>
      <c r="D58" s="17"/>
      <c r="E58" s="17"/>
      <c r="F58" s="1108"/>
      <c r="G58" s="1108"/>
      <c r="H58" s="1108"/>
      <c r="I58" s="1108"/>
      <c r="J58" s="1108"/>
      <c r="K58" s="1108"/>
      <c r="L58" s="1108"/>
      <c r="M58" s="1108"/>
      <c r="N58" s="1108"/>
      <c r="O58" s="1108"/>
      <c r="P58" s="1108"/>
      <c r="Q58" s="1108"/>
      <c r="R58" s="1108"/>
      <c r="S58" s="1108"/>
      <c r="T58" s="1108"/>
      <c r="U58" s="1108"/>
      <c r="V58" s="1108"/>
      <c r="W58" s="1108"/>
      <c r="X58" s="1108"/>
      <c r="Y58" s="1108"/>
      <c r="Z58" s="1108"/>
      <c r="AA58" s="1108"/>
      <c r="AB58" s="1108"/>
      <c r="AC58" s="1108"/>
      <c r="AD58" s="1108"/>
      <c r="AE58" s="1109"/>
      <c r="AF58" s="287"/>
    </row>
    <row r="59" spans="1:50" s="767" customFormat="1" ht="10.5" customHeight="1">
      <c r="A59" s="568"/>
      <c r="B59" s="580"/>
      <c r="C59" s="1111"/>
      <c r="D59" s="17"/>
      <c r="E59" s="17"/>
      <c r="F59" s="1108"/>
      <c r="G59" s="1108"/>
      <c r="H59" s="1108"/>
      <c r="I59" s="1108"/>
      <c r="J59" s="1108"/>
      <c r="K59" s="1108"/>
      <c r="L59" s="1108"/>
      <c r="M59" s="1108"/>
      <c r="N59" s="1108"/>
      <c r="O59" s="1108"/>
      <c r="P59" s="1108"/>
      <c r="Q59" s="1108"/>
      <c r="R59" s="1108"/>
      <c r="S59" s="1108"/>
      <c r="T59" s="1108"/>
      <c r="U59" s="1108"/>
      <c r="V59" s="1108"/>
      <c r="W59" s="1108"/>
      <c r="X59" s="1108"/>
      <c r="Y59" s="1108"/>
      <c r="Z59" s="1108"/>
      <c r="AA59" s="1108"/>
      <c r="AB59" s="1108"/>
      <c r="AC59" s="1108"/>
      <c r="AD59" s="1108"/>
      <c r="AE59" s="1109"/>
      <c r="AF59" s="287"/>
    </row>
    <row r="60" spans="1:50" s="767" customFormat="1" ht="10.5" customHeight="1">
      <c r="A60" s="568"/>
      <c r="B60" s="580"/>
      <c r="C60" s="1111"/>
      <c r="D60" s="17"/>
      <c r="E60" s="17"/>
      <c r="F60" s="1108"/>
      <c r="G60" s="1108"/>
      <c r="H60" s="1108"/>
      <c r="I60" s="1108"/>
      <c r="J60" s="1108"/>
      <c r="K60" s="1108"/>
      <c r="L60" s="1108"/>
      <c r="M60" s="1108"/>
      <c r="N60" s="1108"/>
      <c r="O60" s="1108"/>
      <c r="P60" s="1108"/>
      <c r="Q60" s="1108"/>
      <c r="R60" s="1108"/>
      <c r="S60" s="1108"/>
      <c r="T60" s="1108"/>
      <c r="U60" s="1108"/>
      <c r="V60" s="1108"/>
      <c r="W60" s="1108"/>
      <c r="X60" s="1108"/>
      <c r="Y60" s="1108"/>
      <c r="Z60" s="1108"/>
      <c r="AA60" s="1108"/>
      <c r="AB60" s="1108"/>
      <c r="AC60" s="1108"/>
      <c r="AD60" s="1108"/>
      <c r="AE60" s="1109"/>
      <c r="AF60" s="287"/>
    </row>
    <row r="61" spans="1:50" s="767" customFormat="1" ht="10.5" customHeight="1">
      <c r="A61" s="568"/>
      <c r="B61" s="580"/>
      <c r="C61" s="1111"/>
      <c r="D61" s="17"/>
      <c r="E61" s="17"/>
      <c r="F61" s="1108"/>
      <c r="G61" s="1108"/>
      <c r="H61" s="1108"/>
      <c r="I61" s="1108"/>
      <c r="J61" s="1108"/>
      <c r="K61" s="1108"/>
      <c r="L61" s="1108"/>
      <c r="M61" s="1108"/>
      <c r="N61" s="1108"/>
      <c r="O61" s="1108"/>
      <c r="P61" s="1108"/>
      <c r="Q61" s="1108"/>
      <c r="R61" s="1108"/>
      <c r="S61" s="1108"/>
      <c r="T61" s="1108"/>
      <c r="U61" s="1108"/>
      <c r="V61" s="1108"/>
      <c r="W61" s="1108"/>
      <c r="X61" s="1108"/>
      <c r="Y61" s="1108"/>
      <c r="Z61" s="1108"/>
      <c r="AA61" s="1108"/>
      <c r="AB61" s="1108"/>
      <c r="AC61" s="1108"/>
      <c r="AD61" s="1108"/>
      <c r="AE61" s="1109"/>
      <c r="AF61" s="287"/>
    </row>
    <row r="62" spans="1:50" s="767" customFormat="1" ht="18" customHeight="1">
      <c r="A62" s="568"/>
      <c r="B62" s="580"/>
      <c r="C62" s="827" t="s">
        <v>308</v>
      </c>
      <c r="D62" s="17"/>
      <c r="E62" s="17"/>
      <c r="F62" s="1102"/>
      <c r="G62" s="1108"/>
      <c r="H62" s="1108"/>
      <c r="I62" s="1108"/>
      <c r="J62" s="1108"/>
      <c r="K62" s="1108"/>
      <c r="L62" s="1108"/>
      <c r="M62" s="1108"/>
      <c r="N62" s="1108"/>
      <c r="O62" s="1108"/>
      <c r="P62" s="1108"/>
      <c r="Q62" s="1108"/>
      <c r="R62" s="1108"/>
      <c r="S62" s="1108"/>
      <c r="T62" s="1108"/>
      <c r="U62" s="1108"/>
      <c r="V62" s="1108"/>
      <c r="W62" s="1108"/>
      <c r="X62" s="1108"/>
      <c r="Y62" s="1108"/>
      <c r="Z62" s="1108"/>
      <c r="AA62" s="1108"/>
      <c r="AB62" s="1108"/>
      <c r="AC62" s="1108"/>
      <c r="AD62" s="1108"/>
      <c r="AE62" s="1109"/>
      <c r="AF62" s="287"/>
      <c r="AG62" s="573"/>
      <c r="AH62" s="573"/>
      <c r="AI62" s="573"/>
      <c r="AJ62" s="573"/>
      <c r="AK62" s="573"/>
      <c r="AL62" s="573"/>
      <c r="AM62" s="573"/>
      <c r="AN62" s="573"/>
      <c r="AO62" s="573"/>
      <c r="AP62" s="573"/>
      <c r="AQ62" s="573"/>
      <c r="AR62" s="573"/>
      <c r="AS62" s="573"/>
      <c r="AT62" s="573"/>
      <c r="AU62" s="573"/>
      <c r="AV62" s="573"/>
      <c r="AW62" s="573"/>
      <c r="AX62" s="573"/>
    </row>
    <row r="63" spans="1:50" s="767" customFormat="1" ht="11.25" customHeight="1">
      <c r="A63" s="828"/>
      <c r="B63" s="1122"/>
      <c r="C63" s="1123"/>
      <c r="D63" s="832" t="s">
        <v>309</v>
      </c>
      <c r="E63" s="1124"/>
      <c r="F63" s="1117">
        <v>542</v>
      </c>
      <c r="G63" s="1117"/>
      <c r="H63" s="1117">
        <v>530.6</v>
      </c>
      <c r="I63" s="1117"/>
      <c r="J63" s="1118">
        <v>518.70000000000005</v>
      </c>
      <c r="K63" s="1117"/>
      <c r="L63" s="1118">
        <v>524.1</v>
      </c>
      <c r="M63" s="1117"/>
      <c r="N63" s="1118">
        <v>533.4</v>
      </c>
      <c r="O63" s="1117"/>
      <c r="P63" s="1118">
        <v>554.1</v>
      </c>
      <c r="Q63" s="1117"/>
      <c r="R63" s="1118">
        <v>567.25</v>
      </c>
      <c r="S63" s="1117"/>
      <c r="T63" s="1118">
        <v>583.4</v>
      </c>
      <c r="U63" s="1117"/>
      <c r="V63" s="1118">
        <v>605.1</v>
      </c>
      <c r="W63" s="1117"/>
      <c r="X63" s="1118">
        <v>637.70000000000005</v>
      </c>
      <c r="Y63" s="1117"/>
      <c r="Z63" s="1118">
        <v>648</v>
      </c>
      <c r="AA63" s="1117"/>
      <c r="AB63" s="1118">
        <v>661.4</v>
      </c>
      <c r="AC63" s="1117"/>
      <c r="AD63" s="1118">
        <v>655.9</v>
      </c>
      <c r="AE63" s="1109"/>
      <c r="AF63" s="287"/>
      <c r="AG63" s="573"/>
      <c r="AH63" s="573"/>
      <c r="AI63" s="573"/>
      <c r="AJ63" s="573"/>
      <c r="AK63" s="573"/>
      <c r="AL63" s="573"/>
      <c r="AM63" s="573"/>
      <c r="AN63" s="573"/>
      <c r="AO63" s="573"/>
      <c r="AP63" s="573"/>
      <c r="AQ63" s="573"/>
      <c r="AR63" s="573"/>
      <c r="AS63" s="573"/>
      <c r="AT63" s="573"/>
      <c r="AU63" s="573"/>
      <c r="AV63" s="573"/>
      <c r="AW63" s="573"/>
      <c r="AX63" s="573"/>
    </row>
    <row r="64" spans="1:50" s="1130" customFormat="1" ht="12" customHeight="1">
      <c r="A64" s="829"/>
      <c r="B64" s="1126"/>
      <c r="C64" s="1127"/>
      <c r="D64" s="1080" t="s">
        <v>613</v>
      </c>
      <c r="E64" s="829"/>
      <c r="F64" s="1106">
        <v>36.5</v>
      </c>
      <c r="G64" s="1106"/>
      <c r="H64" s="1106">
        <v>35.299999999999997</v>
      </c>
      <c r="I64" s="1106"/>
      <c r="J64" s="1107">
        <v>33.799999999999997</v>
      </c>
      <c r="K64" s="1106"/>
      <c r="L64" s="1107">
        <v>32.799999999999997</v>
      </c>
      <c r="M64" s="1106"/>
      <c r="N64" s="1107">
        <v>32.5</v>
      </c>
      <c r="O64" s="1106"/>
      <c r="P64" s="1107">
        <v>33.67</v>
      </c>
      <c r="Q64" s="1106"/>
      <c r="R64" s="1107">
        <v>35.4</v>
      </c>
      <c r="S64" s="1106"/>
      <c r="T64" s="1107">
        <v>37.799999999999997</v>
      </c>
      <c r="U64" s="1106"/>
      <c r="V64" s="1107">
        <v>38.799999999999997</v>
      </c>
      <c r="W64" s="1106"/>
      <c r="X64" s="1107">
        <v>41.3</v>
      </c>
      <c r="Y64" s="1106"/>
      <c r="Z64" s="1107">
        <v>42.25</v>
      </c>
      <c r="AA64" s="1106"/>
      <c r="AB64" s="1107">
        <v>42.9</v>
      </c>
      <c r="AC64" s="1106"/>
      <c r="AD64" s="1107">
        <v>42.244999999999997</v>
      </c>
      <c r="AE64" s="1128"/>
      <c r="AF64" s="287"/>
      <c r="AG64" s="1129"/>
      <c r="AH64" s="1129"/>
      <c r="AI64" s="1129"/>
      <c r="AJ64" s="1129"/>
      <c r="AK64" s="1129"/>
      <c r="AL64" s="1129"/>
      <c r="AM64" s="1129"/>
      <c r="AN64" s="1129"/>
      <c r="AO64" s="1129"/>
      <c r="AP64" s="1129"/>
      <c r="AQ64" s="1129"/>
      <c r="AR64" s="1129"/>
      <c r="AS64" s="1129"/>
      <c r="AT64" s="1129"/>
      <c r="AU64" s="1129"/>
      <c r="AV64" s="1129"/>
      <c r="AW64" s="1129"/>
      <c r="AX64" s="1129"/>
    </row>
    <row r="65" spans="1:50" s="1135" customFormat="1" ht="11.25" customHeight="1">
      <c r="A65" s="1131"/>
      <c r="B65" s="1132"/>
      <c r="C65" s="1133"/>
      <c r="D65" s="832" t="s">
        <v>310</v>
      </c>
      <c r="E65" s="1131"/>
      <c r="F65" s="1117">
        <v>46</v>
      </c>
      <c r="G65" s="1117"/>
      <c r="H65" s="1117">
        <v>50.484999999999999</v>
      </c>
      <c r="I65" s="1117"/>
      <c r="J65" s="1118">
        <v>48.2</v>
      </c>
      <c r="K65" s="1117"/>
      <c r="L65" s="1118">
        <v>55.034999999999997</v>
      </c>
      <c r="M65" s="1117"/>
      <c r="N65" s="1118">
        <v>53.8</v>
      </c>
      <c r="O65" s="1117"/>
      <c r="P65" s="1118">
        <v>80.5</v>
      </c>
      <c r="Q65" s="1117"/>
      <c r="R65" s="1118">
        <v>69.5</v>
      </c>
      <c r="S65" s="1117"/>
      <c r="T65" s="1118">
        <v>68.7</v>
      </c>
      <c r="U65" s="1117"/>
      <c r="V65" s="1118">
        <v>64.2</v>
      </c>
      <c r="W65" s="1117"/>
      <c r="X65" s="1118">
        <v>75.8</v>
      </c>
      <c r="Y65" s="1117"/>
      <c r="Z65" s="1118">
        <v>60.2</v>
      </c>
      <c r="AA65" s="1117"/>
      <c r="AB65" s="1118">
        <v>65.400000000000006</v>
      </c>
      <c r="AC65" s="1117"/>
      <c r="AD65" s="1118">
        <v>52.96</v>
      </c>
      <c r="AE65" s="1134"/>
      <c r="AF65" s="272"/>
      <c r="AG65" s="1125"/>
      <c r="AH65" s="1125"/>
      <c r="AI65" s="1125"/>
      <c r="AJ65" s="1125"/>
      <c r="AK65" s="1125"/>
      <c r="AL65" s="1125"/>
      <c r="AM65" s="1125"/>
      <c r="AN65" s="1125"/>
      <c r="AO65" s="1125"/>
      <c r="AP65" s="1125"/>
      <c r="AQ65" s="1125"/>
      <c r="AR65" s="1125"/>
      <c r="AS65" s="1125"/>
      <c r="AT65" s="1125"/>
      <c r="AU65" s="1125"/>
      <c r="AV65" s="1125"/>
      <c r="AW65" s="1125"/>
      <c r="AX65" s="1125"/>
    </row>
    <row r="66" spans="1:50" s="767" customFormat="1" ht="11.25" customHeight="1">
      <c r="A66" s="568"/>
      <c r="B66" s="580"/>
      <c r="C66" s="1111"/>
      <c r="D66" s="1080" t="s">
        <v>614</v>
      </c>
      <c r="E66" s="611"/>
      <c r="F66" s="1106">
        <v>-14.5</v>
      </c>
      <c r="G66" s="1106"/>
      <c r="H66" s="1106">
        <v>5</v>
      </c>
      <c r="I66" s="1106"/>
      <c r="J66" s="1107">
        <v>4.7</v>
      </c>
      <c r="K66" s="1106"/>
      <c r="L66" s="1107">
        <v>9.1</v>
      </c>
      <c r="M66" s="1106"/>
      <c r="N66" s="1107">
        <v>6.6</v>
      </c>
      <c r="O66" s="1106"/>
      <c r="P66" s="1107">
        <v>17.2</v>
      </c>
      <c r="Q66" s="1106"/>
      <c r="R66" s="1107">
        <v>22.4</v>
      </c>
      <c r="S66" s="1106"/>
      <c r="T66" s="1107">
        <v>20</v>
      </c>
      <c r="U66" s="1106"/>
      <c r="V66" s="1107">
        <v>35.200000000000003</v>
      </c>
      <c r="W66" s="1106"/>
      <c r="X66" s="1107">
        <v>19.899999999999999</v>
      </c>
      <c r="Y66" s="1106"/>
      <c r="Z66" s="1107">
        <v>19.5</v>
      </c>
      <c r="AA66" s="1106"/>
      <c r="AB66" s="1107">
        <v>19.899999999999999</v>
      </c>
      <c r="AC66" s="1106"/>
      <c r="AD66" s="1107">
        <v>15.2</v>
      </c>
      <c r="AE66" s="1109"/>
      <c r="AF66" s="287"/>
      <c r="AG66" s="573"/>
      <c r="AH66" s="573"/>
      <c r="AI66" s="573"/>
      <c r="AJ66" s="573"/>
      <c r="AK66" s="573"/>
      <c r="AL66" s="573"/>
      <c r="AM66" s="573"/>
      <c r="AN66" s="573"/>
      <c r="AO66" s="573"/>
      <c r="AP66" s="573"/>
      <c r="AQ66" s="573"/>
      <c r="AR66" s="573"/>
      <c r="AS66" s="573"/>
      <c r="AT66" s="573"/>
      <c r="AU66" s="573"/>
      <c r="AV66" s="573"/>
      <c r="AW66" s="573"/>
      <c r="AX66" s="573"/>
    </row>
    <row r="67" spans="1:50" s="767" customFormat="1" ht="3.75" customHeight="1">
      <c r="A67" s="568"/>
      <c r="B67" s="580"/>
      <c r="C67" s="1136"/>
      <c r="D67" s="1136"/>
      <c r="E67" s="17"/>
      <c r="F67" s="1137"/>
      <c r="G67" s="1137"/>
      <c r="H67" s="1137"/>
      <c r="I67" s="1137"/>
      <c r="J67" s="1138"/>
      <c r="K67" s="1137"/>
      <c r="L67" s="1138"/>
      <c r="M67" s="1137"/>
      <c r="N67" s="1138"/>
      <c r="O67" s="1137"/>
      <c r="P67" s="1138"/>
      <c r="Q67" s="1137"/>
      <c r="R67" s="1138"/>
      <c r="S67" s="1137"/>
      <c r="T67" s="1138"/>
      <c r="U67" s="1137"/>
      <c r="V67" s="1138"/>
      <c r="W67" s="1137"/>
      <c r="X67" s="1138"/>
      <c r="Y67" s="1137"/>
      <c r="Z67" s="1138"/>
      <c r="AA67" s="1137"/>
      <c r="AB67" s="1138"/>
      <c r="AC67" s="1137"/>
      <c r="AD67" s="1138"/>
      <c r="AE67" s="1109"/>
      <c r="AF67" s="287"/>
    </row>
    <row r="68" spans="1:50" s="767" customFormat="1" ht="12.75" customHeight="1">
      <c r="A68" s="828"/>
      <c r="B68" s="1122"/>
      <c r="C68" s="827" t="s">
        <v>311</v>
      </c>
      <c r="D68" s="17"/>
      <c r="E68" s="611"/>
      <c r="F68" s="1117">
        <v>8.9</v>
      </c>
      <c r="G68" s="1117"/>
      <c r="H68" s="1117">
        <v>10.7</v>
      </c>
      <c r="I68" s="1117"/>
      <c r="J68" s="1118">
        <v>9.1999999999999993</v>
      </c>
      <c r="K68" s="1117"/>
      <c r="L68" s="1118">
        <v>9.6</v>
      </c>
      <c r="M68" s="1117"/>
      <c r="N68" s="1118">
        <v>8.6999999999999993</v>
      </c>
      <c r="O68" s="1117"/>
      <c r="P68" s="1118">
        <v>9.6</v>
      </c>
      <c r="Q68" s="1117"/>
      <c r="R68" s="1118">
        <v>7.4</v>
      </c>
      <c r="S68" s="1117"/>
      <c r="T68" s="1118">
        <v>6.7</v>
      </c>
      <c r="U68" s="1117"/>
      <c r="V68" s="1118">
        <v>6</v>
      </c>
      <c r="W68" s="1117"/>
      <c r="X68" s="1118">
        <v>6.9</v>
      </c>
      <c r="Y68" s="1117"/>
      <c r="Z68" s="1118">
        <v>5.7050000000000001</v>
      </c>
      <c r="AA68" s="1117"/>
      <c r="AB68" s="1118">
        <v>7.5</v>
      </c>
      <c r="AC68" s="1117"/>
      <c r="AD68" s="1118">
        <v>7.2</v>
      </c>
      <c r="AE68" s="1109"/>
      <c r="AF68" s="287"/>
      <c r="AG68" s="573"/>
      <c r="AH68" s="573"/>
      <c r="AI68" s="573"/>
      <c r="AJ68" s="573"/>
      <c r="AK68" s="573"/>
      <c r="AL68" s="573"/>
      <c r="AM68" s="573"/>
      <c r="AN68" s="573"/>
      <c r="AO68" s="573"/>
      <c r="AP68" s="573"/>
      <c r="AQ68" s="573"/>
      <c r="AR68" s="573"/>
      <c r="AS68" s="573"/>
      <c r="AT68" s="573"/>
      <c r="AU68" s="573"/>
      <c r="AV68" s="573"/>
      <c r="AW68" s="573"/>
      <c r="AX68" s="573"/>
    </row>
    <row r="69" spans="1:50" s="767" customFormat="1" ht="9.75" customHeight="1">
      <c r="A69" s="828"/>
      <c r="B69" s="1122"/>
      <c r="C69" s="827"/>
      <c r="D69" s="1080" t="s">
        <v>312</v>
      </c>
      <c r="E69" s="611"/>
      <c r="F69" s="1106">
        <v>-28.5</v>
      </c>
      <c r="G69" s="1106"/>
      <c r="H69" s="1106">
        <v>-23</v>
      </c>
      <c r="I69" s="1106"/>
      <c r="J69" s="1107">
        <v>-19.7</v>
      </c>
      <c r="K69" s="1106"/>
      <c r="L69" s="1107">
        <v>-15.7</v>
      </c>
      <c r="M69" s="1106"/>
      <c r="N69" s="1107">
        <v>-23.6</v>
      </c>
      <c r="O69" s="1106"/>
      <c r="P69" s="1107">
        <v>-23.7</v>
      </c>
      <c r="Q69" s="1106"/>
      <c r="R69" s="1107">
        <v>-23.8</v>
      </c>
      <c r="S69" s="1106"/>
      <c r="T69" s="1107">
        <v>-23.2</v>
      </c>
      <c r="U69" s="1106"/>
      <c r="V69" s="1107">
        <v>-8.8000000000000007</v>
      </c>
      <c r="W69" s="1106"/>
      <c r="X69" s="1107">
        <v>-21</v>
      </c>
      <c r="Y69" s="1106"/>
      <c r="Z69" s="1107">
        <v>-35</v>
      </c>
      <c r="AA69" s="1106"/>
      <c r="AB69" s="1107">
        <v>-14.3</v>
      </c>
      <c r="AC69" s="1106"/>
      <c r="AD69" s="1107">
        <v>-20</v>
      </c>
      <c r="AE69" s="1109"/>
      <c r="AF69" s="287"/>
      <c r="AG69" s="573"/>
      <c r="AH69" s="573"/>
      <c r="AI69" s="573"/>
      <c r="AJ69" s="573"/>
      <c r="AK69" s="573"/>
      <c r="AL69" s="573"/>
      <c r="AM69" s="573"/>
      <c r="AN69" s="573"/>
      <c r="AO69" s="573"/>
      <c r="AP69" s="573"/>
      <c r="AQ69" s="573"/>
      <c r="AR69" s="573"/>
      <c r="AS69" s="573"/>
      <c r="AT69" s="573"/>
      <c r="AU69" s="573"/>
      <c r="AV69" s="573"/>
      <c r="AW69" s="573"/>
      <c r="AX69" s="573"/>
    </row>
    <row r="70" spans="1:50" s="767" customFormat="1" ht="3.75" customHeight="1">
      <c r="A70" s="828"/>
      <c r="B70" s="1122"/>
      <c r="C70" s="827"/>
      <c r="D70" s="17"/>
      <c r="E70" s="611"/>
      <c r="F70" s="1139"/>
      <c r="G70" s="1139"/>
      <c r="H70" s="1139"/>
      <c r="I70" s="1139"/>
      <c r="J70" s="1140"/>
      <c r="K70" s="1139"/>
      <c r="L70" s="1140"/>
      <c r="M70" s="1139"/>
      <c r="N70" s="1140"/>
      <c r="O70" s="1139"/>
      <c r="P70" s="1140"/>
      <c r="Q70" s="1139"/>
      <c r="R70" s="1140"/>
      <c r="S70" s="1139"/>
      <c r="T70" s="1140"/>
      <c r="U70" s="1139"/>
      <c r="V70" s="1140"/>
      <c r="W70" s="1139"/>
      <c r="X70" s="1140"/>
      <c r="Y70" s="1139"/>
      <c r="Z70" s="1140"/>
      <c r="AA70" s="1139"/>
      <c r="AB70" s="1140"/>
      <c r="AC70" s="1139"/>
      <c r="AD70" s="1140"/>
      <c r="AE70" s="1109"/>
      <c r="AF70" s="287"/>
      <c r="AG70" s="573"/>
      <c r="AH70" s="573"/>
      <c r="AI70" s="573"/>
      <c r="AJ70" s="573"/>
      <c r="AK70" s="573"/>
      <c r="AL70" s="573"/>
      <c r="AM70" s="573"/>
      <c r="AN70" s="573"/>
      <c r="AO70" s="573"/>
      <c r="AP70" s="573"/>
      <c r="AQ70" s="573"/>
      <c r="AR70" s="573"/>
      <c r="AS70" s="573"/>
      <c r="AT70" s="573"/>
      <c r="AU70" s="573"/>
      <c r="AV70" s="573"/>
      <c r="AW70" s="573"/>
      <c r="AX70" s="573"/>
    </row>
    <row r="71" spans="1:50" s="767" customFormat="1" ht="17.25" customHeight="1">
      <c r="A71" s="828"/>
      <c r="B71" s="1122"/>
      <c r="C71" s="1661" t="s">
        <v>313</v>
      </c>
      <c r="D71" s="1661"/>
      <c r="E71" s="611"/>
      <c r="F71" s="1117">
        <v>294.2</v>
      </c>
      <c r="G71" s="1117"/>
      <c r="H71" s="1117">
        <v>289.3</v>
      </c>
      <c r="I71" s="1117"/>
      <c r="J71" s="1118">
        <v>286.89999999999998</v>
      </c>
      <c r="K71" s="1117"/>
      <c r="L71" s="1118">
        <v>285.3</v>
      </c>
      <c r="M71" s="1117"/>
      <c r="N71" s="1118">
        <v>286.60000000000002</v>
      </c>
      <c r="O71" s="1117"/>
      <c r="P71" s="1118">
        <v>297.5</v>
      </c>
      <c r="Q71" s="1117"/>
      <c r="R71" s="1118">
        <v>293.39999999999998</v>
      </c>
      <c r="S71" s="1117"/>
      <c r="T71" s="1118">
        <v>309.39999999999998</v>
      </c>
      <c r="U71" s="1117"/>
      <c r="V71" s="1118">
        <v>317.10000000000002</v>
      </c>
      <c r="W71" s="1117"/>
      <c r="X71" s="1118">
        <v>334.2</v>
      </c>
      <c r="Y71" s="1117"/>
      <c r="Z71" s="1118">
        <v>352</v>
      </c>
      <c r="AA71" s="1117"/>
      <c r="AB71" s="1118">
        <v>360.7</v>
      </c>
      <c r="AC71" s="1117"/>
      <c r="AD71" s="1141" t="s">
        <v>589</v>
      </c>
      <c r="AE71" s="1109"/>
      <c r="AF71" s="287"/>
      <c r="AG71" s="573"/>
      <c r="AH71" s="573"/>
      <c r="AI71" s="573"/>
      <c r="AJ71" s="573"/>
      <c r="AK71" s="573"/>
      <c r="AL71" s="573"/>
      <c r="AM71" s="573"/>
      <c r="AN71" s="573"/>
      <c r="AO71" s="573"/>
      <c r="AP71" s="573"/>
      <c r="AQ71" s="573"/>
      <c r="AR71" s="573"/>
      <c r="AS71" s="573"/>
      <c r="AT71" s="573"/>
      <c r="AU71" s="573"/>
      <c r="AV71" s="573"/>
      <c r="AW71" s="573"/>
      <c r="AX71" s="573"/>
    </row>
    <row r="72" spans="1:50" s="767" customFormat="1" ht="11.25" customHeight="1">
      <c r="A72" s="568"/>
      <c r="B72" s="580"/>
      <c r="D72" s="1080" t="s">
        <v>615</v>
      </c>
      <c r="F72" s="1106">
        <v>18.3</v>
      </c>
      <c r="G72" s="1106"/>
      <c r="H72" s="1106">
        <v>17.484999999999999</v>
      </c>
      <c r="I72" s="1106"/>
      <c r="J72" s="1107">
        <v>17.28</v>
      </c>
      <c r="K72" s="1106"/>
      <c r="L72" s="1107">
        <v>16.600000000000001</v>
      </c>
      <c r="M72" s="1106"/>
      <c r="N72" s="1107">
        <v>16.100000000000001</v>
      </c>
      <c r="O72" s="1106"/>
      <c r="P72" s="1107">
        <v>16.3</v>
      </c>
      <c r="Q72" s="1106"/>
      <c r="R72" s="1107">
        <v>16.3</v>
      </c>
      <c r="S72" s="1106"/>
      <c r="T72" s="1107">
        <v>17.645</v>
      </c>
      <c r="U72" s="1106"/>
      <c r="V72" s="1107">
        <v>18.600000000000001</v>
      </c>
      <c r="W72" s="1106"/>
      <c r="X72" s="1107">
        <v>19</v>
      </c>
      <c r="Y72" s="1106"/>
      <c r="Z72" s="1107">
        <v>20.734999999999999</v>
      </c>
      <c r="AA72" s="1106"/>
      <c r="AB72" s="1107">
        <v>27.7</v>
      </c>
      <c r="AC72" s="1106"/>
      <c r="AD72" s="1107" t="s">
        <v>589</v>
      </c>
      <c r="AE72" s="1109"/>
      <c r="AF72" s="287"/>
      <c r="AG72" s="573"/>
      <c r="AH72" s="573"/>
      <c r="AI72" s="573"/>
      <c r="AJ72" s="573"/>
      <c r="AK72" s="573"/>
      <c r="AL72" s="573"/>
      <c r="AM72" s="573"/>
      <c r="AN72" s="573"/>
      <c r="AO72" s="573"/>
      <c r="AP72" s="573"/>
      <c r="AQ72" s="573"/>
      <c r="AR72" s="573"/>
      <c r="AS72" s="573"/>
      <c r="AT72" s="573"/>
      <c r="AU72" s="573"/>
      <c r="AV72" s="573"/>
      <c r="AW72" s="573"/>
      <c r="AX72" s="573"/>
    </row>
    <row r="73" spans="1:50" s="767" customFormat="1" ht="10.5" customHeight="1">
      <c r="A73" s="568"/>
      <c r="B73" s="580"/>
      <c r="C73" s="1142"/>
      <c r="D73" s="1142"/>
      <c r="E73" s="17"/>
      <c r="F73" s="1134"/>
      <c r="G73" s="1117"/>
      <c r="H73" s="1112"/>
      <c r="I73" s="1112"/>
      <c r="J73" s="1112"/>
      <c r="K73" s="1112"/>
      <c r="L73" s="1112"/>
      <c r="M73" s="1112"/>
      <c r="N73" s="1112"/>
      <c r="O73" s="1112"/>
      <c r="P73" s="1112"/>
      <c r="Q73" s="1112"/>
      <c r="R73" s="1112"/>
      <c r="S73" s="1112"/>
      <c r="T73" s="1112"/>
      <c r="U73" s="1112"/>
      <c r="V73" s="1112"/>
      <c r="W73" s="1112"/>
      <c r="X73" s="1112"/>
      <c r="Y73" s="1112"/>
      <c r="Z73" s="1112"/>
      <c r="AA73" s="1112"/>
      <c r="AB73" s="1112"/>
      <c r="AC73" s="1112"/>
      <c r="AD73" s="1112"/>
      <c r="AE73" s="1109"/>
      <c r="AF73" s="287"/>
    </row>
    <row r="74" spans="1:50" s="767" customFormat="1" ht="10.5" customHeight="1">
      <c r="A74" s="568"/>
      <c r="B74" s="580"/>
      <c r="C74" s="1111"/>
      <c r="D74" s="17"/>
      <c r="E74" s="17"/>
      <c r="F74" s="1104"/>
      <c r="G74" s="1104"/>
      <c r="H74" s="1104"/>
      <c r="I74" s="1104"/>
      <c r="J74" s="1104"/>
      <c r="K74" s="1104"/>
      <c r="L74" s="1104"/>
      <c r="M74" s="1104"/>
      <c r="N74" s="1104"/>
      <c r="O74" s="1104"/>
      <c r="P74" s="1104"/>
      <c r="Q74" s="1104"/>
      <c r="R74" s="1104"/>
      <c r="S74" s="1104"/>
      <c r="T74" s="1104"/>
      <c r="U74" s="1104"/>
      <c r="V74" s="1104"/>
      <c r="W74" s="1104"/>
      <c r="X74" s="1104"/>
      <c r="Y74" s="1104"/>
      <c r="Z74" s="1104"/>
      <c r="AA74" s="1104"/>
      <c r="AB74" s="1104"/>
      <c r="AC74" s="1104"/>
      <c r="AD74" s="1104"/>
      <c r="AE74" s="1109"/>
      <c r="AF74" s="287"/>
    </row>
    <row r="75" spans="1:50" s="767" customFormat="1" ht="10.5" customHeight="1">
      <c r="A75" s="568"/>
      <c r="B75" s="580"/>
      <c r="C75" s="1111"/>
      <c r="D75" s="17"/>
      <c r="E75" s="17"/>
      <c r="F75" s="1108"/>
      <c r="G75" s="1108"/>
      <c r="H75" s="1108"/>
      <c r="I75" s="1108"/>
      <c r="J75" s="1108"/>
      <c r="K75" s="1108"/>
      <c r="L75" s="1108"/>
      <c r="M75" s="1108"/>
      <c r="N75" s="1108"/>
      <c r="O75" s="1108"/>
      <c r="P75" s="1108"/>
      <c r="Q75" s="1108"/>
      <c r="R75" s="1108"/>
      <c r="S75" s="1108"/>
      <c r="T75" s="1108"/>
      <c r="U75" s="1108"/>
      <c r="V75" s="1108"/>
      <c r="W75" s="1108"/>
      <c r="X75" s="1108"/>
      <c r="Y75" s="1108"/>
      <c r="Z75" s="1108"/>
      <c r="AA75" s="1108"/>
      <c r="AB75" s="1108"/>
      <c r="AC75" s="1108"/>
      <c r="AD75" s="1108"/>
      <c r="AE75" s="1109"/>
      <c r="AF75" s="287"/>
    </row>
    <row r="76" spans="1:50" s="767" customFormat="1" ht="10.5" customHeight="1">
      <c r="A76" s="568"/>
      <c r="B76" s="580"/>
      <c r="C76" s="1111"/>
      <c r="D76" s="17"/>
      <c r="E76" s="17"/>
      <c r="F76" s="1108"/>
      <c r="G76" s="1108"/>
      <c r="H76" s="1108"/>
      <c r="I76" s="1108"/>
      <c r="J76" s="1108"/>
      <c r="K76" s="1108"/>
      <c r="L76" s="1108"/>
      <c r="M76" s="1108"/>
      <c r="N76" s="1108"/>
      <c r="O76" s="1108"/>
      <c r="P76" s="1108"/>
      <c r="Q76" s="1108"/>
      <c r="R76" s="1108"/>
      <c r="S76" s="1108"/>
      <c r="T76" s="1108"/>
      <c r="U76" s="1108"/>
      <c r="V76" s="1108"/>
      <c r="W76" s="1108"/>
      <c r="X76" s="1108"/>
      <c r="Y76" s="1108"/>
      <c r="Z76" s="1108"/>
      <c r="AA76" s="1108"/>
      <c r="AB76" s="1108"/>
      <c r="AC76" s="1108"/>
      <c r="AD76" s="1108"/>
      <c r="AE76" s="1109"/>
      <c r="AF76" s="287"/>
    </row>
    <row r="77" spans="1:50" s="767" customFormat="1" ht="10.5" customHeight="1">
      <c r="A77" s="568"/>
      <c r="B77" s="580"/>
      <c r="C77" s="1111"/>
      <c r="D77" s="17"/>
      <c r="E77" s="17"/>
      <c r="F77" s="1108"/>
      <c r="G77" s="1108"/>
      <c r="H77" s="1108"/>
      <c r="I77" s="1108"/>
      <c r="J77" s="1108"/>
      <c r="K77" s="1108"/>
      <c r="L77" s="1108"/>
      <c r="M77" s="1108"/>
      <c r="N77" s="1108"/>
      <c r="O77" s="1108"/>
      <c r="P77" s="1108"/>
      <c r="Q77" s="1108"/>
      <c r="R77" s="1108"/>
      <c r="S77" s="1108"/>
      <c r="T77" s="1108"/>
      <c r="U77" s="1108"/>
      <c r="V77" s="1108"/>
      <c r="W77" s="1108"/>
      <c r="X77" s="1108"/>
      <c r="Y77" s="1108"/>
      <c r="Z77" s="1108"/>
      <c r="AA77" s="1108"/>
      <c r="AB77" s="1108"/>
      <c r="AC77" s="1108"/>
      <c r="AD77" s="1108"/>
      <c r="AE77" s="1109"/>
      <c r="AF77" s="287"/>
    </row>
    <row r="78" spans="1:50" s="767" customFormat="1" ht="10.5" customHeight="1">
      <c r="A78" s="568"/>
      <c r="B78" s="580"/>
      <c r="C78" s="1111"/>
      <c r="D78" s="17"/>
      <c r="E78" s="17"/>
      <c r="F78" s="1108"/>
      <c r="G78" s="1108"/>
      <c r="H78" s="1108"/>
      <c r="I78" s="1108"/>
      <c r="J78" s="1108"/>
      <c r="K78" s="1108"/>
      <c r="L78" s="1108"/>
      <c r="M78" s="1108"/>
      <c r="N78" s="1108"/>
      <c r="O78" s="1108"/>
      <c r="P78" s="1108"/>
      <c r="Q78" s="1108"/>
      <c r="R78" s="1108"/>
      <c r="S78" s="1108"/>
      <c r="T78" s="1108"/>
      <c r="U78" s="1108"/>
      <c r="V78" s="1108"/>
      <c r="W78" s="1108"/>
      <c r="X78" s="1108"/>
      <c r="Y78" s="1108"/>
      <c r="Z78" s="1108"/>
      <c r="AA78" s="1108"/>
      <c r="AB78" s="1108"/>
      <c r="AC78" s="1108"/>
      <c r="AD78" s="1108"/>
      <c r="AE78" s="1109"/>
      <c r="AF78" s="287"/>
    </row>
    <row r="79" spans="1:50" s="767" customFormat="1" ht="10.5" customHeight="1">
      <c r="A79" s="568"/>
      <c r="B79" s="580"/>
      <c r="C79" s="1111"/>
      <c r="D79" s="17"/>
      <c r="E79" s="17"/>
      <c r="F79" s="1108"/>
      <c r="G79" s="1108"/>
      <c r="H79" s="1108"/>
      <c r="I79" s="1108"/>
      <c r="J79" s="1108"/>
      <c r="K79" s="1108"/>
      <c r="L79" s="1108"/>
      <c r="M79" s="1108"/>
      <c r="N79" s="1108"/>
      <c r="O79" s="1108"/>
      <c r="P79" s="1108"/>
      <c r="Q79" s="1108"/>
      <c r="R79" s="1108"/>
      <c r="S79" s="1108"/>
      <c r="T79" s="1108"/>
      <c r="U79" s="1108"/>
      <c r="V79" s="1108"/>
      <c r="W79" s="1108"/>
      <c r="X79" s="1108"/>
      <c r="Y79" s="1108"/>
      <c r="Z79" s="1108"/>
      <c r="AA79" s="1108"/>
      <c r="AB79" s="1108"/>
      <c r="AC79" s="1108"/>
      <c r="AD79" s="1108"/>
      <c r="AE79" s="1109"/>
      <c r="AF79" s="287"/>
    </row>
    <row r="80" spans="1:50" s="767" customFormat="1" ht="10.5" customHeight="1">
      <c r="A80" s="568"/>
      <c r="B80" s="580"/>
      <c r="C80" s="1111"/>
      <c r="D80" s="17"/>
      <c r="E80" s="17"/>
      <c r="F80" s="1108"/>
      <c r="G80" s="1108"/>
      <c r="H80" s="1108"/>
      <c r="I80" s="1108"/>
      <c r="J80" s="1108"/>
      <c r="K80" s="1108"/>
      <c r="L80" s="1108"/>
      <c r="M80" s="1108"/>
      <c r="N80" s="1108"/>
      <c r="O80" s="1108"/>
      <c r="P80" s="1108"/>
      <c r="Q80" s="1108"/>
      <c r="R80" s="1108"/>
      <c r="S80" s="1108"/>
      <c r="T80" s="1108"/>
      <c r="U80" s="1108"/>
      <c r="V80" s="1108"/>
      <c r="W80" s="1108"/>
      <c r="X80" s="1108"/>
      <c r="Y80" s="1108"/>
      <c r="Z80" s="1108"/>
      <c r="AA80" s="1108"/>
      <c r="AB80" s="1108"/>
      <c r="AC80" s="1108"/>
      <c r="AD80" s="1108"/>
      <c r="AE80" s="1109"/>
      <c r="AF80" s="287"/>
    </row>
    <row r="81" spans="1:32" s="767" customFormat="1" ht="10.5" customHeight="1">
      <c r="A81" s="568"/>
      <c r="B81" s="580"/>
      <c r="C81" s="1111"/>
      <c r="D81" s="17"/>
      <c r="E81" s="17"/>
      <c r="F81" s="1108"/>
      <c r="G81" s="1108"/>
      <c r="H81" s="1108"/>
      <c r="I81" s="1108"/>
      <c r="J81" s="1108"/>
      <c r="K81" s="1108"/>
      <c r="L81" s="1108"/>
      <c r="M81" s="1108"/>
      <c r="N81" s="1108"/>
      <c r="O81" s="1108"/>
      <c r="P81" s="1108"/>
      <c r="Q81" s="1108"/>
      <c r="R81" s="1108"/>
      <c r="S81" s="1108"/>
      <c r="T81" s="1108"/>
      <c r="U81" s="1108"/>
      <c r="V81" s="1108"/>
      <c r="W81" s="1108"/>
      <c r="X81" s="1108"/>
      <c r="Y81" s="1108"/>
      <c r="Z81" s="1108"/>
      <c r="AA81" s="1108"/>
      <c r="AB81" s="1108"/>
      <c r="AC81" s="1108"/>
      <c r="AD81" s="1108"/>
      <c r="AE81" s="1109"/>
      <c r="AF81" s="287"/>
    </row>
    <row r="82" spans="1:32" s="767" customFormat="1" ht="10.5" customHeight="1">
      <c r="A82" s="568"/>
      <c r="B82" s="580"/>
      <c r="C82" s="1111"/>
      <c r="D82" s="17"/>
      <c r="E82" s="17"/>
      <c r="F82" s="1108"/>
      <c r="G82" s="1108"/>
      <c r="H82" s="1108"/>
      <c r="I82" s="1108"/>
      <c r="J82" s="1108"/>
      <c r="K82" s="1108"/>
      <c r="L82" s="1108"/>
      <c r="M82" s="1108"/>
      <c r="N82" s="1108"/>
      <c r="O82" s="1108"/>
      <c r="P82" s="1108"/>
      <c r="Q82" s="1108"/>
      <c r="R82" s="1108"/>
      <c r="S82" s="1108"/>
      <c r="T82" s="1108"/>
      <c r="U82" s="1108"/>
      <c r="V82" s="1108"/>
      <c r="W82" s="1108"/>
      <c r="X82" s="1108"/>
      <c r="Y82" s="1108"/>
      <c r="Z82" s="1108"/>
      <c r="AA82" s="1108"/>
      <c r="AB82" s="1108"/>
      <c r="AC82" s="1108"/>
      <c r="AD82" s="1108"/>
      <c r="AE82" s="1109"/>
      <c r="AF82" s="287"/>
    </row>
    <row r="83" spans="1:32" s="767" customFormat="1" ht="10.5" customHeight="1">
      <c r="A83" s="568"/>
      <c r="B83" s="580"/>
      <c r="C83" s="1111"/>
      <c r="D83" s="17"/>
      <c r="E83" s="17"/>
      <c r="F83" s="1108"/>
      <c r="G83" s="1108"/>
      <c r="H83" s="1108"/>
      <c r="I83" s="1108"/>
      <c r="J83" s="1108"/>
      <c r="K83" s="1108"/>
      <c r="L83" s="1108"/>
      <c r="M83" s="1108"/>
      <c r="N83" s="1108"/>
      <c r="O83" s="1108"/>
      <c r="P83" s="1108"/>
      <c r="Q83" s="1108"/>
      <c r="R83" s="1108"/>
      <c r="S83" s="1108"/>
      <c r="T83" s="1108"/>
      <c r="U83" s="1108"/>
      <c r="V83" s="1108"/>
      <c r="W83" s="1108"/>
      <c r="X83" s="1108"/>
      <c r="Y83" s="1108"/>
      <c r="Z83" s="1108"/>
      <c r="AA83" s="1108"/>
      <c r="AB83" s="1108"/>
      <c r="AC83" s="1108"/>
      <c r="AD83" s="1108"/>
      <c r="AE83" s="1109"/>
      <c r="AF83" s="287"/>
    </row>
    <row r="84" spans="1:32" s="767" customFormat="1" ht="10.5" customHeight="1">
      <c r="A84" s="568"/>
      <c r="B84" s="580"/>
      <c r="C84" s="1111"/>
      <c r="D84" s="17"/>
      <c r="E84" s="17"/>
      <c r="F84" s="1108"/>
      <c r="G84" s="1108"/>
      <c r="H84" s="1108"/>
      <c r="I84" s="1108"/>
      <c r="J84" s="1108"/>
      <c r="K84" s="1108"/>
      <c r="L84" s="1108"/>
      <c r="M84" s="1108"/>
      <c r="N84" s="1108"/>
      <c r="O84" s="1108"/>
      <c r="P84" s="1108"/>
      <c r="Q84" s="1108"/>
      <c r="R84" s="1108"/>
      <c r="S84" s="1108"/>
      <c r="T84" s="1108"/>
      <c r="U84" s="1108"/>
      <c r="V84" s="1108"/>
      <c r="W84" s="1108"/>
      <c r="X84" s="1108"/>
      <c r="Y84" s="1108"/>
      <c r="Z84" s="1108"/>
      <c r="AA84" s="1108"/>
      <c r="AB84" s="1108"/>
      <c r="AC84" s="1108"/>
      <c r="AD84" s="1108"/>
      <c r="AE84" s="1109"/>
      <c r="AF84" s="287"/>
    </row>
    <row r="85" spans="1:32" s="767" customFormat="1" ht="10.5" customHeight="1">
      <c r="A85" s="568"/>
      <c r="B85" s="580"/>
      <c r="C85" s="1111"/>
      <c r="D85" s="17"/>
      <c r="E85" s="17"/>
      <c r="F85" s="1108"/>
      <c r="G85" s="1108"/>
      <c r="H85" s="1108"/>
      <c r="I85" s="1108"/>
      <c r="J85" s="1108"/>
      <c r="K85" s="1108"/>
      <c r="L85" s="1108"/>
      <c r="M85" s="1108"/>
      <c r="N85" s="1108"/>
      <c r="O85" s="1108"/>
      <c r="P85" s="1108"/>
      <c r="Q85" s="1108"/>
      <c r="R85" s="1108"/>
      <c r="S85" s="1108"/>
      <c r="T85" s="1108"/>
      <c r="U85" s="1108"/>
      <c r="V85" s="1108"/>
      <c r="W85" s="1108"/>
      <c r="X85" s="1108"/>
      <c r="Y85" s="1108"/>
      <c r="Z85" s="1108"/>
      <c r="AA85" s="1108"/>
      <c r="AB85" s="1108"/>
      <c r="AC85" s="1108"/>
      <c r="AD85" s="1108"/>
      <c r="AE85" s="1109"/>
      <c r="AF85" s="287"/>
    </row>
    <row r="86" spans="1:32" s="767" customFormat="1" ht="20.25" customHeight="1">
      <c r="A86" s="568"/>
      <c r="B86" s="580"/>
      <c r="C86" s="1662" t="s">
        <v>314</v>
      </c>
      <c r="D86" s="1662"/>
      <c r="E86" s="1662"/>
      <c r="F86" s="1662"/>
      <c r="G86" s="1662"/>
      <c r="H86" s="1662"/>
      <c r="I86" s="1662"/>
      <c r="J86" s="1662"/>
      <c r="K86" s="1662"/>
      <c r="L86" s="1662"/>
      <c r="M86" s="1662"/>
      <c r="N86" s="1662"/>
      <c r="O86" s="1662"/>
      <c r="P86" s="1662"/>
      <c r="Q86" s="1662"/>
      <c r="R86" s="1662"/>
      <c r="S86" s="1662"/>
      <c r="T86" s="1662"/>
      <c r="U86" s="1662"/>
      <c r="V86" s="1662"/>
      <c r="W86" s="1662"/>
      <c r="X86" s="1662"/>
      <c r="Y86" s="1662"/>
      <c r="Z86" s="1662"/>
      <c r="AA86" s="1662"/>
      <c r="AB86" s="1662"/>
      <c r="AC86" s="1662"/>
      <c r="AD86" s="1662"/>
      <c r="AE86" s="1109"/>
      <c r="AF86" s="287"/>
    </row>
    <row r="87" spans="1:32" s="767" customFormat="1" ht="15.75" customHeight="1" thickBot="1">
      <c r="A87" s="568"/>
      <c r="B87" s="1143"/>
      <c r="C87" s="1659" t="s">
        <v>590</v>
      </c>
      <c r="D87" s="1659"/>
      <c r="E87" s="1659"/>
      <c r="F87" s="1659"/>
      <c r="G87" s="1659"/>
      <c r="H87" s="1659"/>
      <c r="I87" s="1659"/>
      <c r="J87" s="1659"/>
      <c r="K87" s="1659"/>
      <c r="L87" s="1659"/>
      <c r="M87" s="1659"/>
      <c r="N87" s="1659"/>
      <c r="O87" s="1659"/>
      <c r="P87" s="1659"/>
      <c r="Q87" s="1659"/>
      <c r="R87" s="1659"/>
      <c r="S87" s="1659"/>
      <c r="T87" s="1659"/>
      <c r="U87" s="1659"/>
      <c r="V87" s="1659"/>
      <c r="W87" s="1659"/>
      <c r="X87" s="1659"/>
      <c r="Y87" s="1659"/>
      <c r="Z87" s="1659"/>
      <c r="AA87" s="1659"/>
      <c r="AB87" s="1659"/>
      <c r="AC87" s="1659"/>
      <c r="AD87" s="1659"/>
      <c r="AE87" s="1109"/>
      <c r="AF87" s="287"/>
    </row>
    <row r="88" spans="1:32" ht="13.5" thickBot="1">
      <c r="A88" s="568"/>
      <c r="B88" s="830">
        <v>20</v>
      </c>
      <c r="C88" s="1144" t="s">
        <v>628</v>
      </c>
      <c r="D88" s="1145"/>
      <c r="E88" s="1145"/>
      <c r="F88" s="1095"/>
      <c r="G88" s="1146"/>
      <c r="H88" s="1146"/>
      <c r="I88" s="1146"/>
      <c r="J88" s="1146"/>
      <c r="K88" s="1146"/>
      <c r="L88" s="1146"/>
      <c r="M88" s="1146"/>
      <c r="N88" s="1146"/>
      <c r="O88" s="1146"/>
      <c r="P88" s="1147"/>
      <c r="Q88" s="1147"/>
      <c r="R88" s="1147"/>
      <c r="S88" s="1147"/>
      <c r="T88" s="1147"/>
      <c r="U88" s="1147"/>
      <c r="V88" s="1147"/>
      <c r="W88" s="1147"/>
      <c r="X88" s="1148"/>
      <c r="Y88" s="1148"/>
      <c r="Z88" s="1148"/>
      <c r="AA88" s="1148"/>
      <c r="AB88" s="1148"/>
      <c r="AC88" s="1148"/>
      <c r="AD88" s="1086"/>
      <c r="AE88" s="1086"/>
      <c r="AF88" s="1086"/>
    </row>
    <row r="89" spans="1:32">
      <c r="C89" s="1149"/>
      <c r="D89" s="1149"/>
      <c r="E89" s="1149"/>
      <c r="F89" s="1150"/>
      <c r="G89" s="1150"/>
      <c r="H89" s="1150"/>
      <c r="I89" s="1150"/>
      <c r="J89" s="1150"/>
      <c r="K89" s="1150"/>
      <c r="L89" s="1151"/>
      <c r="M89" s="1151"/>
      <c r="N89" s="1151"/>
      <c r="O89" s="1151"/>
    </row>
    <row r="90" spans="1:32">
      <c r="C90" s="1149"/>
      <c r="D90" s="1149"/>
      <c r="E90" s="1149"/>
      <c r="F90" s="1149"/>
      <c r="G90" s="1149"/>
      <c r="H90" s="1149"/>
      <c r="I90" s="1149"/>
      <c r="J90" s="1149"/>
      <c r="K90" s="1149"/>
      <c r="L90" s="1149"/>
      <c r="M90" s="1149"/>
      <c r="N90" s="1149"/>
      <c r="O90" s="1149"/>
      <c r="P90" s="1149"/>
      <c r="Q90" s="1149"/>
      <c r="R90" s="1149"/>
      <c r="S90" s="1149"/>
      <c r="T90" s="1149"/>
      <c r="U90" s="1149"/>
      <c r="V90" s="1149"/>
      <c r="W90" s="1149"/>
      <c r="X90" s="1149"/>
      <c r="Y90" s="1149"/>
      <c r="Z90" s="1149"/>
      <c r="AA90" s="1149"/>
      <c r="AB90" s="1149"/>
      <c r="AC90" s="1149"/>
      <c r="AD90" s="1149"/>
      <c r="AE90" s="1145"/>
      <c r="AF90" s="1149"/>
    </row>
    <row r="91" spans="1:32">
      <c r="C91" s="1149"/>
      <c r="D91" s="1149"/>
      <c r="E91" s="1149"/>
      <c r="F91" s="1149"/>
      <c r="G91" s="1149"/>
      <c r="H91" s="1149"/>
      <c r="I91" s="1149"/>
      <c r="J91" s="1149"/>
      <c r="K91" s="1149"/>
      <c r="L91" s="1149"/>
      <c r="M91" s="1149"/>
      <c r="N91" s="1149"/>
      <c r="O91" s="1149"/>
      <c r="P91" s="1149"/>
      <c r="Q91" s="1149"/>
      <c r="R91" s="1149"/>
      <c r="S91" s="1149"/>
      <c r="T91" s="1149"/>
      <c r="U91" s="1149"/>
      <c r="V91" s="1149"/>
      <c r="W91" s="1149"/>
      <c r="X91" s="1149"/>
      <c r="Y91" s="1149"/>
      <c r="Z91" s="1149"/>
      <c r="AA91" s="1149"/>
      <c r="AB91" s="1149"/>
      <c r="AC91" s="1149"/>
      <c r="AD91" s="1149"/>
      <c r="AE91" s="1145"/>
      <c r="AF91" s="1149"/>
    </row>
    <row r="92" spans="1:32">
      <c r="C92" s="1155"/>
      <c r="D92" s="1155"/>
      <c r="E92" s="1155"/>
      <c r="F92" s="1155"/>
      <c r="G92" s="1155"/>
      <c r="H92" s="1155"/>
      <c r="I92" s="1155"/>
      <c r="J92" s="1155"/>
      <c r="K92" s="1155"/>
      <c r="L92" s="1155"/>
      <c r="M92" s="1155"/>
      <c r="N92" s="1155"/>
      <c r="O92" s="1155"/>
      <c r="P92" s="1155"/>
      <c r="Q92" s="1155"/>
      <c r="R92" s="1155"/>
      <c r="S92" s="1155"/>
      <c r="T92" s="1155"/>
      <c r="U92" s="1155"/>
      <c r="V92" s="1155"/>
      <c r="W92" s="1155"/>
      <c r="X92" s="1155"/>
      <c r="Y92" s="1155"/>
      <c r="Z92" s="1155"/>
      <c r="AA92" s="1155"/>
      <c r="AB92" s="1155"/>
      <c r="AC92" s="1155"/>
      <c r="AD92" s="1155"/>
      <c r="AE92" s="1145"/>
      <c r="AF92" s="1149"/>
    </row>
    <row r="93" spans="1:32">
      <c r="C93" s="1149"/>
      <c r="D93" s="1156"/>
      <c r="E93" s="1149"/>
      <c r="F93" s="1150"/>
      <c r="G93" s="1150"/>
      <c r="H93" s="1150"/>
      <c r="I93" s="1150"/>
      <c r="J93" s="1150"/>
      <c r="K93" s="1150"/>
      <c r="L93" s="1151"/>
      <c r="M93" s="1151"/>
      <c r="N93" s="1151"/>
      <c r="O93" s="1151"/>
    </row>
    <row r="94" spans="1:32">
      <c r="C94" s="1149"/>
      <c r="D94" s="1149"/>
      <c r="E94" s="1149"/>
      <c r="F94" s="1150"/>
      <c r="G94" s="1150"/>
      <c r="H94" s="1150"/>
      <c r="I94" s="1150"/>
      <c r="J94" s="1150"/>
      <c r="K94" s="1150"/>
      <c r="L94" s="1151"/>
      <c r="M94" s="1151"/>
      <c r="N94" s="1151"/>
      <c r="O94" s="1151"/>
    </row>
    <row r="95" spans="1:32">
      <c r="C95" s="1149"/>
      <c r="D95" s="1156"/>
      <c r="E95" s="1149"/>
      <c r="F95" s="1150"/>
      <c r="G95" s="1150"/>
      <c r="H95" s="1150"/>
      <c r="I95" s="1150"/>
      <c r="J95" s="1150"/>
      <c r="K95" s="1150"/>
      <c r="L95" s="1151"/>
      <c r="M95" s="1151"/>
      <c r="N95" s="1151"/>
      <c r="O95" s="1151"/>
    </row>
    <row r="96" spans="1:32">
      <c r="C96" s="1149"/>
      <c r="D96" s="1149"/>
      <c r="E96" s="1149"/>
      <c r="F96" s="1150"/>
      <c r="G96" s="1150"/>
      <c r="H96" s="1150"/>
      <c r="I96" s="1150"/>
      <c r="J96" s="1150"/>
      <c r="K96" s="1150"/>
      <c r="L96" s="1151"/>
      <c r="M96" s="1151"/>
      <c r="N96" s="1151"/>
      <c r="O96" s="1151"/>
    </row>
    <row r="97" spans="3:32">
      <c r="C97" s="1149"/>
      <c r="D97" s="1149"/>
      <c r="E97" s="1149"/>
      <c r="F97" s="1150"/>
      <c r="G97" s="1150"/>
      <c r="H97" s="1150"/>
      <c r="I97" s="1150"/>
      <c r="J97" s="1150"/>
      <c r="K97" s="1150"/>
      <c r="L97" s="1151"/>
      <c r="M97" s="1151"/>
      <c r="N97" s="1151"/>
      <c r="O97" s="1151"/>
    </row>
    <row r="98" spans="3:32">
      <c r="C98" s="1149"/>
      <c r="D98" s="1149"/>
      <c r="E98" s="1149"/>
      <c r="F98" s="1150"/>
      <c r="G98" s="1150"/>
      <c r="H98" s="1150"/>
      <c r="I98" s="1150"/>
      <c r="J98" s="1150"/>
      <c r="K98" s="1150"/>
      <c r="L98" s="1151"/>
      <c r="M98" s="1151"/>
      <c r="N98" s="1151"/>
      <c r="O98" s="1151"/>
    </row>
    <row r="99" spans="3:32" ht="8.25" customHeight="1">
      <c r="C99" s="1149"/>
      <c r="D99" s="1149"/>
      <c r="E99" s="1149"/>
      <c r="F99" s="1150"/>
      <c r="G99" s="1150"/>
      <c r="H99" s="1150"/>
      <c r="I99" s="1150"/>
      <c r="J99" s="1150"/>
      <c r="K99" s="1150"/>
      <c r="L99" s="1151"/>
      <c r="M99" s="1151"/>
      <c r="N99" s="1151"/>
      <c r="O99" s="1151"/>
    </row>
    <row r="100" spans="3:32">
      <c r="C100" s="1149"/>
      <c r="D100" s="1149"/>
      <c r="E100" s="1149"/>
      <c r="F100" s="1150"/>
      <c r="G100" s="1150"/>
      <c r="H100" s="1150"/>
      <c r="I100" s="1150"/>
      <c r="J100" s="1150"/>
      <c r="K100" s="1150"/>
      <c r="L100" s="1151"/>
      <c r="M100" s="1151"/>
      <c r="N100" s="1151"/>
      <c r="O100" s="1151"/>
    </row>
    <row r="101" spans="3:32" ht="9" customHeight="1">
      <c r="C101" s="1149"/>
      <c r="D101" s="1149"/>
      <c r="E101" s="1149"/>
      <c r="F101" s="1150"/>
      <c r="G101" s="1150"/>
      <c r="H101" s="1150"/>
      <c r="I101" s="1150"/>
      <c r="J101" s="1150"/>
      <c r="K101" s="1150"/>
      <c r="L101" s="1151"/>
      <c r="M101" s="1151"/>
      <c r="N101" s="1151"/>
      <c r="O101" s="1151"/>
      <c r="AF101" s="646"/>
    </row>
    <row r="102" spans="3:32" ht="8.25" customHeight="1">
      <c r="C102" s="1149"/>
      <c r="D102" s="1149"/>
      <c r="E102" s="1149"/>
      <c r="F102" s="1150"/>
      <c r="G102" s="1150"/>
      <c r="H102" s="1150"/>
      <c r="I102" s="1150"/>
      <c r="J102" s="1150"/>
      <c r="K102" s="1150"/>
      <c r="L102" s="1151"/>
      <c r="M102" s="1151"/>
      <c r="N102" s="1151"/>
      <c r="O102" s="1151"/>
      <c r="AF102" s="1083"/>
    </row>
    <row r="103" spans="3:32" ht="9.75" customHeight="1">
      <c r="C103" s="1149"/>
      <c r="D103" s="1149"/>
      <c r="E103" s="1149"/>
      <c r="F103" s="1150"/>
      <c r="G103" s="1150"/>
      <c r="H103" s="1150"/>
      <c r="I103" s="1150"/>
      <c r="J103" s="1150"/>
      <c r="K103" s="1150"/>
      <c r="L103" s="1151"/>
      <c r="M103" s="1151"/>
      <c r="N103" s="1151"/>
      <c r="O103" s="1151"/>
    </row>
    <row r="104" spans="3:32">
      <c r="C104" s="1149"/>
      <c r="D104" s="1149"/>
      <c r="E104" s="1149"/>
      <c r="F104" s="1150"/>
      <c r="G104" s="1150"/>
      <c r="H104" s="1150"/>
      <c r="I104" s="1150"/>
      <c r="J104" s="1150"/>
      <c r="K104" s="1150"/>
      <c r="L104" s="1151"/>
      <c r="M104" s="1151"/>
      <c r="N104" s="1151"/>
      <c r="O104" s="1151"/>
    </row>
    <row r="105" spans="3:32">
      <c r="C105" s="1149"/>
      <c r="D105" s="1149"/>
      <c r="E105" s="1149"/>
      <c r="F105" s="1150"/>
      <c r="G105" s="1150"/>
      <c r="H105" s="1150"/>
      <c r="I105" s="1150"/>
      <c r="J105" s="1150"/>
      <c r="K105" s="1150"/>
      <c r="L105" s="1151"/>
      <c r="M105" s="1151"/>
      <c r="N105" s="1151"/>
      <c r="O105" s="1151"/>
    </row>
    <row r="106" spans="3:32">
      <c r="C106" s="1149"/>
      <c r="D106" s="1149"/>
      <c r="E106" s="1149"/>
      <c r="F106" s="1150"/>
      <c r="G106" s="1150"/>
      <c r="H106" s="1150"/>
      <c r="I106" s="1150"/>
      <c r="J106" s="1150"/>
      <c r="K106" s="1150"/>
      <c r="L106" s="1151"/>
      <c r="M106" s="1151"/>
      <c r="N106" s="1151"/>
      <c r="O106" s="1151"/>
    </row>
    <row r="107" spans="3:32">
      <c r="C107" s="1149"/>
      <c r="D107" s="1149"/>
      <c r="E107" s="1149"/>
      <c r="F107" s="1150"/>
      <c r="G107" s="1150"/>
      <c r="H107" s="1150"/>
      <c r="I107" s="1150"/>
      <c r="J107" s="1150"/>
      <c r="K107" s="1150"/>
      <c r="L107" s="1151"/>
      <c r="M107" s="1151"/>
      <c r="N107" s="1151"/>
      <c r="O107" s="1151"/>
    </row>
    <row r="108" spans="3:32">
      <c r="C108" s="1149"/>
      <c r="D108" s="1149"/>
      <c r="E108" s="1149"/>
      <c r="F108" s="1150"/>
      <c r="G108" s="1150"/>
      <c r="H108" s="1150"/>
      <c r="I108" s="1150"/>
      <c r="J108" s="1150"/>
      <c r="K108" s="1150"/>
      <c r="L108" s="1151"/>
      <c r="M108" s="1151"/>
      <c r="N108" s="1151"/>
      <c r="O108" s="1151"/>
    </row>
    <row r="109" spans="3:32">
      <c r="C109" s="1149"/>
      <c r="D109" s="1149"/>
      <c r="E109" s="1149"/>
      <c r="F109" s="1150"/>
      <c r="G109" s="1150"/>
      <c r="H109" s="1150"/>
      <c r="I109" s="1150"/>
      <c r="J109" s="1150"/>
      <c r="K109" s="1150"/>
      <c r="L109" s="1151"/>
      <c r="M109" s="1151"/>
      <c r="N109" s="1151"/>
      <c r="O109" s="1151"/>
    </row>
    <row r="110" spans="3:32">
      <c r="C110" s="1149"/>
      <c r="D110" s="1149"/>
      <c r="E110" s="1149"/>
      <c r="F110" s="1150"/>
      <c r="G110" s="1150"/>
      <c r="H110" s="1150"/>
      <c r="I110" s="1150"/>
      <c r="J110" s="1150"/>
      <c r="K110" s="1150"/>
      <c r="L110" s="1151"/>
      <c r="M110" s="1151"/>
      <c r="N110" s="1151"/>
      <c r="O110" s="1151"/>
    </row>
    <row r="111" spans="3:32">
      <c r="C111" s="1149"/>
      <c r="D111" s="1149"/>
      <c r="E111" s="1149"/>
      <c r="F111" s="1150"/>
      <c r="G111" s="1150"/>
      <c r="H111" s="1150"/>
      <c r="I111" s="1150"/>
      <c r="J111" s="1150"/>
      <c r="K111" s="1150"/>
      <c r="L111" s="1151"/>
      <c r="M111" s="1151"/>
      <c r="N111" s="1151"/>
      <c r="O111" s="1151"/>
    </row>
    <row r="112" spans="3:32">
      <c r="C112" s="1149"/>
      <c r="D112" s="1149"/>
      <c r="E112" s="1149"/>
      <c r="F112" s="1150"/>
      <c r="G112" s="1150"/>
      <c r="H112" s="1150"/>
      <c r="I112" s="1150"/>
      <c r="J112" s="1150"/>
      <c r="K112" s="1150"/>
      <c r="L112" s="1151"/>
      <c r="M112" s="1151"/>
      <c r="N112" s="1151"/>
      <c r="O112" s="1151"/>
    </row>
    <row r="113" spans="3:15">
      <c r="C113" s="1149"/>
      <c r="D113" s="1149"/>
      <c r="E113" s="1149"/>
      <c r="F113" s="1150"/>
      <c r="G113" s="1150"/>
      <c r="H113" s="1150"/>
      <c r="I113" s="1150"/>
      <c r="J113" s="1150"/>
      <c r="K113" s="1150"/>
      <c r="L113" s="1151"/>
      <c r="M113" s="1151"/>
      <c r="N113" s="1151"/>
      <c r="O113" s="1151"/>
    </row>
    <row r="114" spans="3:15">
      <c r="C114" s="1149"/>
      <c r="D114" s="1149"/>
      <c r="E114" s="1149"/>
      <c r="F114" s="1150"/>
      <c r="G114" s="1150"/>
      <c r="H114" s="1150"/>
      <c r="I114" s="1150"/>
      <c r="J114" s="1150"/>
      <c r="K114" s="1150"/>
      <c r="L114" s="1151"/>
      <c r="M114" s="1151"/>
      <c r="N114" s="1151"/>
      <c r="O114" s="1151"/>
    </row>
    <row r="115" spans="3:15">
      <c r="C115" s="1149"/>
      <c r="D115" s="1149"/>
      <c r="E115" s="1149"/>
      <c r="F115" s="1150"/>
      <c r="G115" s="1150"/>
      <c r="H115" s="1150"/>
      <c r="I115" s="1150"/>
      <c r="J115" s="1150"/>
      <c r="K115" s="1150"/>
      <c r="L115" s="1151"/>
      <c r="M115" s="1151"/>
      <c r="N115" s="1151"/>
      <c r="O115" s="1151"/>
    </row>
    <row r="116" spans="3:15">
      <c r="C116" s="1149"/>
      <c r="D116" s="1149"/>
      <c r="E116" s="1149"/>
      <c r="F116" s="1150"/>
      <c r="G116" s="1150"/>
      <c r="H116" s="1150"/>
      <c r="I116" s="1150"/>
      <c r="J116" s="1150"/>
      <c r="K116" s="1150"/>
      <c r="L116" s="1151"/>
      <c r="M116" s="1151"/>
      <c r="N116" s="1151"/>
      <c r="O116" s="1151"/>
    </row>
    <row r="117" spans="3:15">
      <c r="C117" s="1149"/>
      <c r="D117" s="1149"/>
      <c r="E117" s="1149"/>
      <c r="F117" s="1150"/>
      <c r="G117" s="1150"/>
      <c r="H117" s="1150"/>
      <c r="I117" s="1150"/>
      <c r="J117" s="1150"/>
      <c r="K117" s="1150"/>
      <c r="L117" s="1151"/>
      <c r="M117" s="1151"/>
      <c r="N117" s="1151"/>
      <c r="O117" s="1151"/>
    </row>
    <row r="118" spans="3:15">
      <c r="C118" s="1149"/>
      <c r="D118" s="1149"/>
      <c r="E118" s="1149"/>
      <c r="F118" s="1150"/>
      <c r="G118" s="1150"/>
      <c r="H118" s="1150"/>
      <c r="I118" s="1150"/>
      <c r="J118" s="1150"/>
      <c r="K118" s="1150"/>
      <c r="L118" s="1151"/>
      <c r="M118" s="1151"/>
      <c r="N118" s="1151"/>
      <c r="O118" s="1151"/>
    </row>
    <row r="119" spans="3:15">
      <c r="C119" s="1149"/>
      <c r="D119" s="1149"/>
      <c r="E119" s="1149"/>
      <c r="F119" s="1150"/>
      <c r="G119" s="1150"/>
      <c r="H119" s="1150"/>
      <c r="I119" s="1150"/>
      <c r="J119" s="1150"/>
      <c r="K119" s="1150"/>
      <c r="L119" s="1151"/>
      <c r="M119" s="1151"/>
      <c r="N119" s="1151"/>
      <c r="O119" s="1151"/>
    </row>
    <row r="120" spans="3:15">
      <c r="C120" s="1149"/>
      <c r="D120" s="1149"/>
      <c r="E120" s="1149"/>
      <c r="F120" s="1150"/>
      <c r="G120" s="1150"/>
      <c r="H120" s="1150"/>
      <c r="I120" s="1150"/>
      <c r="J120" s="1150"/>
      <c r="K120" s="1150"/>
      <c r="L120" s="1151"/>
      <c r="M120" s="1151"/>
      <c r="N120" s="1151"/>
      <c r="O120" s="1151"/>
    </row>
    <row r="121" spans="3:15">
      <c r="C121" s="1149"/>
      <c r="D121" s="1149"/>
      <c r="E121" s="1149"/>
      <c r="F121" s="1150"/>
      <c r="G121" s="1150"/>
      <c r="H121" s="1150"/>
      <c r="I121" s="1150"/>
      <c r="J121" s="1150"/>
      <c r="K121" s="1150"/>
      <c r="L121" s="1151"/>
      <c r="M121" s="1151"/>
      <c r="N121" s="1151"/>
      <c r="O121" s="1151"/>
    </row>
    <row r="122" spans="3:15">
      <c r="C122" s="1149"/>
      <c r="D122" s="1149"/>
      <c r="E122" s="1149"/>
      <c r="F122" s="1150"/>
      <c r="G122" s="1150"/>
      <c r="H122" s="1150"/>
      <c r="I122" s="1150"/>
      <c r="J122" s="1150"/>
      <c r="K122" s="1150"/>
      <c r="L122" s="1151"/>
      <c r="M122" s="1151"/>
      <c r="N122" s="1151"/>
      <c r="O122" s="1151"/>
    </row>
    <row r="123" spans="3:15">
      <c r="C123" s="1149"/>
      <c r="D123" s="1149"/>
      <c r="E123" s="1149"/>
      <c r="F123" s="1150"/>
      <c r="G123" s="1150"/>
      <c r="H123" s="1150"/>
      <c r="I123" s="1150"/>
      <c r="J123" s="1150"/>
      <c r="K123" s="1150"/>
      <c r="L123" s="1151"/>
      <c r="M123" s="1151"/>
      <c r="N123" s="1151"/>
      <c r="O123" s="1151"/>
    </row>
    <row r="124" spans="3:15">
      <c r="C124" s="1149"/>
      <c r="D124" s="1149"/>
      <c r="E124" s="1149"/>
      <c r="F124" s="1150"/>
      <c r="G124" s="1150"/>
      <c r="H124" s="1150"/>
      <c r="I124" s="1150"/>
      <c r="J124" s="1150"/>
      <c r="K124" s="1150"/>
      <c r="L124" s="1151"/>
      <c r="M124" s="1151"/>
      <c r="N124" s="1151"/>
      <c r="O124" s="1151"/>
    </row>
    <row r="125" spans="3:15">
      <c r="C125" s="1149"/>
      <c r="D125" s="1149"/>
      <c r="E125" s="1149"/>
      <c r="F125" s="1150"/>
      <c r="G125" s="1150"/>
      <c r="H125" s="1150"/>
      <c r="I125" s="1150"/>
      <c r="J125" s="1150"/>
      <c r="K125" s="1150"/>
      <c r="L125" s="1151"/>
      <c r="M125" s="1151"/>
      <c r="N125" s="1151"/>
      <c r="O125" s="1151"/>
    </row>
    <row r="126" spans="3:15">
      <c r="C126" s="1149"/>
      <c r="D126" s="1149"/>
      <c r="E126" s="1149"/>
      <c r="F126" s="1150"/>
      <c r="G126" s="1150"/>
      <c r="H126" s="1150"/>
      <c r="I126" s="1150"/>
      <c r="J126" s="1150"/>
      <c r="K126" s="1150"/>
      <c r="L126" s="1151"/>
      <c r="M126" s="1151"/>
      <c r="N126" s="1151"/>
      <c r="O126" s="1151"/>
    </row>
    <row r="127" spans="3:15">
      <c r="C127" s="1149"/>
      <c r="D127" s="1149"/>
      <c r="E127" s="1149"/>
      <c r="F127" s="1150"/>
      <c r="G127" s="1150"/>
      <c r="H127" s="1150"/>
      <c r="I127" s="1150"/>
      <c r="J127" s="1150"/>
      <c r="K127" s="1150"/>
      <c r="L127" s="1151"/>
      <c r="M127" s="1151"/>
      <c r="N127" s="1151"/>
      <c r="O127" s="1151"/>
    </row>
    <row r="128" spans="3:15">
      <c r="C128" s="1149"/>
      <c r="D128" s="1149"/>
      <c r="E128" s="1149"/>
      <c r="F128" s="1150"/>
      <c r="G128" s="1150"/>
      <c r="H128" s="1150"/>
      <c r="I128" s="1150"/>
      <c r="J128" s="1150"/>
      <c r="K128" s="1150"/>
      <c r="L128" s="1151"/>
      <c r="M128" s="1151"/>
      <c r="N128" s="1151"/>
      <c r="O128" s="1151"/>
    </row>
    <row r="129" spans="3:15">
      <c r="C129" s="1149"/>
      <c r="D129" s="1149"/>
      <c r="E129" s="1149"/>
      <c r="F129" s="1150"/>
      <c r="G129" s="1150"/>
      <c r="H129" s="1150"/>
      <c r="I129" s="1150"/>
      <c r="J129" s="1150"/>
      <c r="K129" s="1150"/>
      <c r="L129" s="1151"/>
      <c r="M129" s="1151"/>
      <c r="N129" s="1151"/>
      <c r="O129" s="1151"/>
    </row>
    <row r="130" spans="3:15">
      <c r="C130" s="1149"/>
      <c r="D130" s="1149"/>
      <c r="E130" s="1149"/>
      <c r="F130" s="1150"/>
      <c r="G130" s="1150"/>
      <c r="H130" s="1150"/>
      <c r="I130" s="1150"/>
      <c r="J130" s="1150"/>
      <c r="K130" s="1150"/>
      <c r="L130" s="1151"/>
      <c r="M130" s="1151"/>
      <c r="N130" s="1151"/>
      <c r="O130" s="1151"/>
    </row>
    <row r="131" spans="3:15">
      <c r="C131" s="1149"/>
      <c r="D131" s="1149"/>
      <c r="E131" s="1149"/>
      <c r="F131" s="1150"/>
      <c r="G131" s="1150"/>
      <c r="H131" s="1150"/>
      <c r="I131" s="1150"/>
      <c r="J131" s="1150"/>
      <c r="K131" s="1150"/>
      <c r="L131" s="1151"/>
      <c r="M131" s="1151"/>
      <c r="N131" s="1151"/>
      <c r="O131" s="1151"/>
    </row>
    <row r="132" spans="3:15">
      <c r="C132" s="1149"/>
      <c r="D132" s="1149"/>
      <c r="E132" s="1149"/>
      <c r="F132" s="1150"/>
      <c r="G132" s="1150"/>
      <c r="H132" s="1150"/>
      <c r="I132" s="1150"/>
      <c r="J132" s="1150"/>
      <c r="K132" s="1150"/>
      <c r="L132" s="1151"/>
      <c r="M132" s="1151"/>
      <c r="N132" s="1151"/>
      <c r="O132" s="1151"/>
    </row>
    <row r="133" spans="3:15">
      <c r="C133" s="1149"/>
      <c r="D133" s="1149"/>
      <c r="E133" s="1149"/>
      <c r="F133" s="1150"/>
      <c r="G133" s="1150"/>
      <c r="H133" s="1150"/>
      <c r="I133" s="1150"/>
      <c r="J133" s="1150"/>
      <c r="K133" s="1150"/>
      <c r="L133" s="1151"/>
      <c r="M133" s="1151"/>
      <c r="N133" s="1151"/>
      <c r="O133" s="1151"/>
    </row>
    <row r="134" spans="3:15">
      <c r="C134" s="1149"/>
      <c r="D134" s="1149"/>
      <c r="E134" s="1149"/>
      <c r="F134" s="1150"/>
      <c r="G134" s="1150"/>
      <c r="H134" s="1150"/>
      <c r="I134" s="1150"/>
      <c r="J134" s="1150"/>
      <c r="K134" s="1150"/>
      <c r="L134" s="1151"/>
      <c r="M134" s="1151"/>
      <c r="N134" s="1151"/>
      <c r="O134" s="1151"/>
    </row>
    <row r="135" spans="3:15">
      <c r="C135" s="1149"/>
      <c r="D135" s="1149"/>
      <c r="E135" s="1149"/>
      <c r="F135" s="1150"/>
      <c r="G135" s="1150"/>
      <c r="H135" s="1150"/>
      <c r="I135" s="1150"/>
      <c r="J135" s="1150"/>
      <c r="K135" s="1150"/>
      <c r="L135" s="1151"/>
      <c r="M135" s="1151"/>
      <c r="N135" s="1151"/>
      <c r="O135" s="1151"/>
    </row>
    <row r="136" spans="3:15">
      <c r="C136" s="1149"/>
      <c r="D136" s="1149"/>
      <c r="E136" s="1149"/>
      <c r="F136" s="1150"/>
      <c r="G136" s="1150"/>
      <c r="H136" s="1150"/>
      <c r="I136" s="1150"/>
      <c r="J136" s="1150"/>
      <c r="K136" s="1150"/>
      <c r="L136" s="1151"/>
      <c r="M136" s="1151"/>
      <c r="N136" s="1151"/>
      <c r="O136" s="1151"/>
    </row>
    <row r="137" spans="3:15">
      <c r="C137" s="1149"/>
      <c r="D137" s="1149"/>
      <c r="E137" s="1149"/>
      <c r="F137" s="1150"/>
      <c r="G137" s="1150"/>
      <c r="H137" s="1150"/>
      <c r="I137" s="1150"/>
      <c r="J137" s="1150"/>
      <c r="K137" s="1150"/>
      <c r="L137" s="1151"/>
      <c r="M137" s="1151"/>
      <c r="N137" s="1151"/>
      <c r="O137" s="1151"/>
    </row>
    <row r="138" spans="3:15">
      <c r="C138" s="1149"/>
      <c r="D138" s="1149"/>
      <c r="E138" s="1149"/>
      <c r="F138" s="1150"/>
      <c r="G138" s="1150"/>
      <c r="H138" s="1150"/>
      <c r="I138" s="1150"/>
      <c r="J138" s="1150"/>
      <c r="K138" s="1150"/>
      <c r="L138" s="1151"/>
      <c r="M138" s="1151"/>
      <c r="N138" s="1151"/>
      <c r="O138" s="1151"/>
    </row>
    <row r="139" spans="3:15">
      <c r="C139" s="1149"/>
      <c r="D139" s="1149"/>
      <c r="E139" s="1149"/>
      <c r="F139" s="1150"/>
      <c r="G139" s="1150"/>
      <c r="H139" s="1150"/>
      <c r="I139" s="1150"/>
      <c r="J139" s="1150"/>
      <c r="K139" s="1150"/>
      <c r="L139" s="1151"/>
      <c r="M139" s="1151"/>
      <c r="N139" s="1151"/>
      <c r="O139" s="1151"/>
    </row>
    <row r="140" spans="3:15">
      <c r="C140" s="1149"/>
      <c r="D140" s="1149"/>
      <c r="E140" s="1149"/>
      <c r="F140" s="1150"/>
      <c r="G140" s="1150"/>
      <c r="H140" s="1150"/>
      <c r="I140" s="1150"/>
      <c r="J140" s="1150"/>
      <c r="K140" s="1150"/>
      <c r="L140" s="1151"/>
      <c r="M140" s="1151"/>
      <c r="N140" s="1151"/>
      <c r="O140" s="1151"/>
    </row>
    <row r="141" spans="3:15">
      <c r="C141" s="1149"/>
      <c r="D141" s="1149"/>
      <c r="E141" s="1149"/>
      <c r="F141" s="1150"/>
      <c r="G141" s="1150"/>
      <c r="H141" s="1150"/>
      <c r="I141" s="1150"/>
      <c r="J141" s="1150"/>
      <c r="K141" s="1150"/>
      <c r="L141" s="1151"/>
      <c r="M141" s="1151"/>
      <c r="N141" s="1151"/>
      <c r="O141" s="1151"/>
    </row>
    <row r="142" spans="3:15">
      <c r="C142" s="1149"/>
      <c r="D142" s="1149"/>
      <c r="E142" s="1149"/>
      <c r="F142" s="1150"/>
      <c r="G142" s="1150"/>
      <c r="H142" s="1150"/>
      <c r="I142" s="1150"/>
      <c r="J142" s="1150"/>
      <c r="K142" s="1150"/>
      <c r="L142" s="1151"/>
      <c r="M142" s="1151"/>
      <c r="N142" s="1151"/>
      <c r="O142" s="1151"/>
    </row>
    <row r="143" spans="3:15">
      <c r="C143" s="1149"/>
      <c r="D143" s="1149"/>
      <c r="E143" s="1149"/>
      <c r="F143" s="1150"/>
      <c r="G143" s="1150"/>
      <c r="H143" s="1150"/>
      <c r="I143" s="1150"/>
      <c r="J143" s="1150"/>
      <c r="K143" s="1150"/>
      <c r="L143" s="1151"/>
      <c r="M143" s="1151"/>
      <c r="N143" s="1151"/>
      <c r="O143" s="1151"/>
    </row>
    <row r="144" spans="3:15">
      <c r="C144" s="1149"/>
      <c r="D144" s="1149"/>
      <c r="E144" s="1149"/>
      <c r="F144" s="1150"/>
      <c r="G144" s="1150"/>
      <c r="H144" s="1150"/>
      <c r="I144" s="1150"/>
      <c r="J144" s="1150"/>
      <c r="K144" s="1150"/>
      <c r="L144" s="1151"/>
      <c r="M144" s="1151"/>
      <c r="N144" s="1151"/>
      <c r="O144" s="1151"/>
    </row>
    <row r="145" spans="3:15">
      <c r="C145" s="1149"/>
      <c r="D145" s="1149"/>
      <c r="E145" s="1149"/>
      <c r="F145" s="1150"/>
      <c r="G145" s="1150"/>
      <c r="H145" s="1150"/>
      <c r="I145" s="1150"/>
      <c r="J145" s="1150"/>
      <c r="K145" s="1150"/>
      <c r="L145" s="1151"/>
      <c r="M145" s="1151"/>
      <c r="N145" s="1151"/>
      <c r="O145" s="1151"/>
    </row>
    <row r="146" spans="3:15">
      <c r="C146" s="1149"/>
      <c r="D146" s="1149"/>
      <c r="E146" s="1149"/>
      <c r="F146" s="1150"/>
      <c r="G146" s="1150"/>
      <c r="H146" s="1150"/>
      <c r="I146" s="1150"/>
      <c r="J146" s="1150"/>
      <c r="K146" s="1150"/>
      <c r="L146" s="1151"/>
      <c r="M146" s="1151"/>
      <c r="N146" s="1151"/>
      <c r="O146" s="1151"/>
    </row>
    <row r="147" spans="3:15">
      <c r="C147" s="1149"/>
      <c r="D147" s="1149"/>
      <c r="E147" s="1149"/>
      <c r="F147" s="1150"/>
      <c r="G147" s="1150"/>
      <c r="H147" s="1150"/>
      <c r="I147" s="1150"/>
      <c r="J147" s="1150"/>
      <c r="K147" s="1150"/>
      <c r="L147" s="1151"/>
      <c r="M147" s="1151"/>
      <c r="N147" s="1151"/>
      <c r="O147" s="1151"/>
    </row>
    <row r="148" spans="3:15">
      <c r="C148" s="1149"/>
      <c r="D148" s="1149"/>
      <c r="E148" s="1149"/>
      <c r="F148" s="1150"/>
      <c r="G148" s="1150"/>
      <c r="H148" s="1150"/>
      <c r="I148" s="1150"/>
      <c r="J148" s="1150"/>
      <c r="K148" s="1150"/>
      <c r="L148" s="1151"/>
      <c r="M148" s="1151"/>
      <c r="N148" s="1151"/>
      <c r="O148" s="1151"/>
    </row>
    <row r="149" spans="3:15">
      <c r="C149" s="1149"/>
      <c r="D149" s="1149"/>
      <c r="E149" s="1149"/>
      <c r="F149" s="1150"/>
      <c r="G149" s="1150"/>
      <c r="H149" s="1150"/>
      <c r="I149" s="1150"/>
      <c r="J149" s="1150"/>
      <c r="K149" s="1150"/>
      <c r="L149" s="1151"/>
      <c r="M149" s="1151"/>
      <c r="N149" s="1151"/>
      <c r="O149" s="1151"/>
    </row>
    <row r="150" spans="3:15">
      <c r="C150" s="1149"/>
      <c r="D150" s="1149"/>
      <c r="E150" s="1149"/>
      <c r="F150" s="1150"/>
      <c r="G150" s="1150"/>
      <c r="H150" s="1150"/>
      <c r="I150" s="1150"/>
      <c r="J150" s="1150"/>
      <c r="K150" s="1150"/>
      <c r="L150" s="1151"/>
      <c r="M150" s="1151"/>
      <c r="N150" s="1151"/>
      <c r="O150" s="1151"/>
    </row>
    <row r="151" spans="3:15">
      <c r="C151" s="1149"/>
      <c r="D151" s="1149"/>
      <c r="E151" s="1149"/>
      <c r="F151" s="1150"/>
      <c r="G151" s="1150"/>
      <c r="H151" s="1150"/>
      <c r="I151" s="1150"/>
      <c r="J151" s="1150"/>
      <c r="K151" s="1150"/>
      <c r="L151" s="1151"/>
      <c r="M151" s="1151"/>
      <c r="N151" s="1151"/>
      <c r="O151" s="1151"/>
    </row>
    <row r="152" spans="3:15">
      <c r="C152" s="1149"/>
      <c r="D152" s="1149"/>
      <c r="E152" s="1149"/>
      <c r="F152" s="1150"/>
      <c r="G152" s="1150"/>
      <c r="H152" s="1150"/>
      <c r="I152" s="1150"/>
      <c r="J152" s="1150"/>
      <c r="K152" s="1150"/>
      <c r="L152" s="1151"/>
      <c r="M152" s="1151"/>
      <c r="N152" s="1151"/>
      <c r="O152" s="1151"/>
    </row>
    <row r="153" spans="3:15">
      <c r="C153" s="1149"/>
      <c r="D153" s="1149"/>
      <c r="E153" s="1149"/>
      <c r="F153" s="1150"/>
      <c r="G153" s="1150"/>
      <c r="H153" s="1150"/>
      <c r="I153" s="1150"/>
      <c r="J153" s="1150"/>
      <c r="K153" s="1150"/>
      <c r="L153" s="1151"/>
      <c r="M153" s="1151"/>
      <c r="N153" s="1151"/>
      <c r="O153" s="1151"/>
    </row>
    <row r="154" spans="3:15">
      <c r="C154" s="1149"/>
      <c r="D154" s="1149"/>
      <c r="E154" s="1149"/>
      <c r="F154" s="1150"/>
      <c r="G154" s="1150"/>
      <c r="H154" s="1150"/>
      <c r="I154" s="1150"/>
      <c r="J154" s="1150"/>
      <c r="K154" s="1150"/>
      <c r="L154" s="1151"/>
      <c r="M154" s="1151"/>
      <c r="N154" s="1151"/>
      <c r="O154" s="1151"/>
    </row>
    <row r="155" spans="3:15">
      <c r="C155" s="1149"/>
      <c r="D155" s="1149"/>
      <c r="E155" s="1149"/>
      <c r="F155" s="1150"/>
      <c r="G155" s="1150"/>
      <c r="H155" s="1150"/>
      <c r="I155" s="1150"/>
      <c r="J155" s="1150"/>
      <c r="K155" s="1150"/>
      <c r="L155" s="1151"/>
      <c r="M155" s="1151"/>
      <c r="N155" s="1151"/>
      <c r="O155" s="1151"/>
    </row>
    <row r="156" spans="3:15">
      <c r="C156" s="1149"/>
      <c r="D156" s="1149"/>
      <c r="E156" s="1149"/>
      <c r="F156" s="1150"/>
      <c r="G156" s="1150"/>
      <c r="H156" s="1150"/>
      <c r="I156" s="1150"/>
      <c r="J156" s="1150"/>
      <c r="K156" s="1150"/>
      <c r="L156" s="1151"/>
      <c r="M156" s="1151"/>
      <c r="N156" s="1151"/>
      <c r="O156" s="1151"/>
    </row>
    <row r="157" spans="3:15">
      <c r="C157" s="1149"/>
      <c r="D157" s="1149"/>
      <c r="E157" s="1149"/>
      <c r="F157" s="1150"/>
      <c r="G157" s="1150"/>
      <c r="H157" s="1150"/>
      <c r="I157" s="1150"/>
      <c r="J157" s="1150"/>
      <c r="K157" s="1150"/>
      <c r="L157" s="1151"/>
      <c r="M157" s="1151"/>
      <c r="N157" s="1151"/>
      <c r="O157" s="1151"/>
    </row>
    <row r="158" spans="3:15">
      <c r="C158" s="1149"/>
      <c r="D158" s="1149"/>
      <c r="E158" s="1149"/>
      <c r="F158" s="1150"/>
      <c r="G158" s="1150"/>
      <c r="H158" s="1150"/>
      <c r="I158" s="1150"/>
      <c r="J158" s="1150"/>
      <c r="K158" s="1150"/>
      <c r="L158" s="1151"/>
      <c r="M158" s="1151"/>
      <c r="N158" s="1151"/>
      <c r="O158" s="1151"/>
    </row>
    <row r="159" spans="3:15">
      <c r="C159" s="1149"/>
      <c r="D159" s="1149"/>
      <c r="E159" s="1149"/>
      <c r="F159" s="1150"/>
      <c r="G159" s="1150"/>
      <c r="H159" s="1150"/>
      <c r="I159" s="1150"/>
      <c r="J159" s="1150"/>
      <c r="K159" s="1150"/>
      <c r="L159" s="1151"/>
      <c r="M159" s="1151"/>
      <c r="N159" s="1151"/>
      <c r="O159" s="1151"/>
    </row>
    <row r="160" spans="3:15">
      <c r="C160" s="1149"/>
      <c r="D160" s="1149"/>
      <c r="E160" s="1149"/>
      <c r="F160" s="1150"/>
      <c r="G160" s="1150"/>
      <c r="H160" s="1150"/>
      <c r="I160" s="1150"/>
      <c r="J160" s="1150"/>
      <c r="K160" s="1150"/>
      <c r="L160" s="1151"/>
      <c r="M160" s="1151"/>
      <c r="N160" s="1151"/>
      <c r="O160" s="1151"/>
    </row>
    <row r="161" spans="3:15">
      <c r="C161" s="1149"/>
      <c r="D161" s="1149"/>
      <c r="E161" s="1149"/>
      <c r="F161" s="1150"/>
      <c r="G161" s="1150"/>
      <c r="H161" s="1150"/>
      <c r="I161" s="1150"/>
      <c r="J161" s="1150"/>
      <c r="K161" s="1150"/>
      <c r="L161" s="1151"/>
      <c r="M161" s="1151"/>
      <c r="N161" s="1151"/>
      <c r="O161" s="1151"/>
    </row>
    <row r="162" spans="3:15">
      <c r="C162" s="1149"/>
      <c r="D162" s="1149"/>
      <c r="E162" s="1149"/>
      <c r="F162" s="1150"/>
      <c r="G162" s="1150"/>
      <c r="H162" s="1150"/>
      <c r="I162" s="1150"/>
      <c r="J162" s="1150"/>
      <c r="K162" s="1150"/>
      <c r="L162" s="1151"/>
      <c r="M162" s="1151"/>
      <c r="N162" s="1151"/>
      <c r="O162" s="1151"/>
    </row>
    <row r="163" spans="3:15">
      <c r="C163" s="1149"/>
      <c r="D163" s="1149"/>
      <c r="E163" s="1149"/>
      <c r="F163" s="1150"/>
      <c r="G163" s="1150"/>
      <c r="H163" s="1150"/>
      <c r="I163" s="1150"/>
      <c r="J163" s="1150"/>
      <c r="K163" s="1150"/>
      <c r="L163" s="1151"/>
      <c r="M163" s="1151"/>
      <c r="N163" s="1151"/>
      <c r="O163" s="1151"/>
    </row>
    <row r="164" spans="3:15">
      <c r="C164" s="1149"/>
      <c r="D164" s="1149"/>
      <c r="E164" s="1149"/>
      <c r="F164" s="1150"/>
      <c r="G164" s="1150"/>
      <c r="H164" s="1150"/>
      <c r="I164" s="1150"/>
      <c r="J164" s="1150"/>
      <c r="K164" s="1150"/>
      <c r="L164" s="1151"/>
      <c r="M164" s="1151"/>
      <c r="N164" s="1151"/>
      <c r="O164" s="1151"/>
    </row>
    <row r="165" spans="3:15">
      <c r="C165" s="1149"/>
      <c r="D165" s="1149"/>
      <c r="E165" s="1149"/>
      <c r="F165" s="1150"/>
      <c r="G165" s="1150"/>
      <c r="H165" s="1150"/>
      <c r="I165" s="1150"/>
      <c r="J165" s="1150"/>
      <c r="K165" s="1150"/>
      <c r="L165" s="1151"/>
      <c r="M165" s="1151"/>
      <c r="N165" s="1151"/>
      <c r="O165" s="1151"/>
    </row>
    <row r="166" spans="3:15">
      <c r="C166" s="1149"/>
      <c r="D166" s="1149"/>
      <c r="E166" s="1149"/>
      <c r="F166" s="1150"/>
      <c r="G166" s="1150"/>
      <c r="H166" s="1150"/>
      <c r="I166" s="1150"/>
      <c r="J166" s="1150"/>
      <c r="K166" s="1150"/>
      <c r="L166" s="1151"/>
      <c r="M166" s="1151"/>
      <c r="N166" s="1151"/>
      <c r="O166" s="1151"/>
    </row>
    <row r="167" spans="3:15">
      <c r="C167" s="1149"/>
      <c r="D167" s="1149"/>
      <c r="E167" s="1149"/>
      <c r="F167" s="1150"/>
      <c r="G167" s="1150"/>
      <c r="H167" s="1150"/>
      <c r="I167" s="1150"/>
      <c r="J167" s="1150"/>
      <c r="K167" s="1150"/>
      <c r="L167" s="1151"/>
      <c r="M167" s="1151"/>
      <c r="N167" s="1151"/>
      <c r="O167" s="1151"/>
    </row>
    <row r="168" spans="3:15">
      <c r="C168" s="1149"/>
      <c r="D168" s="1149"/>
      <c r="E168" s="1149"/>
      <c r="F168" s="1150"/>
      <c r="G168" s="1150"/>
      <c r="H168" s="1150"/>
      <c r="I168" s="1150"/>
      <c r="J168" s="1150"/>
      <c r="K168" s="1150"/>
      <c r="L168" s="1151"/>
      <c r="M168" s="1151"/>
      <c r="N168" s="1151"/>
      <c r="O168" s="1151"/>
    </row>
    <row r="169" spans="3:15">
      <c r="C169" s="1149"/>
      <c r="D169" s="1149"/>
      <c r="E169" s="1149"/>
      <c r="F169" s="1150"/>
      <c r="G169" s="1150"/>
      <c r="H169" s="1150"/>
      <c r="I169" s="1150"/>
      <c r="J169" s="1150"/>
      <c r="K169" s="1150"/>
      <c r="L169" s="1151"/>
      <c r="M169" s="1151"/>
      <c r="N169" s="1151"/>
      <c r="O169" s="1151"/>
    </row>
    <row r="170" spans="3:15">
      <c r="C170" s="1149"/>
      <c r="D170" s="1149"/>
      <c r="E170" s="1149"/>
      <c r="F170" s="1150"/>
      <c r="G170" s="1150"/>
      <c r="H170" s="1150"/>
      <c r="I170" s="1150"/>
      <c r="J170" s="1150"/>
      <c r="K170" s="1150"/>
      <c r="L170" s="1151"/>
      <c r="M170" s="1151"/>
      <c r="N170" s="1151"/>
      <c r="O170" s="1151"/>
    </row>
    <row r="171" spans="3:15">
      <c r="C171" s="1149"/>
      <c r="D171" s="1149"/>
      <c r="E171" s="1149"/>
      <c r="F171" s="1150"/>
      <c r="G171" s="1150"/>
      <c r="H171" s="1150"/>
      <c r="I171" s="1150"/>
      <c r="J171" s="1150"/>
      <c r="K171" s="1150"/>
      <c r="L171" s="1151"/>
      <c r="M171" s="1151"/>
      <c r="N171" s="1151"/>
      <c r="O171" s="1151"/>
    </row>
    <row r="172" spans="3:15">
      <c r="C172" s="1149"/>
      <c r="D172" s="1149"/>
      <c r="E172" s="1149"/>
      <c r="F172" s="1150"/>
      <c r="G172" s="1150"/>
      <c r="H172" s="1150"/>
      <c r="I172" s="1150"/>
      <c r="J172" s="1150"/>
      <c r="K172" s="1150"/>
      <c r="L172" s="1151"/>
      <c r="M172" s="1151"/>
      <c r="N172" s="1151"/>
      <c r="O172" s="1151"/>
    </row>
    <row r="173" spans="3:15">
      <c r="C173" s="1149"/>
      <c r="D173" s="1149"/>
      <c r="E173" s="1149"/>
      <c r="F173" s="1150"/>
      <c r="G173" s="1150"/>
      <c r="H173" s="1150"/>
      <c r="I173" s="1150"/>
      <c r="J173" s="1150"/>
      <c r="K173" s="1150"/>
      <c r="L173" s="1151"/>
      <c r="M173" s="1151"/>
      <c r="N173" s="1151"/>
      <c r="O173" s="1151"/>
    </row>
    <row r="174" spans="3:15">
      <c r="C174" s="1149"/>
      <c r="D174" s="1149"/>
      <c r="E174" s="1149"/>
      <c r="F174" s="1150"/>
      <c r="G174" s="1150"/>
      <c r="H174" s="1150"/>
      <c r="I174" s="1150"/>
      <c r="J174" s="1150"/>
      <c r="K174" s="1150"/>
      <c r="L174" s="1151"/>
      <c r="M174" s="1151"/>
      <c r="N174" s="1151"/>
      <c r="O174" s="1151"/>
    </row>
    <row r="175" spans="3:15">
      <c r="C175" s="1149"/>
      <c r="D175" s="1149"/>
      <c r="E175" s="1149"/>
      <c r="F175" s="1150"/>
      <c r="G175" s="1150"/>
      <c r="H175" s="1150"/>
      <c r="I175" s="1150"/>
      <c r="J175" s="1150"/>
      <c r="K175" s="1150"/>
      <c r="L175" s="1151"/>
      <c r="M175" s="1151"/>
      <c r="N175" s="1151"/>
      <c r="O175" s="1151"/>
    </row>
    <row r="176" spans="3:15">
      <c r="C176" s="1149"/>
      <c r="D176" s="1149"/>
      <c r="E176" s="1149"/>
      <c r="F176" s="1150"/>
      <c r="G176" s="1150"/>
      <c r="H176" s="1150"/>
      <c r="I176" s="1150"/>
      <c r="J176" s="1150"/>
      <c r="K176" s="1150"/>
      <c r="L176" s="1151"/>
      <c r="M176" s="1151"/>
      <c r="N176" s="1151"/>
      <c r="O176" s="1151"/>
    </row>
    <row r="177" spans="3:15">
      <c r="C177" s="1149"/>
      <c r="D177" s="1149"/>
      <c r="E177" s="1149"/>
      <c r="F177" s="1150"/>
      <c r="G177" s="1150"/>
      <c r="H177" s="1150"/>
      <c r="I177" s="1150"/>
      <c r="J177" s="1150"/>
      <c r="K177" s="1150"/>
      <c r="L177" s="1151"/>
      <c r="M177" s="1151"/>
      <c r="N177" s="1151"/>
      <c r="O177" s="1151"/>
    </row>
    <row r="178" spans="3:15">
      <c r="C178" s="1149"/>
      <c r="D178" s="1149"/>
      <c r="E178" s="1149"/>
      <c r="F178" s="1150"/>
      <c r="G178" s="1150"/>
      <c r="H178" s="1150"/>
      <c r="I178" s="1150"/>
      <c r="J178" s="1150"/>
      <c r="K178" s="1150"/>
      <c r="L178" s="1151"/>
      <c r="M178" s="1151"/>
      <c r="N178" s="1151"/>
      <c r="O178" s="1151"/>
    </row>
    <row r="179" spans="3:15">
      <c r="C179" s="1149"/>
      <c r="D179" s="1149"/>
      <c r="E179" s="1149"/>
      <c r="F179" s="1150"/>
      <c r="G179" s="1150"/>
      <c r="H179" s="1150"/>
      <c r="I179" s="1150"/>
      <c r="J179" s="1150"/>
      <c r="K179" s="1150"/>
      <c r="L179" s="1151"/>
      <c r="M179" s="1151"/>
      <c r="N179" s="1151"/>
      <c r="O179" s="1151"/>
    </row>
    <row r="180" spans="3:15">
      <c r="C180" s="1149"/>
      <c r="D180" s="1149"/>
      <c r="E180" s="1149"/>
      <c r="F180" s="1150"/>
      <c r="G180" s="1150"/>
      <c r="H180" s="1150"/>
      <c r="I180" s="1150"/>
      <c r="J180" s="1150"/>
      <c r="K180" s="1150"/>
      <c r="L180" s="1151"/>
      <c r="M180" s="1151"/>
      <c r="N180" s="1151"/>
      <c r="O180" s="1151"/>
    </row>
    <row r="181" spans="3:15">
      <c r="C181" s="1149"/>
      <c r="D181" s="1149"/>
      <c r="E181" s="1149"/>
      <c r="F181" s="1150"/>
      <c r="G181" s="1150"/>
      <c r="H181" s="1150"/>
      <c r="I181" s="1150"/>
      <c r="J181" s="1150"/>
      <c r="K181" s="1150"/>
      <c r="L181" s="1151"/>
      <c r="M181" s="1151"/>
      <c r="N181" s="1151"/>
      <c r="O181" s="1151"/>
    </row>
    <row r="182" spans="3:15">
      <c r="C182" s="1149"/>
      <c r="D182" s="1149"/>
      <c r="E182" s="1149"/>
      <c r="F182" s="1150"/>
      <c r="G182" s="1150"/>
      <c r="H182" s="1150"/>
      <c r="I182" s="1150"/>
      <c r="J182" s="1150"/>
      <c r="K182" s="1150"/>
      <c r="L182" s="1151"/>
      <c r="M182" s="1151"/>
      <c r="N182" s="1151"/>
      <c r="O182" s="1151"/>
    </row>
    <row r="183" spans="3:15">
      <c r="C183" s="1149"/>
      <c r="D183" s="1149"/>
      <c r="E183" s="1149"/>
      <c r="F183" s="1150"/>
      <c r="G183" s="1150"/>
      <c r="H183" s="1150"/>
      <c r="I183" s="1150"/>
      <c r="J183" s="1150"/>
      <c r="K183" s="1150"/>
      <c r="L183" s="1151"/>
      <c r="M183" s="1151"/>
      <c r="N183" s="1151"/>
      <c r="O183" s="1151"/>
    </row>
    <row r="184" spans="3:15">
      <c r="C184" s="1149"/>
      <c r="D184" s="1149"/>
      <c r="E184" s="1149"/>
      <c r="F184" s="1150"/>
      <c r="G184" s="1150"/>
      <c r="H184" s="1150"/>
      <c r="I184" s="1150"/>
      <c r="J184" s="1150"/>
      <c r="K184" s="1150"/>
      <c r="L184" s="1151"/>
      <c r="M184" s="1151"/>
      <c r="N184" s="1151"/>
      <c r="O184" s="1151"/>
    </row>
    <row r="185" spans="3:15">
      <c r="C185" s="1149"/>
      <c r="D185" s="1149"/>
      <c r="E185" s="1149"/>
      <c r="F185" s="1150"/>
      <c r="G185" s="1150"/>
      <c r="H185" s="1150"/>
      <c r="I185" s="1150"/>
      <c r="J185" s="1150"/>
      <c r="K185" s="1150"/>
      <c r="L185" s="1151"/>
      <c r="M185" s="1151"/>
      <c r="N185" s="1151"/>
      <c r="O185" s="1151"/>
    </row>
    <row r="186" spans="3:15">
      <c r="C186" s="1149"/>
      <c r="D186" s="1149"/>
      <c r="E186" s="1149"/>
      <c r="F186" s="1150"/>
      <c r="G186" s="1150"/>
      <c r="H186" s="1150"/>
      <c r="I186" s="1150"/>
      <c r="J186" s="1150"/>
      <c r="K186" s="1150"/>
      <c r="L186" s="1151"/>
      <c r="M186" s="1151"/>
      <c r="N186" s="1151"/>
      <c r="O186" s="1151"/>
    </row>
    <row r="187" spans="3:15">
      <c r="C187" s="1149"/>
      <c r="D187" s="1149"/>
      <c r="E187" s="1149"/>
      <c r="F187" s="1150"/>
      <c r="G187" s="1150"/>
      <c r="H187" s="1150"/>
      <c r="I187" s="1150"/>
      <c r="J187" s="1150"/>
      <c r="K187" s="1150"/>
      <c r="L187" s="1151"/>
      <c r="M187" s="1151"/>
      <c r="N187" s="1151"/>
      <c r="O187" s="1151"/>
    </row>
    <row r="188" spans="3:15">
      <c r="C188" s="1149"/>
      <c r="D188" s="1149"/>
      <c r="E188" s="1149"/>
      <c r="F188" s="1150"/>
      <c r="G188" s="1150"/>
      <c r="H188" s="1150"/>
      <c r="I188" s="1150"/>
      <c r="J188" s="1150"/>
      <c r="K188" s="1150"/>
      <c r="L188" s="1151"/>
      <c r="M188" s="1151"/>
      <c r="N188" s="1151"/>
      <c r="O188" s="1151"/>
    </row>
    <row r="189" spans="3:15">
      <c r="C189" s="1149"/>
      <c r="D189" s="1149"/>
      <c r="E189" s="1149"/>
      <c r="F189" s="1150"/>
      <c r="G189" s="1150"/>
      <c r="H189" s="1150"/>
      <c r="I189" s="1150"/>
      <c r="J189" s="1150"/>
      <c r="K189" s="1150"/>
      <c r="L189" s="1151"/>
      <c r="M189" s="1151"/>
      <c r="N189" s="1151"/>
      <c r="O189" s="1151"/>
    </row>
    <row r="190" spans="3:15">
      <c r="C190" s="1149"/>
      <c r="D190" s="1149"/>
      <c r="E190" s="1149"/>
      <c r="F190" s="1150"/>
      <c r="G190" s="1150"/>
      <c r="H190" s="1150"/>
      <c r="I190" s="1150"/>
      <c r="J190" s="1150"/>
      <c r="K190" s="1150"/>
      <c r="L190" s="1151"/>
      <c r="M190" s="1151"/>
      <c r="N190" s="1151"/>
      <c r="O190" s="1151"/>
    </row>
    <row r="191" spans="3:15">
      <c r="C191" s="1149"/>
      <c r="D191" s="1149"/>
      <c r="E191" s="1149"/>
      <c r="F191" s="1150"/>
      <c r="G191" s="1150"/>
      <c r="H191" s="1150"/>
      <c r="I191" s="1150"/>
      <c r="J191" s="1150"/>
      <c r="K191" s="1150"/>
      <c r="L191" s="1151"/>
      <c r="M191" s="1151"/>
      <c r="N191" s="1151"/>
      <c r="O191" s="1151"/>
    </row>
    <row r="192" spans="3:15">
      <c r="C192" s="1149"/>
      <c r="D192" s="1149"/>
      <c r="E192" s="1149"/>
      <c r="F192" s="1150"/>
      <c r="G192" s="1150"/>
      <c r="H192" s="1150"/>
      <c r="I192" s="1150"/>
      <c r="J192" s="1150"/>
      <c r="K192" s="1150"/>
      <c r="L192" s="1151"/>
      <c r="M192" s="1151"/>
      <c r="N192" s="1151"/>
      <c r="O192" s="1151"/>
    </row>
    <row r="193" spans="3:15">
      <c r="C193" s="1149"/>
      <c r="D193" s="1149"/>
      <c r="E193" s="1149"/>
      <c r="F193" s="1150"/>
      <c r="G193" s="1150"/>
      <c r="H193" s="1150"/>
      <c r="I193" s="1150"/>
      <c r="J193" s="1150"/>
      <c r="K193" s="1150"/>
      <c r="L193" s="1151"/>
      <c r="M193" s="1151"/>
      <c r="N193" s="1151"/>
      <c r="O193" s="1151"/>
    </row>
    <row r="194" spans="3:15">
      <c r="C194" s="1149"/>
      <c r="D194" s="1149"/>
      <c r="E194" s="1149"/>
      <c r="F194" s="1150"/>
      <c r="G194" s="1150"/>
      <c r="H194" s="1150"/>
      <c r="I194" s="1150"/>
      <c r="J194" s="1150"/>
      <c r="K194" s="1150"/>
      <c r="L194" s="1151"/>
      <c r="M194" s="1151"/>
      <c r="N194" s="1151"/>
      <c r="O194" s="1151"/>
    </row>
    <row r="195" spans="3:15">
      <c r="C195" s="1149"/>
      <c r="D195" s="1149"/>
      <c r="E195" s="1149"/>
      <c r="F195" s="1150"/>
      <c r="G195" s="1150"/>
      <c r="H195" s="1150"/>
      <c r="I195" s="1150"/>
      <c r="J195" s="1150"/>
      <c r="K195" s="1150"/>
      <c r="L195" s="1151"/>
      <c r="M195" s="1151"/>
      <c r="N195" s="1151"/>
      <c r="O195" s="1151"/>
    </row>
    <row r="196" spans="3:15">
      <c r="C196" s="1149"/>
      <c r="D196" s="1149"/>
      <c r="E196" s="1149"/>
      <c r="F196" s="1150"/>
      <c r="G196" s="1150"/>
      <c r="H196" s="1150"/>
      <c r="I196" s="1150"/>
      <c r="J196" s="1150"/>
      <c r="K196" s="1150"/>
      <c r="L196" s="1151"/>
      <c r="M196" s="1151"/>
      <c r="N196" s="1151"/>
      <c r="O196" s="1151"/>
    </row>
    <row r="197" spans="3:15">
      <c r="C197" s="1149"/>
      <c r="D197" s="1149"/>
      <c r="E197" s="1149"/>
      <c r="F197" s="1150"/>
      <c r="G197" s="1150"/>
      <c r="H197" s="1150"/>
      <c r="I197" s="1150"/>
      <c r="J197" s="1150"/>
      <c r="K197" s="1150"/>
      <c r="L197" s="1151"/>
      <c r="M197" s="1151"/>
      <c r="N197" s="1151"/>
      <c r="O197" s="1151"/>
    </row>
    <row r="198" spans="3:15">
      <c r="C198" s="1149"/>
      <c r="D198" s="1149"/>
      <c r="E198" s="1149"/>
      <c r="F198" s="1150"/>
      <c r="G198" s="1150"/>
      <c r="H198" s="1150"/>
      <c r="I198" s="1150"/>
      <c r="J198" s="1150"/>
      <c r="K198" s="1150"/>
      <c r="L198" s="1151"/>
      <c r="M198" s="1151"/>
      <c r="N198" s="1151"/>
      <c r="O198" s="1151"/>
    </row>
    <row r="199" spans="3:15">
      <c r="C199" s="1149"/>
      <c r="D199" s="1149"/>
      <c r="E199" s="1149"/>
      <c r="F199" s="1150"/>
      <c r="G199" s="1150"/>
      <c r="H199" s="1150"/>
      <c r="I199" s="1150"/>
      <c r="J199" s="1150"/>
      <c r="K199" s="1150"/>
      <c r="L199" s="1151"/>
      <c r="M199" s="1151"/>
      <c r="N199" s="1151"/>
      <c r="O199" s="1151"/>
    </row>
    <row r="200" spans="3:15">
      <c r="C200" s="1149"/>
      <c r="D200" s="1149"/>
      <c r="E200" s="1149"/>
      <c r="F200" s="1150"/>
      <c r="G200" s="1150"/>
      <c r="H200" s="1150"/>
      <c r="I200" s="1150"/>
      <c r="J200" s="1150"/>
      <c r="K200" s="1150"/>
      <c r="L200" s="1151"/>
      <c r="M200" s="1151"/>
      <c r="N200" s="1151"/>
      <c r="O200" s="1151"/>
    </row>
    <row r="201" spans="3:15">
      <c r="C201" s="1149"/>
      <c r="D201" s="1149"/>
      <c r="E201" s="1149"/>
      <c r="F201" s="1150"/>
      <c r="G201" s="1150"/>
      <c r="H201" s="1150"/>
      <c r="I201" s="1150"/>
      <c r="J201" s="1150"/>
      <c r="K201" s="1150"/>
      <c r="L201" s="1151"/>
      <c r="M201" s="1151"/>
      <c r="N201" s="1151"/>
      <c r="O201" s="1151"/>
    </row>
    <row r="202" spans="3:15">
      <c r="C202" s="1149"/>
      <c r="D202" s="1149"/>
      <c r="E202" s="1149"/>
      <c r="F202" s="1150"/>
      <c r="G202" s="1150"/>
      <c r="H202" s="1150"/>
      <c r="I202" s="1150"/>
      <c r="J202" s="1150"/>
      <c r="K202" s="1150"/>
      <c r="L202" s="1151"/>
      <c r="M202" s="1151"/>
      <c r="N202" s="1151"/>
      <c r="O202" s="1151"/>
    </row>
    <row r="203" spans="3:15">
      <c r="C203" s="1149"/>
      <c r="D203" s="1149"/>
      <c r="E203" s="1149"/>
      <c r="F203" s="1150"/>
      <c r="G203" s="1150"/>
      <c r="H203" s="1150"/>
      <c r="I203" s="1150"/>
      <c r="J203" s="1150"/>
      <c r="K203" s="1150"/>
      <c r="L203" s="1151"/>
      <c r="M203" s="1151"/>
      <c r="N203" s="1151"/>
      <c r="O203" s="1151"/>
    </row>
    <row r="204" spans="3:15">
      <c r="C204" s="1149"/>
      <c r="D204" s="1149"/>
      <c r="E204" s="1149"/>
      <c r="F204" s="1150"/>
      <c r="G204" s="1150"/>
      <c r="H204" s="1150"/>
      <c r="I204" s="1150"/>
      <c r="J204" s="1150"/>
      <c r="K204" s="1150"/>
      <c r="L204" s="1151"/>
      <c r="M204" s="1151"/>
      <c r="N204" s="1151"/>
      <c r="O204" s="1151"/>
    </row>
    <row r="205" spans="3:15">
      <c r="C205" s="1149"/>
      <c r="D205" s="1149"/>
      <c r="E205" s="1149"/>
      <c r="F205" s="1150"/>
      <c r="G205" s="1150"/>
      <c r="H205" s="1150"/>
      <c r="I205" s="1150"/>
      <c r="J205" s="1150"/>
      <c r="K205" s="1150"/>
      <c r="L205" s="1151"/>
      <c r="M205" s="1151"/>
      <c r="N205" s="1151"/>
      <c r="O205" s="1151"/>
    </row>
    <row r="206" spans="3:15">
      <c r="C206" s="1149"/>
      <c r="D206" s="1149"/>
      <c r="E206" s="1149"/>
      <c r="F206" s="1150"/>
      <c r="G206" s="1150"/>
      <c r="H206" s="1150"/>
      <c r="I206" s="1150"/>
      <c r="J206" s="1150"/>
      <c r="K206" s="1150"/>
      <c r="L206" s="1151"/>
      <c r="M206" s="1151"/>
      <c r="N206" s="1151"/>
      <c r="O206" s="1151"/>
    </row>
    <row r="207" spans="3:15">
      <c r="C207" s="1149"/>
      <c r="D207" s="1149"/>
      <c r="E207" s="1149"/>
      <c r="F207" s="1150"/>
      <c r="G207" s="1150"/>
      <c r="H207" s="1150"/>
      <c r="I207" s="1150"/>
      <c r="J207" s="1150"/>
      <c r="K207" s="1150"/>
      <c r="L207" s="1151"/>
      <c r="M207" s="1151"/>
      <c r="N207" s="1151"/>
      <c r="O207" s="1151"/>
    </row>
    <row r="208" spans="3:15">
      <c r="C208" s="1149"/>
      <c r="D208" s="1149"/>
      <c r="E208" s="1149"/>
      <c r="F208" s="1150"/>
      <c r="G208" s="1150"/>
      <c r="H208" s="1150"/>
      <c r="I208" s="1150"/>
      <c r="J208" s="1150"/>
      <c r="K208" s="1150"/>
      <c r="L208" s="1151"/>
      <c r="M208" s="1151"/>
      <c r="N208" s="1151"/>
      <c r="O208" s="1151"/>
    </row>
    <row r="209" spans="3:15">
      <c r="C209" s="1149"/>
      <c r="D209" s="1149"/>
      <c r="E209" s="1149"/>
      <c r="F209" s="1150"/>
      <c r="G209" s="1150"/>
      <c r="H209" s="1150"/>
      <c r="I209" s="1150"/>
      <c r="J209" s="1150"/>
      <c r="K209" s="1150"/>
      <c r="L209" s="1151"/>
      <c r="M209" s="1151"/>
      <c r="N209" s="1151"/>
      <c r="O209" s="1151"/>
    </row>
    <row r="210" spans="3:15">
      <c r="C210" s="1149"/>
      <c r="D210" s="1149"/>
      <c r="E210" s="1149"/>
      <c r="F210" s="1150"/>
      <c r="G210" s="1150"/>
      <c r="H210" s="1150"/>
      <c r="I210" s="1150"/>
      <c r="J210" s="1150"/>
      <c r="K210" s="1150"/>
      <c r="L210" s="1151"/>
      <c r="M210" s="1151"/>
      <c r="N210" s="1151"/>
      <c r="O210" s="1151"/>
    </row>
    <row r="211" spans="3:15">
      <c r="C211" s="1149"/>
      <c r="D211" s="1149"/>
      <c r="E211" s="1149"/>
      <c r="F211" s="1150"/>
      <c r="G211" s="1150"/>
      <c r="H211" s="1150"/>
      <c r="I211" s="1150"/>
      <c r="J211" s="1150"/>
      <c r="K211" s="1150"/>
      <c r="L211" s="1151"/>
      <c r="M211" s="1151"/>
      <c r="N211" s="1151"/>
      <c r="O211" s="1151"/>
    </row>
    <row r="212" spans="3:15">
      <c r="C212" s="1149"/>
      <c r="D212" s="1149"/>
      <c r="E212" s="1149"/>
      <c r="F212" s="1150"/>
      <c r="G212" s="1150"/>
      <c r="H212" s="1150"/>
      <c r="I212" s="1150"/>
      <c r="J212" s="1150"/>
      <c r="K212" s="1150"/>
      <c r="L212" s="1151"/>
      <c r="M212" s="1151"/>
      <c r="N212" s="1151"/>
      <c r="O212" s="1151"/>
    </row>
    <row r="213" spans="3:15">
      <c r="C213" s="1149"/>
      <c r="D213" s="1149"/>
      <c r="E213" s="1149"/>
      <c r="F213" s="1150"/>
      <c r="G213" s="1150"/>
      <c r="H213" s="1150"/>
      <c r="I213" s="1150"/>
      <c r="J213" s="1150"/>
      <c r="K213" s="1150"/>
      <c r="L213" s="1151"/>
      <c r="M213" s="1151"/>
      <c r="N213" s="1151"/>
      <c r="O213" s="1151"/>
    </row>
    <row r="214" spans="3:15">
      <c r="C214" s="1149"/>
      <c r="D214" s="1149"/>
      <c r="E214" s="1149"/>
      <c r="F214" s="1150"/>
      <c r="G214" s="1150"/>
      <c r="H214" s="1150"/>
      <c r="I214" s="1150"/>
      <c r="J214" s="1150"/>
      <c r="K214" s="1150"/>
      <c r="L214" s="1151"/>
      <c r="M214" s="1151"/>
      <c r="N214" s="1151"/>
      <c r="O214" s="1151"/>
    </row>
    <row r="215" spans="3:15">
      <c r="C215" s="1149"/>
      <c r="D215" s="1149"/>
      <c r="E215" s="1149"/>
      <c r="F215" s="1150"/>
      <c r="G215" s="1150"/>
      <c r="H215" s="1150"/>
      <c r="I215" s="1150"/>
      <c r="J215" s="1150"/>
      <c r="K215" s="1150"/>
      <c r="L215" s="1151"/>
      <c r="M215" s="1151"/>
      <c r="N215" s="1151"/>
      <c r="O215" s="1151"/>
    </row>
    <row r="216" spans="3:15">
      <c r="C216" s="1149"/>
      <c r="D216" s="1149"/>
      <c r="E216" s="1149"/>
      <c r="F216" s="1150"/>
      <c r="G216" s="1150"/>
      <c r="H216" s="1150"/>
      <c r="I216" s="1150"/>
      <c r="J216" s="1150"/>
      <c r="K216" s="1150"/>
      <c r="L216" s="1151"/>
      <c r="M216" s="1151"/>
      <c r="N216" s="1151"/>
      <c r="O216" s="1151"/>
    </row>
    <row r="217" spans="3:15">
      <c r="C217" s="1149"/>
      <c r="D217" s="1149"/>
      <c r="E217" s="1149"/>
      <c r="F217" s="1150"/>
      <c r="G217" s="1150"/>
      <c r="H217" s="1150"/>
      <c r="I217" s="1150"/>
      <c r="J217" s="1150"/>
      <c r="K217" s="1150"/>
      <c r="L217" s="1151"/>
      <c r="M217" s="1151"/>
      <c r="N217" s="1151"/>
      <c r="O217" s="1151"/>
    </row>
    <row r="218" spans="3:15">
      <c r="C218" s="1149"/>
      <c r="D218" s="1149"/>
      <c r="E218" s="1149"/>
      <c r="F218" s="1150"/>
      <c r="G218" s="1150"/>
      <c r="H218" s="1150"/>
      <c r="I218" s="1150"/>
      <c r="J218" s="1150"/>
      <c r="K218" s="1150"/>
      <c r="L218" s="1151"/>
      <c r="M218" s="1151"/>
      <c r="N218" s="1151"/>
      <c r="O218" s="1151"/>
    </row>
    <row r="219" spans="3:15">
      <c r="C219" s="1149"/>
      <c r="D219" s="1149"/>
      <c r="E219" s="1149"/>
      <c r="F219" s="1150"/>
      <c r="G219" s="1150"/>
      <c r="H219" s="1150"/>
      <c r="I219" s="1150"/>
      <c r="J219" s="1150"/>
      <c r="K219" s="1150"/>
      <c r="L219" s="1151"/>
      <c r="M219" s="1151"/>
      <c r="N219" s="1151"/>
      <c r="O219" s="1151"/>
    </row>
    <row r="220" spans="3:15">
      <c r="C220" s="1149"/>
      <c r="D220" s="1149"/>
      <c r="E220" s="1149"/>
      <c r="F220" s="1150"/>
      <c r="G220" s="1150"/>
      <c r="H220" s="1150"/>
      <c r="I220" s="1150"/>
      <c r="J220" s="1150"/>
      <c r="K220" s="1150"/>
      <c r="L220" s="1151"/>
      <c r="M220" s="1151"/>
      <c r="N220" s="1151"/>
      <c r="O220" s="1151"/>
    </row>
    <row r="221" spans="3:15">
      <c r="C221" s="1149"/>
      <c r="D221" s="1149"/>
      <c r="E221" s="1149"/>
      <c r="F221" s="1150"/>
      <c r="G221" s="1150"/>
      <c r="H221" s="1150"/>
      <c r="I221" s="1150"/>
      <c r="J221" s="1150"/>
      <c r="K221" s="1150"/>
      <c r="L221" s="1151"/>
      <c r="M221" s="1151"/>
      <c r="N221" s="1151"/>
      <c r="O221" s="1151"/>
    </row>
    <row r="222" spans="3:15">
      <c r="C222" s="1149"/>
      <c r="D222" s="1149"/>
      <c r="E222" s="1149"/>
      <c r="F222" s="1150"/>
      <c r="G222" s="1150"/>
      <c r="H222" s="1150"/>
      <c r="I222" s="1150"/>
      <c r="J222" s="1150"/>
      <c r="K222" s="1150"/>
      <c r="L222" s="1151"/>
      <c r="M222" s="1151"/>
      <c r="N222" s="1151"/>
      <c r="O222" s="1151"/>
    </row>
    <row r="223" spans="3:15">
      <c r="C223" s="1149"/>
      <c r="D223" s="1149"/>
      <c r="E223" s="1149"/>
      <c r="F223" s="1150"/>
      <c r="G223" s="1150"/>
      <c r="H223" s="1150"/>
      <c r="I223" s="1150"/>
      <c r="J223" s="1150"/>
      <c r="K223" s="1150"/>
      <c r="L223" s="1151"/>
      <c r="M223" s="1151"/>
      <c r="N223" s="1151"/>
      <c r="O223" s="1151"/>
    </row>
    <row r="224" spans="3:15">
      <c r="C224" s="1149"/>
      <c r="D224" s="1149"/>
      <c r="E224" s="1149"/>
      <c r="F224" s="1150"/>
      <c r="G224" s="1150"/>
      <c r="H224" s="1150"/>
      <c r="I224" s="1150"/>
      <c r="J224" s="1150"/>
      <c r="K224" s="1150"/>
      <c r="L224" s="1151"/>
      <c r="M224" s="1151"/>
      <c r="N224" s="1151"/>
      <c r="O224" s="1151"/>
    </row>
    <row r="225" spans="3:15">
      <c r="C225" s="1149"/>
      <c r="D225" s="1149"/>
      <c r="E225" s="1149"/>
      <c r="F225" s="1150"/>
      <c r="G225" s="1150"/>
      <c r="H225" s="1150"/>
      <c r="I225" s="1150"/>
      <c r="J225" s="1150"/>
      <c r="K225" s="1150"/>
      <c r="L225" s="1151"/>
      <c r="M225" s="1151"/>
      <c r="N225" s="1151"/>
      <c r="O225" s="1151"/>
    </row>
    <row r="226" spans="3:15">
      <c r="C226" s="1149"/>
      <c r="D226" s="1149"/>
      <c r="E226" s="1149"/>
      <c r="F226" s="1150"/>
      <c r="G226" s="1150"/>
      <c r="H226" s="1150"/>
      <c r="I226" s="1150"/>
      <c r="J226" s="1150"/>
      <c r="K226" s="1150"/>
      <c r="L226" s="1151"/>
      <c r="M226" s="1151"/>
      <c r="N226" s="1151"/>
      <c r="O226" s="1151"/>
    </row>
    <row r="227" spans="3:15">
      <c r="C227" s="1149"/>
      <c r="D227" s="1149"/>
      <c r="E227" s="1149"/>
      <c r="F227" s="1150"/>
      <c r="G227" s="1150"/>
      <c r="H227" s="1150"/>
      <c r="I227" s="1150"/>
      <c r="J227" s="1150"/>
      <c r="K227" s="1150"/>
      <c r="L227" s="1151"/>
      <c r="M227" s="1151"/>
      <c r="N227" s="1151"/>
      <c r="O227" s="1151"/>
    </row>
    <row r="228" spans="3:15">
      <c r="C228" s="1149"/>
      <c r="D228" s="1149"/>
      <c r="E228" s="1149"/>
      <c r="F228" s="1150"/>
      <c r="G228" s="1150"/>
      <c r="H228" s="1150"/>
      <c r="I228" s="1150"/>
      <c r="J228" s="1150"/>
      <c r="K228" s="1150"/>
      <c r="L228" s="1151"/>
      <c r="M228" s="1151"/>
      <c r="N228" s="1151"/>
      <c r="O228" s="1151"/>
    </row>
    <row r="229" spans="3:15">
      <c r="C229" s="1149"/>
      <c r="D229" s="1149"/>
      <c r="E229" s="1149"/>
      <c r="F229" s="1150"/>
      <c r="G229" s="1150"/>
      <c r="H229" s="1150"/>
      <c r="I229" s="1150"/>
      <c r="J229" s="1150"/>
      <c r="K229" s="1150"/>
      <c r="L229" s="1151"/>
      <c r="M229" s="1151"/>
      <c r="N229" s="1151"/>
      <c r="O229" s="1151"/>
    </row>
    <row r="230" spans="3:15">
      <c r="C230" s="1149"/>
      <c r="D230" s="1149"/>
      <c r="E230" s="1149"/>
      <c r="F230" s="1150"/>
      <c r="G230" s="1150"/>
      <c r="H230" s="1150"/>
      <c r="I230" s="1150"/>
      <c r="J230" s="1150"/>
      <c r="K230" s="1150"/>
      <c r="L230" s="1151"/>
      <c r="M230" s="1151"/>
      <c r="N230" s="1151"/>
      <c r="O230" s="1151"/>
    </row>
    <row r="231" spans="3:15">
      <c r="C231" s="1149"/>
      <c r="D231" s="1149"/>
      <c r="E231" s="1149"/>
      <c r="F231" s="1150"/>
      <c r="G231" s="1150"/>
      <c r="H231" s="1150"/>
      <c r="I231" s="1150"/>
      <c r="J231" s="1150"/>
      <c r="K231" s="1150"/>
      <c r="L231" s="1151"/>
      <c r="M231" s="1151"/>
      <c r="N231" s="1151"/>
      <c r="O231" s="1151"/>
    </row>
    <row r="232" spans="3:15">
      <c r="C232" s="1149"/>
      <c r="D232" s="1149"/>
      <c r="E232" s="1149"/>
      <c r="F232" s="1150"/>
      <c r="G232" s="1150"/>
      <c r="H232" s="1150"/>
      <c r="I232" s="1150"/>
      <c r="J232" s="1150"/>
      <c r="K232" s="1150"/>
      <c r="L232" s="1151"/>
      <c r="M232" s="1151"/>
      <c r="N232" s="1151"/>
      <c r="O232" s="1151"/>
    </row>
    <row r="233" spans="3:15">
      <c r="C233" s="1149"/>
      <c r="D233" s="1149"/>
      <c r="E233" s="1149"/>
      <c r="F233" s="1150"/>
      <c r="G233" s="1150"/>
      <c r="H233" s="1150"/>
      <c r="I233" s="1150"/>
      <c r="J233" s="1150"/>
      <c r="K233" s="1150"/>
      <c r="L233" s="1151"/>
      <c r="M233" s="1151"/>
      <c r="N233" s="1151"/>
      <c r="O233" s="1151"/>
    </row>
    <row r="234" spans="3:15">
      <c r="C234" s="1149"/>
      <c r="D234" s="1149"/>
      <c r="E234" s="1149"/>
      <c r="F234" s="1150"/>
      <c r="G234" s="1150"/>
      <c r="H234" s="1150"/>
      <c r="I234" s="1150"/>
      <c r="J234" s="1150"/>
      <c r="K234" s="1150"/>
      <c r="L234" s="1151"/>
      <c r="M234" s="1151"/>
      <c r="N234" s="1151"/>
      <c r="O234" s="1151"/>
    </row>
    <row r="235" spans="3:15">
      <c r="C235" s="1149"/>
      <c r="D235" s="1149"/>
      <c r="E235" s="1149"/>
      <c r="F235" s="1150"/>
      <c r="G235" s="1150"/>
      <c r="H235" s="1150"/>
      <c r="I235" s="1150"/>
      <c r="J235" s="1150"/>
      <c r="K235" s="1150"/>
      <c r="L235" s="1151"/>
      <c r="M235" s="1151"/>
      <c r="N235" s="1151"/>
      <c r="O235" s="1151"/>
    </row>
    <row r="236" spans="3:15">
      <c r="C236" s="1149"/>
      <c r="D236" s="1149"/>
      <c r="E236" s="1149"/>
      <c r="F236" s="1150"/>
      <c r="G236" s="1150"/>
      <c r="H236" s="1150"/>
      <c r="I236" s="1150"/>
      <c r="J236" s="1150"/>
      <c r="K236" s="1150"/>
      <c r="L236" s="1151"/>
      <c r="M236" s="1151"/>
      <c r="N236" s="1151"/>
      <c r="O236" s="1151"/>
    </row>
    <row r="237" spans="3:15">
      <c r="C237" s="1149"/>
      <c r="D237" s="1149"/>
      <c r="E237" s="1149"/>
      <c r="F237" s="1150"/>
      <c r="G237" s="1150"/>
      <c r="H237" s="1150"/>
      <c r="I237" s="1150"/>
      <c r="J237" s="1150"/>
      <c r="K237" s="1150"/>
      <c r="L237" s="1151"/>
      <c r="M237" s="1151"/>
      <c r="N237" s="1151"/>
      <c r="O237" s="1151"/>
    </row>
    <row r="238" spans="3:15">
      <c r="C238" s="1149"/>
      <c r="D238" s="1149"/>
      <c r="E238" s="1149"/>
      <c r="F238" s="1150"/>
      <c r="G238" s="1150"/>
      <c r="H238" s="1150"/>
      <c r="I238" s="1150"/>
      <c r="J238" s="1150"/>
      <c r="K238" s="1150"/>
      <c r="L238" s="1151"/>
      <c r="M238" s="1151"/>
      <c r="N238" s="1151"/>
      <c r="O238" s="1151"/>
    </row>
    <row r="239" spans="3:15">
      <c r="C239" s="1149"/>
      <c r="D239" s="1149"/>
      <c r="E239" s="1149"/>
      <c r="F239" s="1150"/>
      <c r="G239" s="1150"/>
      <c r="H239" s="1150"/>
      <c r="I239" s="1150"/>
      <c r="J239" s="1150"/>
      <c r="K239" s="1150"/>
      <c r="L239" s="1151"/>
      <c r="M239" s="1151"/>
      <c r="N239" s="1151"/>
      <c r="O239" s="1151"/>
    </row>
    <row r="240" spans="3:15">
      <c r="C240" s="1149"/>
      <c r="D240" s="1149"/>
      <c r="E240" s="1149"/>
      <c r="F240" s="1150"/>
      <c r="G240" s="1150"/>
      <c r="H240" s="1150"/>
      <c r="I240" s="1150"/>
      <c r="J240" s="1150"/>
      <c r="K240" s="1150"/>
      <c r="L240" s="1151"/>
      <c r="M240" s="1151"/>
      <c r="N240" s="1151"/>
      <c r="O240" s="1151"/>
    </row>
    <row r="241" spans="3:15">
      <c r="C241" s="1149"/>
      <c r="D241" s="1149"/>
      <c r="E241" s="1149"/>
      <c r="F241" s="1150"/>
      <c r="G241" s="1150"/>
      <c r="H241" s="1150"/>
      <c r="I241" s="1150"/>
      <c r="J241" s="1150"/>
      <c r="K241" s="1150"/>
      <c r="L241" s="1151"/>
      <c r="M241" s="1151"/>
      <c r="N241" s="1151"/>
      <c r="O241" s="1151"/>
    </row>
    <row r="242" spans="3:15">
      <c r="C242" s="1149"/>
      <c r="D242" s="1149"/>
      <c r="E242" s="1149"/>
      <c r="F242" s="1150"/>
      <c r="G242" s="1150"/>
      <c r="H242" s="1150"/>
      <c r="I242" s="1150"/>
      <c r="J242" s="1150"/>
      <c r="K242" s="1150"/>
      <c r="L242" s="1151"/>
      <c r="M242" s="1151"/>
      <c r="N242" s="1151"/>
      <c r="O242" s="1151"/>
    </row>
    <row r="243" spans="3:15">
      <c r="C243" s="1149"/>
      <c r="D243" s="1149"/>
      <c r="E243" s="1149"/>
      <c r="F243" s="1150"/>
      <c r="G243" s="1150"/>
      <c r="H243" s="1150"/>
      <c r="I243" s="1150"/>
      <c r="J243" s="1150"/>
      <c r="K243" s="1150"/>
      <c r="L243" s="1151"/>
      <c r="M243" s="1151"/>
      <c r="N243" s="1151"/>
      <c r="O243" s="1151"/>
    </row>
    <row r="244" spans="3:15">
      <c r="C244" s="1149"/>
      <c r="D244" s="1149"/>
      <c r="E244" s="1149"/>
      <c r="F244" s="1150"/>
      <c r="G244" s="1150"/>
      <c r="H244" s="1150"/>
      <c r="I244" s="1150"/>
      <c r="J244" s="1150"/>
      <c r="K244" s="1150"/>
      <c r="L244" s="1151"/>
      <c r="M244" s="1151"/>
      <c r="N244" s="1151"/>
      <c r="O244" s="1151"/>
    </row>
    <row r="245" spans="3:15">
      <c r="C245" s="1149"/>
      <c r="D245" s="1149"/>
      <c r="E245" s="1149"/>
      <c r="F245" s="1150"/>
      <c r="G245" s="1150"/>
      <c r="H245" s="1150"/>
      <c r="I245" s="1150"/>
      <c r="J245" s="1150"/>
      <c r="K245" s="1150"/>
      <c r="L245" s="1151"/>
      <c r="M245" s="1151"/>
      <c r="N245" s="1151"/>
      <c r="O245" s="1151"/>
    </row>
    <row r="246" spans="3:15">
      <c r="C246" s="1149"/>
      <c r="D246" s="1149"/>
      <c r="E246" s="1149"/>
      <c r="F246" s="1150"/>
      <c r="G246" s="1150"/>
      <c r="H246" s="1150"/>
      <c r="I246" s="1150"/>
      <c r="J246" s="1150"/>
      <c r="K246" s="1150"/>
      <c r="L246" s="1151"/>
      <c r="M246" s="1151"/>
      <c r="N246" s="1151"/>
      <c r="O246" s="1151"/>
    </row>
    <row r="247" spans="3:15">
      <c r="C247" s="1149"/>
      <c r="D247" s="1149"/>
      <c r="E247" s="1149"/>
      <c r="F247" s="1150"/>
      <c r="G247" s="1150"/>
      <c r="H247" s="1150"/>
      <c r="I247" s="1150"/>
      <c r="J247" s="1150"/>
      <c r="K247" s="1150"/>
      <c r="L247" s="1151"/>
      <c r="M247" s="1151"/>
      <c r="N247" s="1151"/>
      <c r="O247" s="1151"/>
    </row>
    <row r="248" spans="3:15">
      <c r="C248" s="1149"/>
      <c r="D248" s="1149"/>
      <c r="E248" s="1149"/>
      <c r="F248" s="1150"/>
      <c r="G248" s="1150"/>
      <c r="H248" s="1150"/>
      <c r="I248" s="1150"/>
      <c r="J248" s="1150"/>
      <c r="K248" s="1150"/>
      <c r="L248" s="1151"/>
      <c r="M248" s="1151"/>
      <c r="N248" s="1151"/>
      <c r="O248" s="1151"/>
    </row>
    <row r="249" spans="3:15">
      <c r="C249" s="1149"/>
      <c r="D249" s="1149"/>
      <c r="E249" s="1149"/>
      <c r="F249" s="1150"/>
      <c r="G249" s="1150"/>
      <c r="H249" s="1150"/>
      <c r="I249" s="1150"/>
      <c r="J249" s="1150"/>
      <c r="K249" s="1150"/>
      <c r="L249" s="1151"/>
      <c r="M249" s="1151"/>
      <c r="N249" s="1151"/>
      <c r="O249" s="1151"/>
    </row>
    <row r="250" spans="3:15">
      <c r="C250" s="1149"/>
      <c r="D250" s="1149"/>
      <c r="E250" s="1149"/>
      <c r="F250" s="1150"/>
      <c r="G250" s="1150"/>
      <c r="H250" s="1150"/>
      <c r="I250" s="1150"/>
      <c r="J250" s="1150"/>
      <c r="K250" s="1150"/>
      <c r="L250" s="1151"/>
      <c r="M250" s="1151"/>
      <c r="N250" s="1151"/>
      <c r="O250" s="1151"/>
    </row>
    <row r="251" spans="3:15">
      <c r="C251" s="1149"/>
      <c r="D251" s="1149"/>
      <c r="E251" s="1149"/>
      <c r="F251" s="1150"/>
      <c r="G251" s="1150"/>
      <c r="H251" s="1150"/>
      <c r="I251" s="1150"/>
      <c r="J251" s="1150"/>
      <c r="K251" s="1150"/>
      <c r="L251" s="1151"/>
      <c r="M251" s="1151"/>
      <c r="N251" s="1151"/>
      <c r="O251" s="1151"/>
    </row>
    <row r="252" spans="3:15">
      <c r="C252" s="1149"/>
      <c r="D252" s="1149"/>
      <c r="E252" s="1149"/>
      <c r="F252" s="1150"/>
      <c r="G252" s="1150"/>
      <c r="H252" s="1150"/>
      <c r="I252" s="1150"/>
      <c r="J252" s="1150"/>
      <c r="K252" s="1150"/>
      <c r="L252" s="1151"/>
      <c r="M252" s="1151"/>
      <c r="N252" s="1151"/>
      <c r="O252" s="1151"/>
    </row>
    <row r="253" spans="3:15">
      <c r="C253" s="1149"/>
      <c r="D253" s="1149"/>
      <c r="E253" s="1149"/>
      <c r="F253" s="1150"/>
      <c r="G253" s="1150"/>
      <c r="H253" s="1150"/>
      <c r="I253" s="1150"/>
      <c r="J253" s="1150"/>
      <c r="K253" s="1150"/>
      <c r="L253" s="1151"/>
      <c r="M253" s="1151"/>
      <c r="N253" s="1151"/>
      <c r="O253" s="1151"/>
    </row>
    <row r="254" spans="3:15">
      <c r="C254" s="1149"/>
      <c r="D254" s="1149"/>
      <c r="E254" s="1149"/>
      <c r="F254" s="1150"/>
      <c r="G254" s="1150"/>
      <c r="H254" s="1150"/>
      <c r="I254" s="1150"/>
      <c r="J254" s="1150"/>
      <c r="K254" s="1150"/>
      <c r="L254" s="1151"/>
      <c r="M254" s="1151"/>
      <c r="N254" s="1151"/>
      <c r="O254" s="1151"/>
    </row>
    <row r="255" spans="3:15">
      <c r="C255" s="1149"/>
      <c r="D255" s="1149"/>
      <c r="E255" s="1149"/>
      <c r="F255" s="1150"/>
      <c r="G255" s="1150"/>
      <c r="H255" s="1150"/>
      <c r="I255" s="1150"/>
      <c r="J255" s="1150"/>
      <c r="K255" s="1150"/>
      <c r="L255" s="1151"/>
      <c r="M255" s="1151"/>
      <c r="N255" s="1151"/>
      <c r="O255" s="1151"/>
    </row>
    <row r="256" spans="3:15">
      <c r="C256" s="1149"/>
      <c r="D256" s="1149"/>
      <c r="E256" s="1149"/>
      <c r="F256" s="1150"/>
      <c r="G256" s="1150"/>
      <c r="H256" s="1150"/>
      <c r="I256" s="1150"/>
      <c r="J256" s="1150"/>
      <c r="K256" s="1150"/>
      <c r="L256" s="1151"/>
      <c r="M256" s="1151"/>
      <c r="N256" s="1151"/>
      <c r="O256" s="1151"/>
    </row>
    <row r="257" spans="3:15">
      <c r="C257" s="1149"/>
      <c r="D257" s="1149"/>
      <c r="E257" s="1149"/>
      <c r="F257" s="1150"/>
      <c r="G257" s="1150"/>
      <c r="H257" s="1150"/>
      <c r="I257" s="1150"/>
      <c r="J257" s="1150"/>
      <c r="K257" s="1150"/>
      <c r="L257" s="1151"/>
      <c r="M257" s="1151"/>
      <c r="N257" s="1151"/>
      <c r="O257" s="1151"/>
    </row>
    <row r="258" spans="3:15">
      <c r="C258" s="1149"/>
      <c r="D258" s="1149"/>
      <c r="E258" s="1149"/>
      <c r="F258" s="1150"/>
      <c r="G258" s="1150"/>
      <c r="H258" s="1150"/>
      <c r="I258" s="1150"/>
      <c r="J258" s="1150"/>
      <c r="K258" s="1150"/>
      <c r="L258" s="1151"/>
      <c r="M258" s="1151"/>
      <c r="N258" s="1151"/>
      <c r="O258" s="1151"/>
    </row>
    <row r="259" spans="3:15">
      <c r="C259" s="1149"/>
      <c r="D259" s="1149"/>
      <c r="E259" s="1149"/>
      <c r="F259" s="1150"/>
      <c r="G259" s="1150"/>
      <c r="H259" s="1150"/>
      <c r="I259" s="1150"/>
      <c r="J259" s="1150"/>
      <c r="K259" s="1150"/>
      <c r="L259" s="1151"/>
      <c r="M259" s="1151"/>
      <c r="N259" s="1151"/>
      <c r="O259" s="1151"/>
    </row>
    <row r="260" spans="3:15">
      <c r="C260" s="1149"/>
      <c r="D260" s="1149"/>
      <c r="E260" s="1149"/>
      <c r="F260" s="1150"/>
      <c r="G260" s="1150"/>
      <c r="H260" s="1150"/>
      <c r="I260" s="1150"/>
      <c r="J260" s="1150"/>
      <c r="K260" s="1150"/>
      <c r="L260" s="1151"/>
      <c r="M260" s="1151"/>
      <c r="N260" s="1151"/>
      <c r="O260" s="1151"/>
    </row>
    <row r="261" spans="3:15">
      <c r="C261" s="1149"/>
      <c r="D261" s="1149"/>
      <c r="E261" s="1149"/>
      <c r="F261" s="1150"/>
      <c r="G261" s="1150"/>
      <c r="H261" s="1150"/>
      <c r="I261" s="1150"/>
      <c r="J261" s="1150"/>
      <c r="K261" s="1150"/>
      <c r="L261" s="1151"/>
      <c r="M261" s="1151"/>
      <c r="N261" s="1151"/>
      <c r="O261" s="1151"/>
    </row>
    <row r="262" spans="3:15">
      <c r="C262" s="1149"/>
      <c r="D262" s="1149"/>
      <c r="E262" s="1149"/>
      <c r="F262" s="1150"/>
      <c r="G262" s="1150"/>
      <c r="H262" s="1150"/>
      <c r="I262" s="1150"/>
      <c r="J262" s="1150"/>
      <c r="K262" s="1150"/>
      <c r="L262" s="1151"/>
      <c r="M262" s="1151"/>
      <c r="N262" s="1151"/>
      <c r="O262" s="1151"/>
    </row>
    <row r="263" spans="3:15">
      <c r="C263" s="1149"/>
      <c r="D263" s="1149"/>
      <c r="E263" s="1149"/>
      <c r="F263" s="1150"/>
      <c r="G263" s="1150"/>
      <c r="H263" s="1150"/>
      <c r="I263" s="1150"/>
      <c r="J263" s="1150"/>
      <c r="K263" s="1150"/>
      <c r="L263" s="1151"/>
      <c r="M263" s="1151"/>
      <c r="N263" s="1151"/>
      <c r="O263" s="1151"/>
    </row>
    <row r="264" spans="3:15">
      <c r="C264" s="1149"/>
      <c r="D264" s="1149"/>
      <c r="E264" s="1149"/>
      <c r="F264" s="1150"/>
      <c r="G264" s="1150"/>
      <c r="H264" s="1150"/>
      <c r="I264" s="1150"/>
      <c r="J264" s="1150"/>
      <c r="K264" s="1150"/>
      <c r="L264" s="1151"/>
      <c r="M264" s="1151"/>
      <c r="N264" s="1151"/>
      <c r="O264" s="1151"/>
    </row>
    <row r="265" spans="3:15">
      <c r="C265" s="1149"/>
      <c r="D265" s="1149"/>
      <c r="E265" s="1149"/>
      <c r="F265" s="1150"/>
      <c r="G265" s="1150"/>
      <c r="H265" s="1150"/>
      <c r="I265" s="1150"/>
      <c r="J265" s="1150"/>
      <c r="K265" s="1150"/>
      <c r="L265" s="1151"/>
      <c r="M265" s="1151"/>
      <c r="N265" s="1151"/>
      <c r="O265" s="1151"/>
    </row>
    <row r="266" spans="3:15">
      <c r="C266" s="1149"/>
      <c r="D266" s="1149"/>
      <c r="E266" s="1149"/>
      <c r="F266" s="1150"/>
      <c r="G266" s="1150"/>
      <c r="H266" s="1150"/>
      <c r="I266" s="1150"/>
      <c r="J266" s="1150"/>
      <c r="K266" s="1150"/>
      <c r="L266" s="1151"/>
      <c r="M266" s="1151"/>
      <c r="N266" s="1151"/>
      <c r="O266" s="1151"/>
    </row>
    <row r="267" spans="3:15">
      <c r="C267" s="1149"/>
      <c r="D267" s="1149"/>
      <c r="E267" s="1149"/>
      <c r="F267" s="1150"/>
      <c r="G267" s="1150"/>
      <c r="H267" s="1150"/>
      <c r="I267" s="1150"/>
      <c r="J267" s="1150"/>
      <c r="K267" s="1150"/>
      <c r="L267" s="1151"/>
      <c r="M267" s="1151"/>
      <c r="N267" s="1151"/>
      <c r="O267" s="1151"/>
    </row>
    <row r="268" spans="3:15">
      <c r="C268" s="1149"/>
      <c r="D268" s="1149"/>
      <c r="E268" s="1149"/>
      <c r="F268" s="1150"/>
      <c r="G268" s="1150"/>
      <c r="H268" s="1150"/>
      <c r="I268" s="1150"/>
      <c r="J268" s="1150"/>
      <c r="K268" s="1150"/>
      <c r="L268" s="1151"/>
      <c r="M268" s="1151"/>
      <c r="N268" s="1151"/>
      <c r="O268" s="1151"/>
    </row>
    <row r="269" spans="3:15">
      <c r="C269" s="1149"/>
      <c r="D269" s="1149"/>
      <c r="E269" s="1149"/>
      <c r="F269" s="1150"/>
      <c r="G269" s="1150"/>
      <c r="H269" s="1150"/>
      <c r="I269" s="1150"/>
      <c r="J269" s="1150"/>
      <c r="K269" s="1150"/>
      <c r="L269" s="1151"/>
      <c r="M269" s="1151"/>
      <c r="N269" s="1151"/>
      <c r="O269" s="1151"/>
    </row>
    <row r="270" spans="3:15">
      <c r="C270" s="1149"/>
      <c r="D270" s="1149"/>
      <c r="E270" s="1149"/>
      <c r="F270" s="1150"/>
      <c r="G270" s="1150"/>
      <c r="H270" s="1150"/>
      <c r="I270" s="1150"/>
      <c r="J270" s="1150"/>
      <c r="K270" s="1150"/>
      <c r="L270" s="1151"/>
      <c r="M270" s="1151"/>
      <c r="N270" s="1151"/>
      <c r="O270" s="1151"/>
    </row>
    <row r="271" spans="3:15">
      <c r="C271" s="1149"/>
      <c r="D271" s="1149"/>
      <c r="E271" s="1149"/>
      <c r="F271" s="1150"/>
      <c r="G271" s="1150"/>
      <c r="H271" s="1150"/>
      <c r="I271" s="1150"/>
      <c r="J271" s="1150"/>
      <c r="K271" s="1150"/>
      <c r="L271" s="1151"/>
      <c r="M271" s="1151"/>
      <c r="N271" s="1151"/>
      <c r="O271" s="1151"/>
    </row>
    <row r="272" spans="3:15">
      <c r="C272" s="1149"/>
      <c r="D272" s="1149"/>
      <c r="E272" s="1149"/>
      <c r="F272" s="1150"/>
      <c r="G272" s="1150"/>
      <c r="H272" s="1150"/>
      <c r="I272" s="1150"/>
      <c r="J272" s="1150"/>
      <c r="K272" s="1150"/>
      <c r="L272" s="1151"/>
      <c r="M272" s="1151"/>
      <c r="N272" s="1151"/>
      <c r="O272" s="1151"/>
    </row>
    <row r="273" spans="3:15">
      <c r="C273" s="1149"/>
      <c r="D273" s="1149"/>
      <c r="E273" s="1149"/>
      <c r="F273" s="1150"/>
      <c r="G273" s="1150"/>
      <c r="H273" s="1150"/>
      <c r="I273" s="1150"/>
      <c r="J273" s="1150"/>
      <c r="K273" s="1150"/>
      <c r="L273" s="1151"/>
      <c r="M273" s="1151"/>
      <c r="N273" s="1151"/>
      <c r="O273" s="1151"/>
    </row>
    <row r="274" spans="3:15">
      <c r="C274" s="1149"/>
      <c r="D274" s="1149"/>
      <c r="E274" s="1149"/>
      <c r="F274" s="1150"/>
      <c r="G274" s="1150"/>
      <c r="H274" s="1150"/>
      <c r="I274" s="1150"/>
      <c r="J274" s="1150"/>
      <c r="K274" s="1150"/>
      <c r="L274" s="1151"/>
      <c r="M274" s="1151"/>
      <c r="N274" s="1151"/>
      <c r="O274" s="1151"/>
    </row>
    <row r="275" spans="3:15">
      <c r="C275" s="1149"/>
      <c r="D275" s="1149"/>
      <c r="E275" s="1149"/>
      <c r="F275" s="1150"/>
      <c r="G275" s="1150"/>
      <c r="H275" s="1150"/>
      <c r="I275" s="1150"/>
      <c r="J275" s="1150"/>
      <c r="K275" s="1150"/>
      <c r="L275" s="1151"/>
      <c r="M275" s="1151"/>
      <c r="N275" s="1151"/>
      <c r="O275" s="1151"/>
    </row>
    <row r="276" spans="3:15">
      <c r="C276" s="1149"/>
      <c r="D276" s="1149"/>
      <c r="E276" s="1149"/>
      <c r="F276" s="1150"/>
      <c r="G276" s="1150"/>
      <c r="H276" s="1150"/>
      <c r="I276" s="1150"/>
      <c r="J276" s="1150"/>
      <c r="K276" s="1150"/>
      <c r="L276" s="1151"/>
      <c r="M276" s="1151"/>
      <c r="N276" s="1151"/>
      <c r="O276" s="1151"/>
    </row>
    <row r="277" spans="3:15">
      <c r="C277" s="1149"/>
      <c r="D277" s="1149"/>
      <c r="E277" s="1149"/>
      <c r="F277" s="1150"/>
      <c r="G277" s="1150"/>
      <c r="H277" s="1150"/>
      <c r="I277" s="1150"/>
      <c r="J277" s="1150"/>
      <c r="K277" s="1150"/>
      <c r="L277" s="1151"/>
      <c r="M277" s="1151"/>
      <c r="N277" s="1151"/>
      <c r="O277" s="1151"/>
    </row>
    <row r="278" spans="3:15">
      <c r="C278" s="1149"/>
      <c r="D278" s="1149"/>
      <c r="E278" s="1149"/>
      <c r="F278" s="1150"/>
      <c r="G278" s="1150"/>
      <c r="H278" s="1150"/>
      <c r="I278" s="1150"/>
      <c r="J278" s="1150"/>
      <c r="K278" s="1150"/>
      <c r="L278" s="1151"/>
      <c r="M278" s="1151"/>
      <c r="N278" s="1151"/>
      <c r="O278" s="1151"/>
    </row>
    <row r="279" spans="3:15">
      <c r="C279" s="1149"/>
      <c r="D279" s="1149"/>
      <c r="E279" s="1149"/>
      <c r="F279" s="1150"/>
      <c r="G279" s="1150"/>
      <c r="H279" s="1150"/>
      <c r="I279" s="1150"/>
      <c r="J279" s="1150"/>
      <c r="K279" s="1150"/>
      <c r="L279" s="1151"/>
      <c r="M279" s="1151"/>
      <c r="N279" s="1151"/>
      <c r="O279" s="1151"/>
    </row>
    <row r="280" spans="3:15">
      <c r="C280" s="1149"/>
      <c r="D280" s="1149"/>
      <c r="E280" s="1149"/>
      <c r="F280" s="1150"/>
      <c r="G280" s="1150"/>
      <c r="H280" s="1150"/>
      <c r="I280" s="1150"/>
      <c r="J280" s="1150"/>
      <c r="K280" s="1150"/>
      <c r="L280" s="1151"/>
      <c r="M280" s="1151"/>
      <c r="N280" s="1151"/>
      <c r="O280" s="1151"/>
    </row>
    <row r="281" spans="3:15">
      <c r="C281" s="1149"/>
      <c r="D281" s="1149"/>
      <c r="E281" s="1149"/>
      <c r="F281" s="1150"/>
      <c r="G281" s="1150"/>
      <c r="H281" s="1150"/>
      <c r="I281" s="1150"/>
      <c r="J281" s="1150"/>
      <c r="K281" s="1150"/>
      <c r="L281" s="1151"/>
      <c r="M281" s="1151"/>
      <c r="N281" s="1151"/>
      <c r="O281" s="1151"/>
    </row>
    <row r="282" spans="3:15">
      <c r="C282" s="1149"/>
      <c r="D282" s="1149"/>
      <c r="E282" s="1149"/>
      <c r="F282" s="1150"/>
      <c r="G282" s="1150"/>
      <c r="H282" s="1150"/>
      <c r="I282" s="1150"/>
      <c r="J282" s="1150"/>
      <c r="K282" s="1150"/>
      <c r="L282" s="1151"/>
      <c r="M282" s="1151"/>
      <c r="N282" s="1151"/>
      <c r="O282" s="1151"/>
    </row>
    <row r="283" spans="3:15">
      <c r="C283" s="1149"/>
      <c r="D283" s="1149"/>
      <c r="E283" s="1149"/>
      <c r="F283" s="1150"/>
      <c r="G283" s="1150"/>
      <c r="H283" s="1150"/>
      <c r="I283" s="1150"/>
      <c r="J283" s="1150"/>
      <c r="K283" s="1150"/>
      <c r="L283" s="1151"/>
      <c r="M283" s="1151"/>
      <c r="N283" s="1151"/>
      <c r="O283" s="1151"/>
    </row>
    <row r="284" spans="3:15">
      <c r="C284" s="1149"/>
      <c r="D284" s="1149"/>
      <c r="E284" s="1149"/>
      <c r="F284" s="1150"/>
      <c r="G284" s="1150"/>
      <c r="H284" s="1150"/>
      <c r="I284" s="1150"/>
      <c r="J284" s="1150"/>
      <c r="K284" s="1150"/>
      <c r="L284" s="1151"/>
      <c r="M284" s="1151"/>
      <c r="N284" s="1151"/>
      <c r="O284" s="1151"/>
    </row>
    <row r="285" spans="3:15">
      <c r="C285" s="1149"/>
      <c r="D285" s="1149"/>
      <c r="E285" s="1149"/>
      <c r="F285" s="1150"/>
      <c r="G285" s="1150"/>
      <c r="H285" s="1150"/>
      <c r="I285" s="1150"/>
      <c r="J285" s="1150"/>
      <c r="K285" s="1150"/>
      <c r="L285" s="1151"/>
      <c r="M285" s="1151"/>
      <c r="N285" s="1151"/>
      <c r="O285" s="1151"/>
    </row>
    <row r="286" spans="3:15">
      <c r="C286" s="1149"/>
      <c r="D286" s="1149"/>
      <c r="E286" s="1149"/>
      <c r="F286" s="1150"/>
      <c r="G286" s="1150"/>
      <c r="H286" s="1150"/>
      <c r="I286" s="1150"/>
      <c r="J286" s="1150"/>
      <c r="K286" s="1150"/>
      <c r="L286" s="1151"/>
      <c r="M286" s="1151"/>
      <c r="N286" s="1151"/>
      <c r="O286" s="1151"/>
    </row>
    <row r="287" spans="3:15">
      <c r="C287" s="1149"/>
      <c r="D287" s="1149"/>
      <c r="E287" s="1149"/>
      <c r="F287" s="1150"/>
      <c r="G287" s="1150"/>
      <c r="H287" s="1150"/>
      <c r="I287" s="1150"/>
      <c r="J287" s="1150"/>
      <c r="K287" s="1150"/>
      <c r="L287" s="1151"/>
      <c r="M287" s="1151"/>
      <c r="N287" s="1151"/>
      <c r="O287" s="1151"/>
    </row>
    <row r="288" spans="3:15">
      <c r="C288" s="1149"/>
      <c r="D288" s="1149"/>
      <c r="E288" s="1149"/>
      <c r="F288" s="1150"/>
      <c r="G288" s="1150"/>
      <c r="H288" s="1150"/>
      <c r="I288" s="1150"/>
      <c r="J288" s="1150"/>
      <c r="K288" s="1150"/>
      <c r="L288" s="1151"/>
      <c r="M288" s="1151"/>
      <c r="N288" s="1151"/>
      <c r="O288" s="1151"/>
    </row>
    <row r="289" spans="3:15">
      <c r="C289" s="1149"/>
      <c r="D289" s="1149"/>
      <c r="E289" s="1149"/>
      <c r="F289" s="1150"/>
      <c r="G289" s="1150"/>
      <c r="H289" s="1150"/>
      <c r="I289" s="1150"/>
      <c r="J289" s="1150"/>
      <c r="K289" s="1150"/>
      <c r="L289" s="1151"/>
      <c r="M289" s="1151"/>
      <c r="N289" s="1151"/>
      <c r="O289" s="1151"/>
    </row>
    <row r="290" spans="3:15">
      <c r="C290" s="1149"/>
      <c r="D290" s="1149"/>
      <c r="E290" s="1149"/>
      <c r="F290" s="1150"/>
      <c r="G290" s="1150"/>
      <c r="H290" s="1150"/>
      <c r="I290" s="1150"/>
      <c r="J290" s="1150"/>
      <c r="K290" s="1150"/>
      <c r="L290" s="1151"/>
      <c r="M290" s="1151"/>
      <c r="N290" s="1151"/>
      <c r="O290" s="1151"/>
    </row>
    <row r="291" spans="3:15">
      <c r="C291" s="1149"/>
      <c r="D291" s="1149"/>
      <c r="E291" s="1149"/>
      <c r="F291" s="1150"/>
      <c r="G291" s="1150"/>
      <c r="H291" s="1150"/>
      <c r="I291" s="1150"/>
      <c r="J291" s="1150"/>
      <c r="K291" s="1150"/>
      <c r="L291" s="1151"/>
      <c r="M291" s="1151"/>
      <c r="N291" s="1151"/>
      <c r="O291" s="1151"/>
    </row>
    <row r="292" spans="3:15">
      <c r="C292" s="1149"/>
      <c r="D292" s="1149"/>
      <c r="E292" s="1149"/>
      <c r="F292" s="1150"/>
      <c r="G292" s="1150"/>
      <c r="H292" s="1150"/>
      <c r="I292" s="1150"/>
      <c r="J292" s="1150"/>
      <c r="K292" s="1150"/>
      <c r="L292" s="1151"/>
      <c r="M292" s="1151"/>
      <c r="N292" s="1151"/>
      <c r="O292" s="1151"/>
    </row>
    <row r="293" spans="3:15">
      <c r="C293" s="1149"/>
      <c r="D293" s="1149"/>
      <c r="E293" s="1149"/>
      <c r="F293" s="1150"/>
      <c r="G293" s="1150"/>
      <c r="H293" s="1150"/>
      <c r="I293" s="1150"/>
      <c r="J293" s="1150"/>
      <c r="K293" s="1150"/>
      <c r="L293" s="1151"/>
      <c r="M293" s="1151"/>
      <c r="N293" s="1151"/>
      <c r="O293" s="1151"/>
    </row>
    <row r="294" spans="3:15">
      <c r="C294" s="1149"/>
      <c r="D294" s="1149"/>
      <c r="E294" s="1149"/>
      <c r="F294" s="1150"/>
      <c r="G294" s="1150"/>
      <c r="H294" s="1150"/>
      <c r="I294" s="1150"/>
      <c r="J294" s="1150"/>
      <c r="K294" s="1150"/>
      <c r="L294" s="1151"/>
      <c r="M294" s="1151"/>
      <c r="N294" s="1151"/>
      <c r="O294" s="1151"/>
    </row>
    <row r="295" spans="3:15">
      <c r="C295" s="1149"/>
      <c r="D295" s="1149"/>
      <c r="E295" s="1149"/>
      <c r="F295" s="1150"/>
      <c r="G295" s="1150"/>
      <c r="H295" s="1150"/>
      <c r="I295" s="1150"/>
      <c r="J295" s="1150"/>
      <c r="K295" s="1150"/>
      <c r="L295" s="1151"/>
      <c r="M295" s="1151"/>
      <c r="N295" s="1151"/>
      <c r="O295" s="1151"/>
    </row>
    <row r="296" spans="3:15">
      <c r="C296" s="1149"/>
      <c r="D296" s="1149"/>
      <c r="E296" s="1149"/>
      <c r="F296" s="1150"/>
      <c r="G296" s="1150"/>
      <c r="H296" s="1150"/>
      <c r="I296" s="1150"/>
      <c r="J296" s="1150"/>
      <c r="K296" s="1150"/>
      <c r="L296" s="1151"/>
      <c r="M296" s="1151"/>
      <c r="N296" s="1151"/>
      <c r="O296" s="1151"/>
    </row>
    <row r="297" spans="3:15">
      <c r="C297" s="1149"/>
      <c r="D297" s="1149"/>
      <c r="E297" s="1149"/>
      <c r="F297" s="1150"/>
      <c r="G297" s="1150"/>
      <c r="H297" s="1150"/>
      <c r="I297" s="1150"/>
      <c r="J297" s="1150"/>
      <c r="K297" s="1150"/>
      <c r="L297" s="1151"/>
      <c r="M297" s="1151"/>
      <c r="N297" s="1151"/>
      <c r="O297" s="1151"/>
    </row>
    <row r="298" spans="3:15">
      <c r="C298" s="1149"/>
      <c r="D298" s="1149"/>
      <c r="E298" s="1149"/>
      <c r="F298" s="1150"/>
      <c r="G298" s="1150"/>
      <c r="H298" s="1150"/>
      <c r="I298" s="1150"/>
      <c r="J298" s="1150"/>
      <c r="K298" s="1150"/>
      <c r="L298" s="1151"/>
      <c r="M298" s="1151"/>
      <c r="N298" s="1151"/>
      <c r="O298" s="1151"/>
    </row>
    <row r="299" spans="3:15">
      <c r="C299" s="1149"/>
      <c r="D299" s="1149"/>
      <c r="E299" s="1149"/>
      <c r="F299" s="1150"/>
      <c r="G299" s="1150"/>
      <c r="H299" s="1150"/>
      <c r="I299" s="1150"/>
      <c r="J299" s="1150"/>
      <c r="K299" s="1150"/>
      <c r="L299" s="1151"/>
      <c r="M299" s="1151"/>
      <c r="N299" s="1151"/>
      <c r="O299" s="1151"/>
    </row>
    <row r="300" spans="3:15">
      <c r="C300" s="1149"/>
      <c r="D300" s="1149"/>
      <c r="E300" s="1149"/>
      <c r="F300" s="1150"/>
      <c r="G300" s="1150"/>
      <c r="H300" s="1150"/>
      <c r="I300" s="1150"/>
      <c r="J300" s="1150"/>
      <c r="K300" s="1150"/>
      <c r="L300" s="1151"/>
      <c r="M300" s="1151"/>
      <c r="N300" s="1151"/>
      <c r="O300" s="1151"/>
    </row>
    <row r="301" spans="3:15">
      <c r="C301" s="1149"/>
      <c r="D301" s="1149"/>
      <c r="E301" s="1149"/>
      <c r="F301" s="1150"/>
      <c r="G301" s="1150"/>
      <c r="H301" s="1150"/>
      <c r="I301" s="1150"/>
      <c r="J301" s="1150"/>
      <c r="K301" s="1150"/>
      <c r="L301" s="1151"/>
      <c r="M301" s="1151"/>
      <c r="N301" s="1151"/>
      <c r="O301" s="1151"/>
    </row>
    <row r="302" spans="3:15">
      <c r="C302" s="1149"/>
      <c r="D302" s="1149"/>
      <c r="E302" s="1149"/>
      <c r="F302" s="1150"/>
      <c r="G302" s="1150"/>
      <c r="H302" s="1150"/>
      <c r="I302" s="1150"/>
      <c r="J302" s="1150"/>
      <c r="K302" s="1150"/>
      <c r="L302" s="1151"/>
      <c r="M302" s="1151"/>
      <c r="N302" s="1151"/>
      <c r="O302" s="1151"/>
    </row>
    <row r="303" spans="3:15">
      <c r="C303" s="1149"/>
      <c r="D303" s="1149"/>
      <c r="E303" s="1149"/>
      <c r="F303" s="1150"/>
      <c r="G303" s="1150"/>
      <c r="H303" s="1150"/>
      <c r="I303" s="1150"/>
      <c r="J303" s="1150"/>
      <c r="K303" s="1150"/>
      <c r="L303" s="1151"/>
      <c r="M303" s="1151"/>
      <c r="N303" s="1151"/>
      <c r="O303" s="1151"/>
    </row>
    <row r="304" spans="3:15">
      <c r="C304" s="1149"/>
      <c r="D304" s="1149"/>
      <c r="E304" s="1149"/>
      <c r="F304" s="1150"/>
      <c r="G304" s="1150"/>
      <c r="H304" s="1150"/>
      <c r="I304" s="1150"/>
      <c r="J304" s="1150"/>
      <c r="K304" s="1150"/>
      <c r="L304" s="1151"/>
      <c r="M304" s="1151"/>
      <c r="N304" s="1151"/>
      <c r="O304" s="1151"/>
    </row>
    <row r="305" spans="3:15">
      <c r="C305" s="1149"/>
      <c r="D305" s="1149"/>
      <c r="E305" s="1149"/>
      <c r="F305" s="1150"/>
      <c r="G305" s="1150"/>
      <c r="H305" s="1150"/>
      <c r="I305" s="1150"/>
      <c r="J305" s="1150"/>
      <c r="K305" s="1150"/>
      <c r="L305" s="1151"/>
      <c r="M305" s="1151"/>
      <c r="N305" s="1151"/>
      <c r="O305" s="1151"/>
    </row>
    <row r="306" spans="3:15">
      <c r="C306" s="1149"/>
      <c r="D306" s="1149"/>
      <c r="E306" s="1149"/>
      <c r="F306" s="1150"/>
      <c r="G306" s="1150"/>
      <c r="H306" s="1150"/>
      <c r="I306" s="1150"/>
      <c r="J306" s="1150"/>
      <c r="K306" s="1150"/>
      <c r="L306" s="1151"/>
      <c r="M306" s="1151"/>
      <c r="N306" s="1151"/>
      <c r="O306" s="1151"/>
    </row>
    <row r="307" spans="3:15">
      <c r="C307" s="1149"/>
      <c r="D307" s="1149"/>
      <c r="E307" s="1149"/>
      <c r="F307" s="1150"/>
      <c r="G307" s="1150"/>
      <c r="H307" s="1150"/>
      <c r="I307" s="1150"/>
      <c r="J307" s="1150"/>
      <c r="K307" s="1150"/>
      <c r="L307" s="1151"/>
      <c r="M307" s="1151"/>
      <c r="N307" s="1151"/>
      <c r="O307" s="1151"/>
    </row>
    <row r="308" spans="3:15">
      <c r="C308" s="1149"/>
      <c r="D308" s="1149"/>
      <c r="E308" s="1149"/>
      <c r="F308" s="1150"/>
      <c r="G308" s="1150"/>
      <c r="H308" s="1150"/>
      <c r="I308" s="1150"/>
      <c r="J308" s="1150"/>
      <c r="K308" s="1150"/>
      <c r="L308" s="1151"/>
      <c r="M308" s="1151"/>
      <c r="N308" s="1151"/>
      <c r="O308" s="1151"/>
    </row>
    <row r="309" spans="3:15">
      <c r="C309" s="1149"/>
      <c r="D309" s="1149"/>
      <c r="E309" s="1149"/>
      <c r="F309" s="1150"/>
      <c r="G309" s="1150"/>
      <c r="H309" s="1150"/>
      <c r="I309" s="1150"/>
      <c r="J309" s="1150"/>
      <c r="K309" s="1150"/>
      <c r="L309" s="1151"/>
      <c r="M309" s="1151"/>
      <c r="N309" s="1151"/>
      <c r="O309" s="1151"/>
    </row>
    <row r="310" spans="3:15">
      <c r="C310" s="1149"/>
      <c r="D310" s="1149"/>
      <c r="E310" s="1149"/>
      <c r="F310" s="1150"/>
      <c r="G310" s="1150"/>
      <c r="H310" s="1150"/>
      <c r="I310" s="1150"/>
      <c r="J310" s="1150"/>
      <c r="K310" s="1150"/>
      <c r="L310" s="1151"/>
      <c r="M310" s="1151"/>
      <c r="N310" s="1151"/>
      <c r="O310" s="1151"/>
    </row>
    <row r="311" spans="3:15">
      <c r="C311" s="1149"/>
      <c r="D311" s="1149"/>
      <c r="E311" s="1149"/>
      <c r="F311" s="1150"/>
      <c r="G311" s="1150"/>
      <c r="H311" s="1150"/>
      <c r="I311" s="1150"/>
      <c r="J311" s="1150"/>
      <c r="K311" s="1150"/>
      <c r="L311" s="1151"/>
      <c r="M311" s="1151"/>
      <c r="N311" s="1151"/>
      <c r="O311" s="1151"/>
    </row>
    <row r="312" spans="3:15">
      <c r="C312" s="1149"/>
      <c r="D312" s="1149"/>
      <c r="E312" s="1149"/>
      <c r="F312" s="1150"/>
      <c r="G312" s="1150"/>
      <c r="H312" s="1150"/>
      <c r="I312" s="1150"/>
      <c r="J312" s="1150"/>
      <c r="K312" s="1150"/>
      <c r="L312" s="1151"/>
      <c r="M312" s="1151"/>
      <c r="N312" s="1151"/>
      <c r="O312" s="1151"/>
    </row>
    <row r="313" spans="3:15">
      <c r="C313" s="1149"/>
      <c r="D313" s="1149"/>
      <c r="E313" s="1149"/>
      <c r="F313" s="1150"/>
      <c r="G313" s="1150"/>
      <c r="H313" s="1150"/>
      <c r="I313" s="1150"/>
      <c r="J313" s="1150"/>
      <c r="K313" s="1150"/>
      <c r="L313" s="1151"/>
      <c r="M313" s="1151"/>
      <c r="N313" s="1151"/>
      <c r="O313" s="1151"/>
    </row>
    <row r="314" spans="3:15">
      <c r="C314" s="1149"/>
      <c r="D314" s="1149"/>
      <c r="E314" s="1149"/>
      <c r="F314" s="1150"/>
      <c r="G314" s="1150"/>
      <c r="H314" s="1150"/>
      <c r="I314" s="1150"/>
      <c r="J314" s="1150"/>
      <c r="K314" s="1150"/>
      <c r="L314" s="1151"/>
      <c r="M314" s="1151"/>
      <c r="N314" s="1151"/>
      <c r="O314" s="1151"/>
    </row>
    <row r="315" spans="3:15">
      <c r="C315" s="1149"/>
      <c r="D315" s="1149"/>
      <c r="E315" s="1149"/>
      <c r="F315" s="1150"/>
      <c r="G315" s="1150"/>
      <c r="H315" s="1150"/>
      <c r="I315" s="1150"/>
      <c r="J315" s="1150"/>
      <c r="K315" s="1150"/>
      <c r="L315" s="1151"/>
      <c r="M315" s="1151"/>
      <c r="N315" s="1151"/>
      <c r="O315" s="1151"/>
    </row>
    <row r="316" spans="3:15">
      <c r="C316" s="1149"/>
      <c r="D316" s="1149"/>
      <c r="E316" s="1149"/>
      <c r="F316" s="1150"/>
      <c r="G316" s="1150"/>
      <c r="H316" s="1150"/>
      <c r="I316" s="1150"/>
      <c r="J316" s="1150"/>
      <c r="K316" s="1150"/>
      <c r="L316" s="1151"/>
      <c r="M316" s="1151"/>
      <c r="N316" s="1151"/>
      <c r="O316" s="1151"/>
    </row>
    <row r="317" spans="3:15">
      <c r="C317" s="1149"/>
      <c r="D317" s="1149"/>
      <c r="E317" s="1149"/>
      <c r="F317" s="1150"/>
      <c r="G317" s="1150"/>
      <c r="H317" s="1150"/>
      <c r="I317" s="1150"/>
      <c r="J317" s="1150"/>
      <c r="K317" s="1150"/>
      <c r="L317" s="1151"/>
      <c r="M317" s="1151"/>
      <c r="N317" s="1151"/>
      <c r="O317" s="1151"/>
    </row>
    <row r="318" spans="3:15">
      <c r="C318" s="1149"/>
      <c r="D318" s="1149"/>
      <c r="E318" s="1149"/>
      <c r="F318" s="1150"/>
      <c r="G318" s="1150"/>
      <c r="H318" s="1150"/>
      <c r="I318" s="1150"/>
      <c r="J318" s="1150"/>
      <c r="K318" s="1150"/>
      <c r="L318" s="1151"/>
      <c r="M318" s="1151"/>
      <c r="N318" s="1151"/>
      <c r="O318" s="1151"/>
    </row>
    <row r="319" spans="3:15">
      <c r="C319" s="1149"/>
      <c r="D319" s="1149"/>
      <c r="E319" s="1149"/>
      <c r="F319" s="1150"/>
      <c r="G319" s="1150"/>
      <c r="H319" s="1150"/>
      <c r="I319" s="1150"/>
      <c r="J319" s="1150"/>
      <c r="K319" s="1150"/>
      <c r="L319" s="1151"/>
      <c r="M319" s="1151"/>
      <c r="N319" s="1151"/>
      <c r="O319" s="1151"/>
    </row>
    <row r="320" spans="3:15">
      <c r="C320" s="1149"/>
      <c r="D320" s="1149"/>
      <c r="E320" s="1149"/>
      <c r="F320" s="1150"/>
      <c r="G320" s="1150"/>
      <c r="H320" s="1150"/>
      <c r="I320" s="1150"/>
      <c r="J320" s="1150"/>
      <c r="K320" s="1150"/>
      <c r="L320" s="1151"/>
      <c r="M320" s="1151"/>
      <c r="N320" s="1151"/>
      <c r="O320" s="1151"/>
    </row>
    <row r="321" spans="3:15">
      <c r="C321" s="1149"/>
      <c r="D321" s="1149"/>
      <c r="E321" s="1149"/>
      <c r="F321" s="1150"/>
      <c r="G321" s="1150"/>
      <c r="H321" s="1150"/>
      <c r="I321" s="1150"/>
      <c r="J321" s="1150"/>
      <c r="K321" s="1150"/>
      <c r="L321" s="1151"/>
      <c r="M321" s="1151"/>
      <c r="N321" s="1151"/>
      <c r="O321" s="1151"/>
    </row>
    <row r="322" spans="3:15">
      <c r="C322" s="1149"/>
      <c r="D322" s="1149"/>
      <c r="E322" s="1149"/>
      <c r="F322" s="1150"/>
      <c r="G322" s="1150"/>
      <c r="H322" s="1150"/>
      <c r="I322" s="1150"/>
      <c r="J322" s="1150"/>
      <c r="K322" s="1150"/>
      <c r="L322" s="1151"/>
      <c r="M322" s="1151"/>
      <c r="N322" s="1151"/>
      <c r="O322" s="1151"/>
    </row>
    <row r="323" spans="3:15">
      <c r="C323" s="1149"/>
      <c r="D323" s="1149"/>
      <c r="E323" s="1149"/>
      <c r="F323" s="1150"/>
      <c r="G323" s="1150"/>
      <c r="H323" s="1150"/>
      <c r="I323" s="1150"/>
      <c r="J323" s="1150"/>
      <c r="K323" s="1150"/>
      <c r="L323" s="1151"/>
      <c r="M323" s="1151"/>
      <c r="N323" s="1151"/>
      <c r="O323" s="1151"/>
    </row>
    <row r="324" spans="3:15">
      <c r="C324" s="1149"/>
      <c r="D324" s="1149"/>
      <c r="E324" s="1149"/>
      <c r="F324" s="1150"/>
      <c r="G324" s="1150"/>
      <c r="H324" s="1150"/>
      <c r="I324" s="1150"/>
      <c r="J324" s="1150"/>
      <c r="K324" s="1150"/>
      <c r="L324" s="1151"/>
      <c r="M324" s="1151"/>
      <c r="N324" s="1151"/>
      <c r="O324" s="1151"/>
    </row>
    <row r="325" spans="3:15">
      <c r="C325" s="1149"/>
      <c r="D325" s="1149"/>
      <c r="E325" s="1149"/>
      <c r="F325" s="1150"/>
      <c r="G325" s="1150"/>
      <c r="H325" s="1150"/>
      <c r="I325" s="1150"/>
      <c r="J325" s="1150"/>
      <c r="K325" s="1150"/>
      <c r="L325" s="1151"/>
      <c r="M325" s="1151"/>
      <c r="N325" s="1151"/>
      <c r="O325" s="1151"/>
    </row>
    <row r="326" spans="3:15">
      <c r="C326" s="1149"/>
      <c r="D326" s="1149"/>
      <c r="E326" s="1149"/>
      <c r="F326" s="1150"/>
      <c r="G326" s="1150"/>
      <c r="H326" s="1150"/>
      <c r="I326" s="1150"/>
      <c r="J326" s="1150"/>
      <c r="K326" s="1150"/>
      <c r="L326" s="1151"/>
      <c r="M326" s="1151"/>
      <c r="N326" s="1151"/>
      <c r="O326" s="1151"/>
    </row>
    <row r="327" spans="3:15">
      <c r="C327" s="1149"/>
      <c r="D327" s="1149"/>
      <c r="E327" s="1149"/>
      <c r="F327" s="1150"/>
      <c r="G327" s="1150"/>
      <c r="H327" s="1150"/>
      <c r="I327" s="1150"/>
      <c r="J327" s="1150"/>
      <c r="K327" s="1150"/>
      <c r="L327" s="1151"/>
      <c r="M327" s="1151"/>
      <c r="N327" s="1151"/>
      <c r="O327" s="1151"/>
    </row>
    <row r="328" spans="3:15">
      <c r="C328" s="1149"/>
      <c r="D328" s="1149"/>
      <c r="E328" s="1149"/>
      <c r="F328" s="1150"/>
      <c r="G328" s="1150"/>
      <c r="H328" s="1150"/>
      <c r="I328" s="1150"/>
      <c r="J328" s="1150"/>
      <c r="K328" s="1150"/>
      <c r="L328" s="1151"/>
      <c r="M328" s="1151"/>
      <c r="N328" s="1151"/>
      <c r="O328" s="1151"/>
    </row>
    <row r="329" spans="3:15">
      <c r="C329" s="1149"/>
      <c r="D329" s="1149"/>
      <c r="E329" s="1149"/>
      <c r="F329" s="1150"/>
      <c r="G329" s="1150"/>
      <c r="H329" s="1150"/>
      <c r="I329" s="1150"/>
      <c r="J329" s="1150"/>
      <c r="K329" s="1150"/>
      <c r="L329" s="1151"/>
      <c r="M329" s="1151"/>
      <c r="N329" s="1151"/>
      <c r="O329" s="1151"/>
    </row>
    <row r="330" spans="3:15">
      <c r="C330" s="1149"/>
      <c r="D330" s="1149"/>
      <c r="E330" s="1149"/>
      <c r="F330" s="1150"/>
      <c r="G330" s="1150"/>
      <c r="H330" s="1150"/>
      <c r="I330" s="1150"/>
      <c r="J330" s="1150"/>
      <c r="K330" s="1150"/>
      <c r="L330" s="1151"/>
      <c r="M330" s="1151"/>
      <c r="N330" s="1151"/>
      <c r="O330" s="1151"/>
    </row>
    <row r="331" spans="3:15">
      <c r="C331" s="1149"/>
      <c r="D331" s="1149"/>
      <c r="E331" s="1149"/>
      <c r="F331" s="1150"/>
      <c r="G331" s="1150"/>
      <c r="H331" s="1150"/>
      <c r="I331" s="1150"/>
      <c r="J331" s="1150"/>
      <c r="K331" s="1150"/>
      <c r="L331" s="1151"/>
      <c r="M331" s="1151"/>
      <c r="N331" s="1151"/>
      <c r="O331" s="1151"/>
    </row>
    <row r="332" spans="3:15">
      <c r="C332" s="1149"/>
      <c r="D332" s="1149"/>
      <c r="E332" s="1149"/>
      <c r="F332" s="1150"/>
      <c r="G332" s="1150"/>
      <c r="H332" s="1150"/>
      <c r="I332" s="1150"/>
      <c r="J332" s="1150"/>
      <c r="K332" s="1150"/>
      <c r="L332" s="1151"/>
      <c r="M332" s="1151"/>
      <c r="N332" s="1151"/>
      <c r="O332" s="1151"/>
    </row>
    <row r="333" spans="3:15">
      <c r="C333" s="1149"/>
      <c r="D333" s="1149"/>
      <c r="E333" s="1149"/>
      <c r="F333" s="1150"/>
      <c r="G333" s="1150"/>
      <c r="H333" s="1150"/>
      <c r="I333" s="1150"/>
      <c r="J333" s="1150"/>
      <c r="K333" s="1150"/>
      <c r="L333" s="1151"/>
      <c r="M333" s="1151"/>
      <c r="N333" s="1151"/>
      <c r="O333" s="1151"/>
    </row>
    <row r="334" spans="3:15">
      <c r="C334" s="1149"/>
      <c r="D334" s="1149"/>
      <c r="E334" s="1149"/>
      <c r="F334" s="1150"/>
      <c r="G334" s="1150"/>
      <c r="H334" s="1150"/>
      <c r="I334" s="1150"/>
      <c r="J334" s="1150"/>
      <c r="K334" s="1150"/>
      <c r="L334" s="1151"/>
      <c r="M334" s="1151"/>
      <c r="N334" s="1151"/>
      <c r="O334" s="1151"/>
    </row>
    <row r="335" spans="3:15">
      <c r="C335" s="1149"/>
      <c r="D335" s="1149"/>
      <c r="E335" s="1149"/>
      <c r="F335" s="1150"/>
      <c r="G335" s="1150"/>
      <c r="H335" s="1150"/>
      <c r="I335" s="1150"/>
      <c r="J335" s="1150"/>
      <c r="K335" s="1150"/>
      <c r="L335" s="1151"/>
      <c r="M335" s="1151"/>
      <c r="N335" s="1151"/>
      <c r="O335" s="1151"/>
    </row>
    <row r="336" spans="3:15">
      <c r="C336" s="1149"/>
      <c r="D336" s="1149"/>
      <c r="E336" s="1149"/>
      <c r="F336" s="1150"/>
      <c r="G336" s="1150"/>
      <c r="H336" s="1150"/>
      <c r="I336" s="1150"/>
      <c r="J336" s="1150"/>
      <c r="K336" s="1150"/>
      <c r="L336" s="1151"/>
      <c r="M336" s="1151"/>
      <c r="N336" s="1151"/>
      <c r="O336" s="1151"/>
    </row>
    <row r="337" spans="3:15">
      <c r="C337" s="1149"/>
      <c r="D337" s="1149"/>
      <c r="E337" s="1149"/>
      <c r="F337" s="1150"/>
      <c r="G337" s="1150"/>
      <c r="H337" s="1150"/>
      <c r="I337" s="1150"/>
      <c r="J337" s="1150"/>
      <c r="K337" s="1150"/>
      <c r="L337" s="1151"/>
      <c r="M337" s="1151"/>
      <c r="N337" s="1151"/>
      <c r="O337" s="1151"/>
    </row>
    <row r="338" spans="3:15">
      <c r="C338" s="1149"/>
      <c r="D338" s="1149"/>
      <c r="E338" s="1149"/>
      <c r="F338" s="1150"/>
      <c r="G338" s="1150"/>
      <c r="H338" s="1150"/>
      <c r="I338" s="1150"/>
      <c r="J338" s="1150"/>
      <c r="K338" s="1150"/>
      <c r="L338" s="1151"/>
      <c r="M338" s="1151"/>
      <c r="N338" s="1151"/>
      <c r="O338" s="1151"/>
    </row>
    <row r="339" spans="3:15">
      <c r="C339" s="1149"/>
      <c r="D339" s="1149"/>
      <c r="E339" s="1149"/>
      <c r="F339" s="1150"/>
      <c r="G339" s="1150"/>
      <c r="H339" s="1150"/>
      <c r="I339" s="1150"/>
      <c r="J339" s="1150"/>
      <c r="K339" s="1150"/>
      <c r="L339" s="1151"/>
      <c r="M339" s="1151"/>
      <c r="N339" s="1151"/>
      <c r="O339" s="1151"/>
    </row>
    <row r="340" spans="3:15">
      <c r="C340" s="1149"/>
      <c r="D340" s="1149"/>
      <c r="E340" s="1149"/>
      <c r="F340" s="1150"/>
      <c r="G340" s="1150"/>
      <c r="H340" s="1150"/>
      <c r="I340" s="1150"/>
      <c r="J340" s="1150"/>
      <c r="K340" s="1150"/>
      <c r="L340" s="1151"/>
      <c r="M340" s="1151"/>
      <c r="N340" s="1151"/>
      <c r="O340" s="1151"/>
    </row>
    <row r="341" spans="3:15">
      <c r="C341" s="1149"/>
      <c r="D341" s="1149"/>
      <c r="E341" s="1149"/>
      <c r="F341" s="1150"/>
      <c r="G341" s="1150"/>
      <c r="H341" s="1150"/>
      <c r="I341" s="1150"/>
      <c r="J341" s="1150"/>
      <c r="K341" s="1150"/>
      <c r="L341" s="1151"/>
      <c r="M341" s="1151"/>
      <c r="N341" s="1151"/>
      <c r="O341" s="1151"/>
    </row>
    <row r="342" spans="3:15">
      <c r="C342" s="1149"/>
      <c r="D342" s="1149"/>
      <c r="E342" s="1149"/>
      <c r="F342" s="1150"/>
      <c r="G342" s="1150"/>
      <c r="H342" s="1150"/>
      <c r="I342" s="1150"/>
      <c r="J342" s="1150"/>
      <c r="K342" s="1150"/>
      <c r="L342" s="1151"/>
      <c r="M342" s="1151"/>
      <c r="N342" s="1151"/>
      <c r="O342" s="1151"/>
    </row>
    <row r="343" spans="3:15">
      <c r="C343" s="1149"/>
      <c r="D343" s="1149"/>
      <c r="E343" s="1149"/>
      <c r="F343" s="1150"/>
      <c r="G343" s="1150"/>
      <c r="H343" s="1150"/>
      <c r="I343" s="1150"/>
      <c r="J343" s="1150"/>
      <c r="K343" s="1150"/>
      <c r="L343" s="1151"/>
      <c r="M343" s="1151"/>
      <c r="N343" s="1151"/>
      <c r="O343" s="1151"/>
    </row>
    <row r="344" spans="3:15">
      <c r="C344" s="1149"/>
      <c r="D344" s="1149"/>
      <c r="E344" s="1149"/>
      <c r="F344" s="1150"/>
      <c r="G344" s="1150"/>
      <c r="H344" s="1150"/>
      <c r="I344" s="1150"/>
      <c r="J344" s="1150"/>
      <c r="K344" s="1150"/>
      <c r="L344" s="1151"/>
      <c r="M344" s="1151"/>
      <c r="N344" s="1151"/>
      <c r="O344" s="1151"/>
    </row>
    <row r="345" spans="3:15">
      <c r="C345" s="1149"/>
      <c r="D345" s="1149"/>
      <c r="E345" s="1149"/>
      <c r="F345" s="1150"/>
      <c r="G345" s="1150"/>
      <c r="H345" s="1150"/>
      <c r="I345" s="1150"/>
      <c r="J345" s="1150"/>
      <c r="K345" s="1150"/>
      <c r="L345" s="1151"/>
      <c r="M345" s="1151"/>
      <c r="N345" s="1151"/>
      <c r="O345" s="1151"/>
    </row>
    <row r="346" spans="3:15">
      <c r="C346" s="1149"/>
      <c r="D346" s="1149"/>
      <c r="E346" s="1149"/>
      <c r="F346" s="1150"/>
      <c r="G346" s="1150"/>
      <c r="H346" s="1150"/>
      <c r="I346" s="1150"/>
      <c r="J346" s="1150"/>
      <c r="K346" s="1150"/>
      <c r="L346" s="1151"/>
      <c r="M346" s="1151"/>
      <c r="N346" s="1151"/>
      <c r="O346" s="1151"/>
    </row>
    <row r="347" spans="3:15">
      <c r="C347" s="1149"/>
      <c r="D347" s="1149"/>
      <c r="E347" s="1149"/>
      <c r="F347" s="1150"/>
      <c r="G347" s="1150"/>
      <c r="H347" s="1150"/>
      <c r="I347" s="1150"/>
      <c r="J347" s="1150"/>
      <c r="K347" s="1150"/>
      <c r="L347" s="1151"/>
      <c r="M347" s="1151"/>
      <c r="N347" s="1151"/>
      <c r="O347" s="1151"/>
    </row>
    <row r="348" spans="3:15">
      <c r="C348" s="1149"/>
      <c r="D348" s="1149"/>
      <c r="E348" s="1149"/>
      <c r="F348" s="1150"/>
      <c r="G348" s="1150"/>
      <c r="H348" s="1150"/>
      <c r="I348" s="1150"/>
      <c r="J348" s="1150"/>
      <c r="K348" s="1150"/>
      <c r="L348" s="1151"/>
      <c r="M348" s="1151"/>
      <c r="N348" s="1151"/>
      <c r="O348" s="1151"/>
    </row>
    <row r="349" spans="3:15">
      <c r="C349" s="1149"/>
      <c r="D349" s="1149"/>
      <c r="E349" s="1149"/>
      <c r="F349" s="1150"/>
      <c r="G349" s="1150"/>
      <c r="H349" s="1150"/>
      <c r="I349" s="1150"/>
      <c r="J349" s="1150"/>
      <c r="K349" s="1150"/>
      <c r="L349" s="1151"/>
      <c r="M349" s="1151"/>
      <c r="N349" s="1151"/>
      <c r="O349" s="1151"/>
    </row>
    <row r="350" spans="3:15">
      <c r="C350" s="1149"/>
      <c r="D350" s="1149"/>
      <c r="E350" s="1149"/>
      <c r="F350" s="1150"/>
      <c r="G350" s="1150"/>
      <c r="H350" s="1150"/>
      <c r="I350" s="1150"/>
      <c r="J350" s="1150"/>
      <c r="K350" s="1150"/>
      <c r="L350" s="1151"/>
      <c r="M350" s="1151"/>
      <c r="N350" s="1151"/>
      <c r="O350" s="1151"/>
    </row>
    <row r="351" spans="3:15">
      <c r="F351" s="1150"/>
      <c r="G351" s="1150"/>
      <c r="H351" s="1150"/>
      <c r="I351" s="1150"/>
      <c r="J351" s="1150"/>
      <c r="K351" s="1150"/>
      <c r="L351" s="1151"/>
      <c r="M351" s="1151"/>
      <c r="N351" s="1151"/>
      <c r="O351" s="1151"/>
    </row>
  </sheetData>
  <mergeCells count="7">
    <mergeCell ref="C87:AD87"/>
    <mergeCell ref="AB3:AD3"/>
    <mergeCell ref="F6:V6"/>
    <mergeCell ref="X6:AD6"/>
    <mergeCell ref="C45:D45"/>
    <mergeCell ref="C71:D71"/>
    <mergeCell ref="C86:AD8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topLeftCell="B1" zoomScaleNormal="100" workbookViewId="0"/>
  </sheetViews>
  <sheetFormatPr defaultRowHeight="12.75"/>
  <cols>
    <col min="1" max="1" width="1" style="435" customWidth="1"/>
    <col min="2" max="2" width="2.5703125" style="435" customWidth="1"/>
    <col min="3" max="3" width="2.42578125" style="435" customWidth="1"/>
    <col min="4" max="4" width="11" style="435" customWidth="1"/>
    <col min="5" max="5" width="1.140625" style="435" customWidth="1"/>
    <col min="6" max="6" width="16" style="435" customWidth="1"/>
    <col min="7" max="7" width="0.5703125" style="435" customWidth="1"/>
    <col min="8" max="8" width="16" style="435" customWidth="1"/>
    <col min="9" max="9" width="0.5703125" style="435" customWidth="1"/>
    <col min="10" max="12" width="15.7109375" style="435" customWidth="1"/>
    <col min="13" max="13" width="0.85546875" style="435" customWidth="1"/>
    <col min="14" max="14" width="2.5703125" style="435" customWidth="1"/>
    <col min="15" max="15" width="1" style="435" customWidth="1"/>
    <col min="16" max="16" width="9.140625" style="434"/>
    <col min="17" max="245" width="9.140625" style="435"/>
    <col min="246" max="246" width="1" style="435" customWidth="1"/>
    <col min="247" max="247" width="2.5703125" style="435" customWidth="1"/>
    <col min="248" max="248" width="2.42578125" style="435" customWidth="1"/>
    <col min="249" max="249" width="11.42578125" style="435" customWidth="1"/>
    <col min="250" max="250" width="1.140625" style="435" customWidth="1"/>
    <col min="251" max="251" width="12.85546875" style="435" customWidth="1"/>
    <col min="252" max="252" width="1.140625" style="435" customWidth="1"/>
    <col min="253" max="254" width="12.85546875" style="435" customWidth="1"/>
    <col min="255" max="255" width="1.140625" style="435" customWidth="1"/>
    <col min="256" max="258" width="12.85546875" style="435" customWidth="1"/>
    <col min="259" max="259" width="0.85546875" style="435" customWidth="1"/>
    <col min="260" max="260" width="2.5703125" style="435" customWidth="1"/>
    <col min="261" max="261" width="1" style="435" customWidth="1"/>
    <col min="262" max="501" width="9.140625" style="435"/>
    <col min="502" max="502" width="1" style="435" customWidth="1"/>
    <col min="503" max="503" width="2.5703125" style="435" customWidth="1"/>
    <col min="504" max="504" width="2.42578125" style="435" customWidth="1"/>
    <col min="505" max="505" width="11.42578125" style="435" customWidth="1"/>
    <col min="506" max="506" width="1.140625" style="435" customWidth="1"/>
    <col min="507" max="507" width="12.85546875" style="435" customWidth="1"/>
    <col min="508" max="508" width="1.140625" style="435" customWidth="1"/>
    <col min="509" max="510" width="12.85546875" style="435" customWidth="1"/>
    <col min="511" max="511" width="1.140625" style="435" customWidth="1"/>
    <col min="512" max="514" width="12.85546875" style="435" customWidth="1"/>
    <col min="515" max="515" width="0.85546875" style="435" customWidth="1"/>
    <col min="516" max="516" width="2.5703125" style="435" customWidth="1"/>
    <col min="517" max="517" width="1" style="435" customWidth="1"/>
    <col min="518" max="757" width="9.140625" style="435"/>
    <col min="758" max="758" width="1" style="435" customWidth="1"/>
    <col min="759" max="759" width="2.5703125" style="435" customWidth="1"/>
    <col min="760" max="760" width="2.42578125" style="435" customWidth="1"/>
    <col min="761" max="761" width="11.42578125" style="435" customWidth="1"/>
    <col min="762" max="762" width="1.140625" style="435" customWidth="1"/>
    <col min="763" max="763" width="12.85546875" style="435" customWidth="1"/>
    <col min="764" max="764" width="1.140625" style="435" customWidth="1"/>
    <col min="765" max="766" width="12.85546875" style="435" customWidth="1"/>
    <col min="767" max="767" width="1.140625" style="435" customWidth="1"/>
    <col min="768" max="770" width="12.85546875" style="435" customWidth="1"/>
    <col min="771" max="771" width="0.85546875" style="435" customWidth="1"/>
    <col min="772" max="772" width="2.5703125" style="435" customWidth="1"/>
    <col min="773" max="773" width="1" style="435" customWidth="1"/>
    <col min="774" max="1013" width="9.140625" style="435"/>
    <col min="1014" max="1014" width="1" style="435" customWidth="1"/>
    <col min="1015" max="1015" width="2.5703125" style="435" customWidth="1"/>
    <col min="1016" max="1016" width="2.42578125" style="435" customWidth="1"/>
    <col min="1017" max="1017" width="11.42578125" style="435" customWidth="1"/>
    <col min="1018" max="1018" width="1.140625" style="435" customWidth="1"/>
    <col min="1019" max="1019" width="12.85546875" style="435" customWidth="1"/>
    <col min="1020" max="1020" width="1.140625" style="435" customWidth="1"/>
    <col min="1021" max="1022" width="12.85546875" style="435" customWidth="1"/>
    <col min="1023" max="1023" width="1.140625" style="435" customWidth="1"/>
    <col min="1024" max="1026" width="12.85546875" style="435" customWidth="1"/>
    <col min="1027" max="1027" width="0.85546875" style="435" customWidth="1"/>
    <col min="1028" max="1028" width="2.5703125" style="435" customWidth="1"/>
    <col min="1029" max="1029" width="1" style="435" customWidth="1"/>
    <col min="1030" max="1269" width="9.140625" style="435"/>
    <col min="1270" max="1270" width="1" style="435" customWidth="1"/>
    <col min="1271" max="1271" width="2.5703125" style="435" customWidth="1"/>
    <col min="1272" max="1272" width="2.42578125" style="435" customWidth="1"/>
    <col min="1273" max="1273" width="11.42578125" style="435" customWidth="1"/>
    <col min="1274" max="1274" width="1.140625" style="435" customWidth="1"/>
    <col min="1275" max="1275" width="12.85546875" style="435" customWidth="1"/>
    <col min="1276" max="1276" width="1.140625" style="435" customWidth="1"/>
    <col min="1277" max="1278" width="12.85546875" style="435" customWidth="1"/>
    <col min="1279" max="1279" width="1.140625" style="435" customWidth="1"/>
    <col min="1280" max="1282" width="12.85546875" style="435" customWidth="1"/>
    <col min="1283" max="1283" width="0.85546875" style="435" customWidth="1"/>
    <col min="1284" max="1284" width="2.5703125" style="435" customWidth="1"/>
    <col min="1285" max="1285" width="1" style="435" customWidth="1"/>
    <col min="1286" max="1525" width="9.140625" style="435"/>
    <col min="1526" max="1526" width="1" style="435" customWidth="1"/>
    <col min="1527" max="1527" width="2.5703125" style="435" customWidth="1"/>
    <col min="1528" max="1528" width="2.42578125" style="435" customWidth="1"/>
    <col min="1529" max="1529" width="11.42578125" style="435" customWidth="1"/>
    <col min="1530" max="1530" width="1.140625" style="435" customWidth="1"/>
    <col min="1531" max="1531" width="12.85546875" style="435" customWidth="1"/>
    <col min="1532" max="1532" width="1.140625" style="435" customWidth="1"/>
    <col min="1533" max="1534" width="12.85546875" style="435" customWidth="1"/>
    <col min="1535" max="1535" width="1.140625" style="435" customWidth="1"/>
    <col min="1536" max="1538" width="12.85546875" style="435" customWidth="1"/>
    <col min="1539" max="1539" width="0.85546875" style="435" customWidth="1"/>
    <col min="1540" max="1540" width="2.5703125" style="435" customWidth="1"/>
    <col min="1541" max="1541" width="1" style="435" customWidth="1"/>
    <col min="1542" max="1781" width="9.140625" style="435"/>
    <col min="1782" max="1782" width="1" style="435" customWidth="1"/>
    <col min="1783" max="1783" width="2.5703125" style="435" customWidth="1"/>
    <col min="1784" max="1784" width="2.42578125" style="435" customWidth="1"/>
    <col min="1785" max="1785" width="11.42578125" style="435" customWidth="1"/>
    <col min="1786" max="1786" width="1.140625" style="435" customWidth="1"/>
    <col min="1787" max="1787" width="12.85546875" style="435" customWidth="1"/>
    <col min="1788" max="1788" width="1.140625" style="435" customWidth="1"/>
    <col min="1789" max="1790" width="12.85546875" style="435" customWidth="1"/>
    <col min="1791" max="1791" width="1.140625" style="435" customWidth="1"/>
    <col min="1792" max="1794" width="12.85546875" style="435" customWidth="1"/>
    <col min="1795" max="1795" width="0.85546875" style="435" customWidth="1"/>
    <col min="1796" max="1796" width="2.5703125" style="435" customWidth="1"/>
    <col min="1797" max="1797" width="1" style="435" customWidth="1"/>
    <col min="1798" max="2037" width="9.140625" style="435"/>
    <col min="2038" max="2038" width="1" style="435" customWidth="1"/>
    <col min="2039" max="2039" width="2.5703125" style="435" customWidth="1"/>
    <col min="2040" max="2040" width="2.42578125" style="435" customWidth="1"/>
    <col min="2041" max="2041" width="11.42578125" style="435" customWidth="1"/>
    <col min="2042" max="2042" width="1.140625" style="435" customWidth="1"/>
    <col min="2043" max="2043" width="12.85546875" style="435" customWidth="1"/>
    <col min="2044" max="2044" width="1.140625" style="435" customWidth="1"/>
    <col min="2045" max="2046" width="12.85546875" style="435" customWidth="1"/>
    <col min="2047" max="2047" width="1.140625" style="435" customWidth="1"/>
    <col min="2048" max="2050" width="12.85546875" style="435" customWidth="1"/>
    <col min="2051" max="2051" width="0.85546875" style="435" customWidth="1"/>
    <col min="2052" max="2052" width="2.5703125" style="435" customWidth="1"/>
    <col min="2053" max="2053" width="1" style="435" customWidth="1"/>
    <col min="2054" max="2293" width="9.140625" style="435"/>
    <col min="2294" max="2294" width="1" style="435" customWidth="1"/>
    <col min="2295" max="2295" width="2.5703125" style="435" customWidth="1"/>
    <col min="2296" max="2296" width="2.42578125" style="435" customWidth="1"/>
    <col min="2297" max="2297" width="11.42578125" style="435" customWidth="1"/>
    <col min="2298" max="2298" width="1.140625" style="435" customWidth="1"/>
    <col min="2299" max="2299" width="12.85546875" style="435" customWidth="1"/>
    <col min="2300" max="2300" width="1.140625" style="435" customWidth="1"/>
    <col min="2301" max="2302" width="12.85546875" style="435" customWidth="1"/>
    <col min="2303" max="2303" width="1.140625" style="435" customWidth="1"/>
    <col min="2304" max="2306" width="12.85546875" style="435" customWidth="1"/>
    <col min="2307" max="2307" width="0.85546875" style="435" customWidth="1"/>
    <col min="2308" max="2308" width="2.5703125" style="435" customWidth="1"/>
    <col min="2309" max="2309" width="1" style="435" customWidth="1"/>
    <col min="2310" max="2549" width="9.140625" style="435"/>
    <col min="2550" max="2550" width="1" style="435" customWidth="1"/>
    <col min="2551" max="2551" width="2.5703125" style="435" customWidth="1"/>
    <col min="2552" max="2552" width="2.42578125" style="435" customWidth="1"/>
    <col min="2553" max="2553" width="11.42578125" style="435" customWidth="1"/>
    <col min="2554" max="2554" width="1.140625" style="435" customWidth="1"/>
    <col min="2555" max="2555" width="12.85546875" style="435" customWidth="1"/>
    <col min="2556" max="2556" width="1.140625" style="435" customWidth="1"/>
    <col min="2557" max="2558" width="12.85546875" style="435" customWidth="1"/>
    <col min="2559" max="2559" width="1.140625" style="435" customWidth="1"/>
    <col min="2560" max="2562" width="12.85546875" style="435" customWidth="1"/>
    <col min="2563" max="2563" width="0.85546875" style="435" customWidth="1"/>
    <col min="2564" max="2564" width="2.5703125" style="435" customWidth="1"/>
    <col min="2565" max="2565" width="1" style="435" customWidth="1"/>
    <col min="2566" max="2805" width="9.140625" style="435"/>
    <col min="2806" max="2806" width="1" style="435" customWidth="1"/>
    <col min="2807" max="2807" width="2.5703125" style="435" customWidth="1"/>
    <col min="2808" max="2808" width="2.42578125" style="435" customWidth="1"/>
    <col min="2809" max="2809" width="11.42578125" style="435" customWidth="1"/>
    <col min="2810" max="2810" width="1.140625" style="435" customWidth="1"/>
    <col min="2811" max="2811" width="12.85546875" style="435" customWidth="1"/>
    <col min="2812" max="2812" width="1.140625" style="435" customWidth="1"/>
    <col min="2813" max="2814" width="12.85546875" style="435" customWidth="1"/>
    <col min="2815" max="2815" width="1.140625" style="435" customWidth="1"/>
    <col min="2816" max="2818" width="12.85546875" style="435" customWidth="1"/>
    <col min="2819" max="2819" width="0.85546875" style="435" customWidth="1"/>
    <col min="2820" max="2820" width="2.5703125" style="435" customWidth="1"/>
    <col min="2821" max="2821" width="1" style="435" customWidth="1"/>
    <col min="2822" max="3061" width="9.140625" style="435"/>
    <col min="3062" max="3062" width="1" style="435" customWidth="1"/>
    <col min="3063" max="3063" width="2.5703125" style="435" customWidth="1"/>
    <col min="3064" max="3064" width="2.42578125" style="435" customWidth="1"/>
    <col min="3065" max="3065" width="11.42578125" style="435" customWidth="1"/>
    <col min="3066" max="3066" width="1.140625" style="435" customWidth="1"/>
    <col min="3067" max="3067" width="12.85546875" style="435" customWidth="1"/>
    <col min="3068" max="3068" width="1.140625" style="435" customWidth="1"/>
    <col min="3069" max="3070" width="12.85546875" style="435" customWidth="1"/>
    <col min="3071" max="3071" width="1.140625" style="435" customWidth="1"/>
    <col min="3072" max="3074" width="12.85546875" style="435" customWidth="1"/>
    <col min="3075" max="3075" width="0.85546875" style="435" customWidth="1"/>
    <col min="3076" max="3076" width="2.5703125" style="435" customWidth="1"/>
    <col min="3077" max="3077" width="1" style="435" customWidth="1"/>
    <col min="3078" max="3317" width="9.140625" style="435"/>
    <col min="3318" max="3318" width="1" style="435" customWidth="1"/>
    <col min="3319" max="3319" width="2.5703125" style="435" customWidth="1"/>
    <col min="3320" max="3320" width="2.42578125" style="435" customWidth="1"/>
    <col min="3321" max="3321" width="11.42578125" style="435" customWidth="1"/>
    <col min="3322" max="3322" width="1.140625" style="435" customWidth="1"/>
    <col min="3323" max="3323" width="12.85546875" style="435" customWidth="1"/>
    <col min="3324" max="3324" width="1.140625" style="435" customWidth="1"/>
    <col min="3325" max="3326" width="12.85546875" style="435" customWidth="1"/>
    <col min="3327" max="3327" width="1.140625" style="435" customWidth="1"/>
    <col min="3328" max="3330" width="12.85546875" style="435" customWidth="1"/>
    <col min="3331" max="3331" width="0.85546875" style="435" customWidth="1"/>
    <col min="3332" max="3332" width="2.5703125" style="435" customWidth="1"/>
    <col min="3333" max="3333" width="1" style="435" customWidth="1"/>
    <col min="3334" max="3573" width="9.140625" style="435"/>
    <col min="3574" max="3574" width="1" style="435" customWidth="1"/>
    <col min="3575" max="3575" width="2.5703125" style="435" customWidth="1"/>
    <col min="3576" max="3576" width="2.42578125" style="435" customWidth="1"/>
    <col min="3577" max="3577" width="11.42578125" style="435" customWidth="1"/>
    <col min="3578" max="3578" width="1.140625" style="435" customWidth="1"/>
    <col min="3579" max="3579" width="12.85546875" style="435" customWidth="1"/>
    <col min="3580" max="3580" width="1.140625" style="435" customWidth="1"/>
    <col min="3581" max="3582" width="12.85546875" style="435" customWidth="1"/>
    <col min="3583" max="3583" width="1.140625" style="435" customWidth="1"/>
    <col min="3584" max="3586" width="12.85546875" style="435" customWidth="1"/>
    <col min="3587" max="3587" width="0.85546875" style="435" customWidth="1"/>
    <col min="3588" max="3588" width="2.5703125" style="435" customWidth="1"/>
    <col min="3589" max="3589" width="1" style="435" customWidth="1"/>
    <col min="3590" max="3829" width="9.140625" style="435"/>
    <col min="3830" max="3830" width="1" style="435" customWidth="1"/>
    <col min="3831" max="3831" width="2.5703125" style="435" customWidth="1"/>
    <col min="3832" max="3832" width="2.42578125" style="435" customWidth="1"/>
    <col min="3833" max="3833" width="11.42578125" style="435" customWidth="1"/>
    <col min="3834" max="3834" width="1.140625" style="435" customWidth="1"/>
    <col min="3835" max="3835" width="12.85546875" style="435" customWidth="1"/>
    <col min="3836" max="3836" width="1.140625" style="435" customWidth="1"/>
    <col min="3837" max="3838" width="12.85546875" style="435" customWidth="1"/>
    <col min="3839" max="3839" width="1.140625" style="435" customWidth="1"/>
    <col min="3840" max="3842" width="12.85546875" style="435" customWidth="1"/>
    <col min="3843" max="3843" width="0.85546875" style="435" customWidth="1"/>
    <col min="3844" max="3844" width="2.5703125" style="435" customWidth="1"/>
    <col min="3845" max="3845" width="1" style="435" customWidth="1"/>
    <col min="3846" max="4085" width="9.140625" style="435"/>
    <col min="4086" max="4086" width="1" style="435" customWidth="1"/>
    <col min="4087" max="4087" width="2.5703125" style="435" customWidth="1"/>
    <col min="4088" max="4088" width="2.42578125" style="435" customWidth="1"/>
    <col min="4089" max="4089" width="11.42578125" style="435" customWidth="1"/>
    <col min="4090" max="4090" width="1.140625" style="435" customWidth="1"/>
    <col min="4091" max="4091" width="12.85546875" style="435" customWidth="1"/>
    <col min="4092" max="4092" width="1.140625" style="435" customWidth="1"/>
    <col min="4093" max="4094" width="12.85546875" style="435" customWidth="1"/>
    <col min="4095" max="4095" width="1.140625" style="435" customWidth="1"/>
    <col min="4096" max="4098" width="12.85546875" style="435" customWidth="1"/>
    <col min="4099" max="4099" width="0.85546875" style="435" customWidth="1"/>
    <col min="4100" max="4100" width="2.5703125" style="435" customWidth="1"/>
    <col min="4101" max="4101" width="1" style="435" customWidth="1"/>
    <col min="4102" max="4341" width="9.140625" style="435"/>
    <col min="4342" max="4342" width="1" style="435" customWidth="1"/>
    <col min="4343" max="4343" width="2.5703125" style="435" customWidth="1"/>
    <col min="4344" max="4344" width="2.42578125" style="435" customWidth="1"/>
    <col min="4345" max="4345" width="11.42578125" style="435" customWidth="1"/>
    <col min="4346" max="4346" width="1.140625" style="435" customWidth="1"/>
    <col min="4347" max="4347" width="12.85546875" style="435" customWidth="1"/>
    <col min="4348" max="4348" width="1.140625" style="435" customWidth="1"/>
    <col min="4349" max="4350" width="12.85546875" style="435" customWidth="1"/>
    <col min="4351" max="4351" width="1.140625" style="435" customWidth="1"/>
    <col min="4352" max="4354" width="12.85546875" style="435" customWidth="1"/>
    <col min="4355" max="4355" width="0.85546875" style="435" customWidth="1"/>
    <col min="4356" max="4356" width="2.5703125" style="435" customWidth="1"/>
    <col min="4357" max="4357" width="1" style="435" customWidth="1"/>
    <col min="4358" max="4597" width="9.140625" style="435"/>
    <col min="4598" max="4598" width="1" style="435" customWidth="1"/>
    <col min="4599" max="4599" width="2.5703125" style="435" customWidth="1"/>
    <col min="4600" max="4600" width="2.42578125" style="435" customWidth="1"/>
    <col min="4601" max="4601" width="11.42578125" style="435" customWidth="1"/>
    <col min="4602" max="4602" width="1.140625" style="435" customWidth="1"/>
    <col min="4603" max="4603" width="12.85546875" style="435" customWidth="1"/>
    <col min="4604" max="4604" width="1.140625" style="435" customWidth="1"/>
    <col min="4605" max="4606" width="12.85546875" style="435" customWidth="1"/>
    <col min="4607" max="4607" width="1.140625" style="435" customWidth="1"/>
    <col min="4608" max="4610" width="12.85546875" style="435" customWidth="1"/>
    <col min="4611" max="4611" width="0.85546875" style="435" customWidth="1"/>
    <col min="4612" max="4612" width="2.5703125" style="435" customWidth="1"/>
    <col min="4613" max="4613" width="1" style="435" customWidth="1"/>
    <col min="4614" max="4853" width="9.140625" style="435"/>
    <col min="4854" max="4854" width="1" style="435" customWidth="1"/>
    <col min="4855" max="4855" width="2.5703125" style="435" customWidth="1"/>
    <col min="4856" max="4856" width="2.42578125" style="435" customWidth="1"/>
    <col min="4857" max="4857" width="11.42578125" style="435" customWidth="1"/>
    <col min="4858" max="4858" width="1.140625" style="435" customWidth="1"/>
    <col min="4859" max="4859" width="12.85546875" style="435" customWidth="1"/>
    <col min="4860" max="4860" width="1.140625" style="435" customWidth="1"/>
    <col min="4861" max="4862" width="12.85546875" style="435" customWidth="1"/>
    <col min="4863" max="4863" width="1.140625" style="435" customWidth="1"/>
    <col min="4864" max="4866" width="12.85546875" style="435" customWidth="1"/>
    <col min="4867" max="4867" width="0.85546875" style="435" customWidth="1"/>
    <col min="4868" max="4868" width="2.5703125" style="435" customWidth="1"/>
    <col min="4869" max="4869" width="1" style="435" customWidth="1"/>
    <col min="4870" max="5109" width="9.140625" style="435"/>
    <col min="5110" max="5110" width="1" style="435" customWidth="1"/>
    <col min="5111" max="5111" width="2.5703125" style="435" customWidth="1"/>
    <col min="5112" max="5112" width="2.42578125" style="435" customWidth="1"/>
    <col min="5113" max="5113" width="11.42578125" style="435" customWidth="1"/>
    <col min="5114" max="5114" width="1.140625" style="435" customWidth="1"/>
    <col min="5115" max="5115" width="12.85546875" style="435" customWidth="1"/>
    <col min="5116" max="5116" width="1.140625" style="435" customWidth="1"/>
    <col min="5117" max="5118" width="12.85546875" style="435" customWidth="1"/>
    <col min="5119" max="5119" width="1.140625" style="435" customWidth="1"/>
    <col min="5120" max="5122" width="12.85546875" style="435" customWidth="1"/>
    <col min="5123" max="5123" width="0.85546875" style="435" customWidth="1"/>
    <col min="5124" max="5124" width="2.5703125" style="435" customWidth="1"/>
    <col min="5125" max="5125" width="1" style="435" customWidth="1"/>
    <col min="5126" max="5365" width="9.140625" style="435"/>
    <col min="5366" max="5366" width="1" style="435" customWidth="1"/>
    <col min="5367" max="5367" width="2.5703125" style="435" customWidth="1"/>
    <col min="5368" max="5368" width="2.42578125" style="435" customWidth="1"/>
    <col min="5369" max="5369" width="11.42578125" style="435" customWidth="1"/>
    <col min="5370" max="5370" width="1.140625" style="435" customWidth="1"/>
    <col min="5371" max="5371" width="12.85546875" style="435" customWidth="1"/>
    <col min="5372" max="5372" width="1.140625" style="435" customWidth="1"/>
    <col min="5373" max="5374" width="12.85546875" style="435" customWidth="1"/>
    <col min="5375" max="5375" width="1.140625" style="435" customWidth="1"/>
    <col min="5376" max="5378" width="12.85546875" style="435" customWidth="1"/>
    <col min="5379" max="5379" width="0.85546875" style="435" customWidth="1"/>
    <col min="5380" max="5380" width="2.5703125" style="435" customWidth="1"/>
    <col min="5381" max="5381" width="1" style="435" customWidth="1"/>
    <col min="5382" max="5621" width="9.140625" style="435"/>
    <col min="5622" max="5622" width="1" style="435" customWidth="1"/>
    <col min="5623" max="5623" width="2.5703125" style="435" customWidth="1"/>
    <col min="5624" max="5624" width="2.42578125" style="435" customWidth="1"/>
    <col min="5625" max="5625" width="11.42578125" style="435" customWidth="1"/>
    <col min="5626" max="5626" width="1.140625" style="435" customWidth="1"/>
    <col min="5627" max="5627" width="12.85546875" style="435" customWidth="1"/>
    <col min="5628" max="5628" width="1.140625" style="435" customWidth="1"/>
    <col min="5629" max="5630" width="12.85546875" style="435" customWidth="1"/>
    <col min="5631" max="5631" width="1.140625" style="435" customWidth="1"/>
    <col min="5632" max="5634" width="12.85546875" style="435" customWidth="1"/>
    <col min="5635" max="5635" width="0.85546875" style="435" customWidth="1"/>
    <col min="5636" max="5636" width="2.5703125" style="435" customWidth="1"/>
    <col min="5637" max="5637" width="1" style="435" customWidth="1"/>
    <col min="5638" max="5877" width="9.140625" style="435"/>
    <col min="5878" max="5878" width="1" style="435" customWidth="1"/>
    <col min="5879" max="5879" width="2.5703125" style="435" customWidth="1"/>
    <col min="5880" max="5880" width="2.42578125" style="435" customWidth="1"/>
    <col min="5881" max="5881" width="11.42578125" style="435" customWidth="1"/>
    <col min="5882" max="5882" width="1.140625" style="435" customWidth="1"/>
    <col min="5883" max="5883" width="12.85546875" style="435" customWidth="1"/>
    <col min="5884" max="5884" width="1.140625" style="435" customWidth="1"/>
    <col min="5885" max="5886" width="12.85546875" style="435" customWidth="1"/>
    <col min="5887" max="5887" width="1.140625" style="435" customWidth="1"/>
    <col min="5888" max="5890" width="12.85546875" style="435" customWidth="1"/>
    <col min="5891" max="5891" width="0.85546875" style="435" customWidth="1"/>
    <col min="5892" max="5892" width="2.5703125" style="435" customWidth="1"/>
    <col min="5893" max="5893" width="1" style="435" customWidth="1"/>
    <col min="5894" max="6133" width="9.140625" style="435"/>
    <col min="6134" max="6134" width="1" style="435" customWidth="1"/>
    <col min="6135" max="6135" width="2.5703125" style="435" customWidth="1"/>
    <col min="6136" max="6136" width="2.42578125" style="435" customWidth="1"/>
    <col min="6137" max="6137" width="11.42578125" style="435" customWidth="1"/>
    <col min="6138" max="6138" width="1.140625" style="435" customWidth="1"/>
    <col min="6139" max="6139" width="12.85546875" style="435" customWidth="1"/>
    <col min="6140" max="6140" width="1.140625" style="435" customWidth="1"/>
    <col min="6141" max="6142" width="12.85546875" style="435" customWidth="1"/>
    <col min="6143" max="6143" width="1.140625" style="435" customWidth="1"/>
    <col min="6144" max="6146" width="12.85546875" style="435" customWidth="1"/>
    <col min="6147" max="6147" width="0.85546875" style="435" customWidth="1"/>
    <col min="6148" max="6148" width="2.5703125" style="435" customWidth="1"/>
    <col min="6149" max="6149" width="1" style="435" customWidth="1"/>
    <col min="6150" max="6389" width="9.140625" style="435"/>
    <col min="6390" max="6390" width="1" style="435" customWidth="1"/>
    <col min="6391" max="6391" width="2.5703125" style="435" customWidth="1"/>
    <col min="6392" max="6392" width="2.42578125" style="435" customWidth="1"/>
    <col min="6393" max="6393" width="11.42578125" style="435" customWidth="1"/>
    <col min="6394" max="6394" width="1.140625" style="435" customWidth="1"/>
    <col min="6395" max="6395" width="12.85546875" style="435" customWidth="1"/>
    <col min="6396" max="6396" width="1.140625" style="435" customWidth="1"/>
    <col min="6397" max="6398" width="12.85546875" style="435" customWidth="1"/>
    <col min="6399" max="6399" width="1.140625" style="435" customWidth="1"/>
    <col min="6400" max="6402" width="12.85546875" style="435" customWidth="1"/>
    <col min="6403" max="6403" width="0.85546875" style="435" customWidth="1"/>
    <col min="6404" max="6404" width="2.5703125" style="435" customWidth="1"/>
    <col min="6405" max="6405" width="1" style="435" customWidth="1"/>
    <col min="6406" max="6645" width="9.140625" style="435"/>
    <col min="6646" max="6646" width="1" style="435" customWidth="1"/>
    <col min="6647" max="6647" width="2.5703125" style="435" customWidth="1"/>
    <col min="6648" max="6648" width="2.42578125" style="435" customWidth="1"/>
    <col min="6649" max="6649" width="11.42578125" style="435" customWidth="1"/>
    <col min="6650" max="6650" width="1.140625" style="435" customWidth="1"/>
    <col min="6651" max="6651" width="12.85546875" style="435" customWidth="1"/>
    <col min="6652" max="6652" width="1.140625" style="435" customWidth="1"/>
    <col min="6653" max="6654" width="12.85546875" style="435" customWidth="1"/>
    <col min="6655" max="6655" width="1.140625" style="435" customWidth="1"/>
    <col min="6656" max="6658" width="12.85546875" style="435" customWidth="1"/>
    <col min="6659" max="6659" width="0.85546875" style="435" customWidth="1"/>
    <col min="6660" max="6660" width="2.5703125" style="435" customWidth="1"/>
    <col min="6661" max="6661" width="1" style="435" customWidth="1"/>
    <col min="6662" max="6901" width="9.140625" style="435"/>
    <col min="6902" max="6902" width="1" style="435" customWidth="1"/>
    <col min="6903" max="6903" width="2.5703125" style="435" customWidth="1"/>
    <col min="6904" max="6904" width="2.42578125" style="435" customWidth="1"/>
    <col min="6905" max="6905" width="11.42578125" style="435" customWidth="1"/>
    <col min="6906" max="6906" width="1.140625" style="435" customWidth="1"/>
    <col min="6907" max="6907" width="12.85546875" style="435" customWidth="1"/>
    <col min="6908" max="6908" width="1.140625" style="435" customWidth="1"/>
    <col min="6909" max="6910" width="12.85546875" style="435" customWidth="1"/>
    <col min="6911" max="6911" width="1.140625" style="435" customWidth="1"/>
    <col min="6912" max="6914" width="12.85546875" style="435" customWidth="1"/>
    <col min="6915" max="6915" width="0.85546875" style="435" customWidth="1"/>
    <col min="6916" max="6916" width="2.5703125" style="435" customWidth="1"/>
    <col min="6917" max="6917" width="1" style="435" customWidth="1"/>
    <col min="6918" max="7157" width="9.140625" style="435"/>
    <col min="7158" max="7158" width="1" style="435" customWidth="1"/>
    <col min="7159" max="7159" width="2.5703125" style="435" customWidth="1"/>
    <col min="7160" max="7160" width="2.42578125" style="435" customWidth="1"/>
    <col min="7161" max="7161" width="11.42578125" style="435" customWidth="1"/>
    <col min="7162" max="7162" width="1.140625" style="435" customWidth="1"/>
    <col min="7163" max="7163" width="12.85546875" style="435" customWidth="1"/>
    <col min="7164" max="7164" width="1.140625" style="435" customWidth="1"/>
    <col min="7165" max="7166" width="12.85546875" style="435" customWidth="1"/>
    <col min="7167" max="7167" width="1.140625" style="435" customWidth="1"/>
    <col min="7168" max="7170" width="12.85546875" style="435" customWidth="1"/>
    <col min="7171" max="7171" width="0.85546875" style="435" customWidth="1"/>
    <col min="7172" max="7172" width="2.5703125" style="435" customWidth="1"/>
    <col min="7173" max="7173" width="1" style="435" customWidth="1"/>
    <col min="7174" max="7413" width="9.140625" style="435"/>
    <col min="7414" max="7414" width="1" style="435" customWidth="1"/>
    <col min="7415" max="7415" width="2.5703125" style="435" customWidth="1"/>
    <col min="7416" max="7416" width="2.42578125" style="435" customWidth="1"/>
    <col min="7417" max="7417" width="11.42578125" style="435" customWidth="1"/>
    <col min="7418" max="7418" width="1.140625" style="435" customWidth="1"/>
    <col min="7419" max="7419" width="12.85546875" style="435" customWidth="1"/>
    <col min="7420" max="7420" width="1.140625" style="435" customWidth="1"/>
    <col min="7421" max="7422" width="12.85546875" style="435" customWidth="1"/>
    <col min="7423" max="7423" width="1.140625" style="435" customWidth="1"/>
    <col min="7424" max="7426" width="12.85546875" style="435" customWidth="1"/>
    <col min="7427" max="7427" width="0.85546875" style="435" customWidth="1"/>
    <col min="7428" max="7428" width="2.5703125" style="435" customWidth="1"/>
    <col min="7429" max="7429" width="1" style="435" customWidth="1"/>
    <col min="7430" max="7669" width="9.140625" style="435"/>
    <col min="7670" max="7670" width="1" style="435" customWidth="1"/>
    <col min="7671" max="7671" width="2.5703125" style="435" customWidth="1"/>
    <col min="7672" max="7672" width="2.42578125" style="435" customWidth="1"/>
    <col min="7673" max="7673" width="11.42578125" style="435" customWidth="1"/>
    <col min="7674" max="7674" width="1.140625" style="435" customWidth="1"/>
    <col min="7675" max="7675" width="12.85546875" style="435" customWidth="1"/>
    <col min="7676" max="7676" width="1.140625" style="435" customWidth="1"/>
    <col min="7677" max="7678" width="12.85546875" style="435" customWidth="1"/>
    <col min="7679" max="7679" width="1.140625" style="435" customWidth="1"/>
    <col min="7680" max="7682" width="12.85546875" style="435" customWidth="1"/>
    <col min="7683" max="7683" width="0.85546875" style="435" customWidth="1"/>
    <col min="7684" max="7684" width="2.5703125" style="435" customWidth="1"/>
    <col min="7685" max="7685" width="1" style="435" customWidth="1"/>
    <col min="7686" max="7925" width="9.140625" style="435"/>
    <col min="7926" max="7926" width="1" style="435" customWidth="1"/>
    <col min="7927" max="7927" width="2.5703125" style="435" customWidth="1"/>
    <col min="7928" max="7928" width="2.42578125" style="435" customWidth="1"/>
    <col min="7929" max="7929" width="11.42578125" style="435" customWidth="1"/>
    <col min="7930" max="7930" width="1.140625" style="435" customWidth="1"/>
    <col min="7931" max="7931" width="12.85546875" style="435" customWidth="1"/>
    <col min="7932" max="7932" width="1.140625" style="435" customWidth="1"/>
    <col min="7933" max="7934" width="12.85546875" style="435" customWidth="1"/>
    <col min="7935" max="7935" width="1.140625" style="435" customWidth="1"/>
    <col min="7936" max="7938" width="12.85546875" style="435" customWidth="1"/>
    <col min="7939" max="7939" width="0.85546875" style="435" customWidth="1"/>
    <col min="7940" max="7940" width="2.5703125" style="435" customWidth="1"/>
    <col min="7941" max="7941" width="1" style="435" customWidth="1"/>
    <col min="7942" max="8181" width="9.140625" style="435"/>
    <col min="8182" max="8182" width="1" style="435" customWidth="1"/>
    <col min="8183" max="8183" width="2.5703125" style="435" customWidth="1"/>
    <col min="8184" max="8184" width="2.42578125" style="435" customWidth="1"/>
    <col min="8185" max="8185" width="11.42578125" style="435" customWidth="1"/>
    <col min="8186" max="8186" width="1.140625" style="435" customWidth="1"/>
    <col min="8187" max="8187" width="12.85546875" style="435" customWidth="1"/>
    <col min="8188" max="8188" width="1.140625" style="435" customWidth="1"/>
    <col min="8189" max="8190" width="12.85546875" style="435" customWidth="1"/>
    <col min="8191" max="8191" width="1.140625" style="435" customWidth="1"/>
    <col min="8192" max="8194" width="12.85546875" style="435" customWidth="1"/>
    <col min="8195" max="8195" width="0.85546875" style="435" customWidth="1"/>
    <col min="8196" max="8196" width="2.5703125" style="435" customWidth="1"/>
    <col min="8197" max="8197" width="1" style="435" customWidth="1"/>
    <col min="8198" max="8437" width="9.140625" style="435"/>
    <col min="8438" max="8438" width="1" style="435" customWidth="1"/>
    <col min="8439" max="8439" width="2.5703125" style="435" customWidth="1"/>
    <col min="8440" max="8440" width="2.42578125" style="435" customWidth="1"/>
    <col min="8441" max="8441" width="11.42578125" style="435" customWidth="1"/>
    <col min="8442" max="8442" width="1.140625" style="435" customWidth="1"/>
    <col min="8443" max="8443" width="12.85546875" style="435" customWidth="1"/>
    <col min="8444" max="8444" width="1.140625" style="435" customWidth="1"/>
    <col min="8445" max="8446" width="12.85546875" style="435" customWidth="1"/>
    <col min="8447" max="8447" width="1.140625" style="435" customWidth="1"/>
    <col min="8448" max="8450" width="12.85546875" style="435" customWidth="1"/>
    <col min="8451" max="8451" width="0.85546875" style="435" customWidth="1"/>
    <col min="8452" max="8452" width="2.5703125" style="435" customWidth="1"/>
    <col min="8453" max="8453" width="1" style="435" customWidth="1"/>
    <col min="8454" max="8693" width="9.140625" style="435"/>
    <col min="8694" max="8694" width="1" style="435" customWidth="1"/>
    <col min="8695" max="8695" width="2.5703125" style="435" customWidth="1"/>
    <col min="8696" max="8696" width="2.42578125" style="435" customWidth="1"/>
    <col min="8697" max="8697" width="11.42578125" style="435" customWidth="1"/>
    <col min="8698" max="8698" width="1.140625" style="435" customWidth="1"/>
    <col min="8699" max="8699" width="12.85546875" style="435" customWidth="1"/>
    <col min="8700" max="8700" width="1.140625" style="435" customWidth="1"/>
    <col min="8701" max="8702" width="12.85546875" style="435" customWidth="1"/>
    <col min="8703" max="8703" width="1.140625" style="435" customWidth="1"/>
    <col min="8704" max="8706" width="12.85546875" style="435" customWidth="1"/>
    <col min="8707" max="8707" width="0.85546875" style="435" customWidth="1"/>
    <col min="8708" max="8708" width="2.5703125" style="435" customWidth="1"/>
    <col min="8709" max="8709" width="1" style="435" customWidth="1"/>
    <col min="8710" max="8949" width="9.140625" style="435"/>
    <col min="8950" max="8950" width="1" style="435" customWidth="1"/>
    <col min="8951" max="8951" width="2.5703125" style="435" customWidth="1"/>
    <col min="8952" max="8952" width="2.42578125" style="435" customWidth="1"/>
    <col min="8953" max="8953" width="11.42578125" style="435" customWidth="1"/>
    <col min="8954" max="8954" width="1.140625" style="435" customWidth="1"/>
    <col min="8955" max="8955" width="12.85546875" style="435" customWidth="1"/>
    <col min="8956" max="8956" width="1.140625" style="435" customWidth="1"/>
    <col min="8957" max="8958" width="12.85546875" style="435" customWidth="1"/>
    <col min="8959" max="8959" width="1.140625" style="435" customWidth="1"/>
    <col min="8960" max="8962" width="12.85546875" style="435" customWidth="1"/>
    <col min="8963" max="8963" width="0.85546875" style="435" customWidth="1"/>
    <col min="8964" max="8964" width="2.5703125" style="435" customWidth="1"/>
    <col min="8965" max="8965" width="1" style="435" customWidth="1"/>
    <col min="8966" max="9205" width="9.140625" style="435"/>
    <col min="9206" max="9206" width="1" style="435" customWidth="1"/>
    <col min="9207" max="9207" width="2.5703125" style="435" customWidth="1"/>
    <col min="9208" max="9208" width="2.42578125" style="435" customWidth="1"/>
    <col min="9209" max="9209" width="11.42578125" style="435" customWidth="1"/>
    <col min="9210" max="9210" width="1.140625" style="435" customWidth="1"/>
    <col min="9211" max="9211" width="12.85546875" style="435" customWidth="1"/>
    <col min="9212" max="9212" width="1.140625" style="435" customWidth="1"/>
    <col min="9213" max="9214" width="12.85546875" style="435" customWidth="1"/>
    <col min="9215" max="9215" width="1.140625" style="435" customWidth="1"/>
    <col min="9216" max="9218" width="12.85546875" style="435" customWidth="1"/>
    <col min="9219" max="9219" width="0.85546875" style="435" customWidth="1"/>
    <col min="9220" max="9220" width="2.5703125" style="435" customWidth="1"/>
    <col min="9221" max="9221" width="1" style="435" customWidth="1"/>
    <col min="9222" max="9461" width="9.140625" style="435"/>
    <col min="9462" max="9462" width="1" style="435" customWidth="1"/>
    <col min="9463" max="9463" width="2.5703125" style="435" customWidth="1"/>
    <col min="9464" max="9464" width="2.42578125" style="435" customWidth="1"/>
    <col min="9465" max="9465" width="11.42578125" style="435" customWidth="1"/>
    <col min="9466" max="9466" width="1.140625" style="435" customWidth="1"/>
    <col min="9467" max="9467" width="12.85546875" style="435" customWidth="1"/>
    <col min="9468" max="9468" width="1.140625" style="435" customWidth="1"/>
    <col min="9469" max="9470" width="12.85546875" style="435" customWidth="1"/>
    <col min="9471" max="9471" width="1.140625" style="435" customWidth="1"/>
    <col min="9472" max="9474" width="12.85546875" style="435" customWidth="1"/>
    <col min="9475" max="9475" width="0.85546875" style="435" customWidth="1"/>
    <col min="9476" max="9476" width="2.5703125" style="435" customWidth="1"/>
    <col min="9477" max="9477" width="1" style="435" customWidth="1"/>
    <col min="9478" max="9717" width="9.140625" style="435"/>
    <col min="9718" max="9718" width="1" style="435" customWidth="1"/>
    <col min="9719" max="9719" width="2.5703125" style="435" customWidth="1"/>
    <col min="9720" max="9720" width="2.42578125" style="435" customWidth="1"/>
    <col min="9721" max="9721" width="11.42578125" style="435" customWidth="1"/>
    <col min="9722" max="9722" width="1.140625" style="435" customWidth="1"/>
    <col min="9723" max="9723" width="12.85546875" style="435" customWidth="1"/>
    <col min="9724" max="9724" width="1.140625" style="435" customWidth="1"/>
    <col min="9725" max="9726" width="12.85546875" style="435" customWidth="1"/>
    <col min="9727" max="9727" width="1.140625" style="435" customWidth="1"/>
    <col min="9728" max="9730" width="12.85546875" style="435" customWidth="1"/>
    <col min="9731" max="9731" width="0.85546875" style="435" customWidth="1"/>
    <col min="9732" max="9732" width="2.5703125" style="435" customWidth="1"/>
    <col min="9733" max="9733" width="1" style="435" customWidth="1"/>
    <col min="9734" max="9973" width="9.140625" style="435"/>
    <col min="9974" max="9974" width="1" style="435" customWidth="1"/>
    <col min="9975" max="9975" width="2.5703125" style="435" customWidth="1"/>
    <col min="9976" max="9976" width="2.42578125" style="435" customWidth="1"/>
    <col min="9977" max="9977" width="11.42578125" style="435" customWidth="1"/>
    <col min="9978" max="9978" width="1.140625" style="435" customWidth="1"/>
    <col min="9979" max="9979" width="12.85546875" style="435" customWidth="1"/>
    <col min="9980" max="9980" width="1.140625" style="435" customWidth="1"/>
    <col min="9981" max="9982" width="12.85546875" style="435" customWidth="1"/>
    <col min="9983" max="9983" width="1.140625" style="435" customWidth="1"/>
    <col min="9984" max="9986" width="12.85546875" style="435" customWidth="1"/>
    <col min="9987" max="9987" width="0.85546875" style="435" customWidth="1"/>
    <col min="9988" max="9988" width="2.5703125" style="435" customWidth="1"/>
    <col min="9989" max="9989" width="1" style="435" customWidth="1"/>
    <col min="9990" max="10229" width="9.140625" style="435"/>
    <col min="10230" max="10230" width="1" style="435" customWidth="1"/>
    <col min="10231" max="10231" width="2.5703125" style="435" customWidth="1"/>
    <col min="10232" max="10232" width="2.42578125" style="435" customWidth="1"/>
    <col min="10233" max="10233" width="11.42578125" style="435" customWidth="1"/>
    <col min="10234" max="10234" width="1.140625" style="435" customWidth="1"/>
    <col min="10235" max="10235" width="12.85546875" style="435" customWidth="1"/>
    <col min="10236" max="10236" width="1.140625" style="435" customWidth="1"/>
    <col min="10237" max="10238" width="12.85546875" style="435" customWidth="1"/>
    <col min="10239" max="10239" width="1.140625" style="435" customWidth="1"/>
    <col min="10240" max="10242" width="12.85546875" style="435" customWidth="1"/>
    <col min="10243" max="10243" width="0.85546875" style="435" customWidth="1"/>
    <col min="10244" max="10244" width="2.5703125" style="435" customWidth="1"/>
    <col min="10245" max="10245" width="1" style="435" customWidth="1"/>
    <col min="10246" max="10485" width="9.140625" style="435"/>
    <col min="10486" max="10486" width="1" style="435" customWidth="1"/>
    <col min="10487" max="10487" width="2.5703125" style="435" customWidth="1"/>
    <col min="10488" max="10488" width="2.42578125" style="435" customWidth="1"/>
    <col min="10489" max="10489" width="11.42578125" style="435" customWidth="1"/>
    <col min="10490" max="10490" width="1.140625" style="435" customWidth="1"/>
    <col min="10491" max="10491" width="12.85546875" style="435" customWidth="1"/>
    <col min="10492" max="10492" width="1.140625" style="435" customWidth="1"/>
    <col min="10493" max="10494" width="12.85546875" style="435" customWidth="1"/>
    <col min="10495" max="10495" width="1.140625" style="435" customWidth="1"/>
    <col min="10496" max="10498" width="12.85546875" style="435" customWidth="1"/>
    <col min="10499" max="10499" width="0.85546875" style="435" customWidth="1"/>
    <col min="10500" max="10500" width="2.5703125" style="435" customWidth="1"/>
    <col min="10501" max="10501" width="1" style="435" customWidth="1"/>
    <col min="10502" max="10741" width="9.140625" style="435"/>
    <col min="10742" max="10742" width="1" style="435" customWidth="1"/>
    <col min="10743" max="10743" width="2.5703125" style="435" customWidth="1"/>
    <col min="10744" max="10744" width="2.42578125" style="435" customWidth="1"/>
    <col min="10745" max="10745" width="11.42578125" style="435" customWidth="1"/>
    <col min="10746" max="10746" width="1.140625" style="435" customWidth="1"/>
    <col min="10747" max="10747" width="12.85546875" style="435" customWidth="1"/>
    <col min="10748" max="10748" width="1.140625" style="435" customWidth="1"/>
    <col min="10749" max="10750" width="12.85546875" style="435" customWidth="1"/>
    <col min="10751" max="10751" width="1.140625" style="435" customWidth="1"/>
    <col min="10752" max="10754" width="12.85546875" style="435" customWidth="1"/>
    <col min="10755" max="10755" width="0.85546875" style="435" customWidth="1"/>
    <col min="10756" max="10756" width="2.5703125" style="435" customWidth="1"/>
    <col min="10757" max="10757" width="1" style="435" customWidth="1"/>
    <col min="10758" max="10997" width="9.140625" style="435"/>
    <col min="10998" max="10998" width="1" style="435" customWidth="1"/>
    <col min="10999" max="10999" width="2.5703125" style="435" customWidth="1"/>
    <col min="11000" max="11000" width="2.42578125" style="435" customWidth="1"/>
    <col min="11001" max="11001" width="11.42578125" style="435" customWidth="1"/>
    <col min="11002" max="11002" width="1.140625" style="435" customWidth="1"/>
    <col min="11003" max="11003" width="12.85546875" style="435" customWidth="1"/>
    <col min="11004" max="11004" width="1.140625" style="435" customWidth="1"/>
    <col min="11005" max="11006" width="12.85546875" style="435" customWidth="1"/>
    <col min="11007" max="11007" width="1.140625" style="435" customWidth="1"/>
    <col min="11008" max="11010" width="12.85546875" style="435" customWidth="1"/>
    <col min="11011" max="11011" width="0.85546875" style="435" customWidth="1"/>
    <col min="11012" max="11012" width="2.5703125" style="435" customWidth="1"/>
    <col min="11013" max="11013" width="1" style="435" customWidth="1"/>
    <col min="11014" max="11253" width="9.140625" style="435"/>
    <col min="11254" max="11254" width="1" style="435" customWidth="1"/>
    <col min="11255" max="11255" width="2.5703125" style="435" customWidth="1"/>
    <col min="11256" max="11256" width="2.42578125" style="435" customWidth="1"/>
    <col min="11257" max="11257" width="11.42578125" style="435" customWidth="1"/>
    <col min="11258" max="11258" width="1.140625" style="435" customWidth="1"/>
    <col min="11259" max="11259" width="12.85546875" style="435" customWidth="1"/>
    <col min="11260" max="11260" width="1.140625" style="435" customWidth="1"/>
    <col min="11261" max="11262" width="12.85546875" style="435" customWidth="1"/>
    <col min="11263" max="11263" width="1.140625" style="435" customWidth="1"/>
    <col min="11264" max="11266" width="12.85546875" style="435" customWidth="1"/>
    <col min="11267" max="11267" width="0.85546875" style="435" customWidth="1"/>
    <col min="11268" max="11268" width="2.5703125" style="435" customWidth="1"/>
    <col min="11269" max="11269" width="1" style="435" customWidth="1"/>
    <col min="11270" max="11509" width="9.140625" style="435"/>
    <col min="11510" max="11510" width="1" style="435" customWidth="1"/>
    <col min="11511" max="11511" width="2.5703125" style="435" customWidth="1"/>
    <col min="11512" max="11512" width="2.42578125" style="435" customWidth="1"/>
    <col min="11513" max="11513" width="11.42578125" style="435" customWidth="1"/>
    <col min="11514" max="11514" width="1.140625" style="435" customWidth="1"/>
    <col min="11515" max="11515" width="12.85546875" style="435" customWidth="1"/>
    <col min="11516" max="11516" width="1.140625" style="435" customWidth="1"/>
    <col min="11517" max="11518" width="12.85546875" style="435" customWidth="1"/>
    <col min="11519" max="11519" width="1.140625" style="435" customWidth="1"/>
    <col min="11520" max="11522" width="12.85546875" style="435" customWidth="1"/>
    <col min="11523" max="11523" width="0.85546875" style="435" customWidth="1"/>
    <col min="11524" max="11524" width="2.5703125" style="435" customWidth="1"/>
    <col min="11525" max="11525" width="1" style="435" customWidth="1"/>
    <col min="11526" max="11765" width="9.140625" style="435"/>
    <col min="11766" max="11766" width="1" style="435" customWidth="1"/>
    <col min="11767" max="11767" width="2.5703125" style="435" customWidth="1"/>
    <col min="11768" max="11768" width="2.42578125" style="435" customWidth="1"/>
    <col min="11769" max="11769" width="11.42578125" style="435" customWidth="1"/>
    <col min="11770" max="11770" width="1.140625" style="435" customWidth="1"/>
    <col min="11771" max="11771" width="12.85546875" style="435" customWidth="1"/>
    <col min="11772" max="11772" width="1.140625" style="435" customWidth="1"/>
    <col min="11773" max="11774" width="12.85546875" style="435" customWidth="1"/>
    <col min="11775" max="11775" width="1.140625" style="435" customWidth="1"/>
    <col min="11776" max="11778" width="12.85546875" style="435" customWidth="1"/>
    <col min="11779" max="11779" width="0.85546875" style="435" customWidth="1"/>
    <col min="11780" max="11780" width="2.5703125" style="435" customWidth="1"/>
    <col min="11781" max="11781" width="1" style="435" customWidth="1"/>
    <col min="11782" max="12021" width="9.140625" style="435"/>
    <col min="12022" max="12022" width="1" style="435" customWidth="1"/>
    <col min="12023" max="12023" width="2.5703125" style="435" customWidth="1"/>
    <col min="12024" max="12024" width="2.42578125" style="435" customWidth="1"/>
    <col min="12025" max="12025" width="11.42578125" style="435" customWidth="1"/>
    <col min="12026" max="12026" width="1.140625" style="435" customWidth="1"/>
    <col min="12027" max="12027" width="12.85546875" style="435" customWidth="1"/>
    <col min="12028" max="12028" width="1.140625" style="435" customWidth="1"/>
    <col min="12029" max="12030" width="12.85546875" style="435" customWidth="1"/>
    <col min="12031" max="12031" width="1.140625" style="435" customWidth="1"/>
    <col min="12032" max="12034" width="12.85546875" style="435" customWidth="1"/>
    <col min="12035" max="12035" width="0.85546875" style="435" customWidth="1"/>
    <col min="12036" max="12036" width="2.5703125" style="435" customWidth="1"/>
    <col min="12037" max="12037" width="1" style="435" customWidth="1"/>
    <col min="12038" max="12277" width="9.140625" style="435"/>
    <col min="12278" max="12278" width="1" style="435" customWidth="1"/>
    <col min="12279" max="12279" width="2.5703125" style="435" customWidth="1"/>
    <col min="12280" max="12280" width="2.42578125" style="435" customWidth="1"/>
    <col min="12281" max="12281" width="11.42578125" style="435" customWidth="1"/>
    <col min="12282" max="12282" width="1.140625" style="435" customWidth="1"/>
    <col min="12283" max="12283" width="12.85546875" style="435" customWidth="1"/>
    <col min="12284" max="12284" width="1.140625" style="435" customWidth="1"/>
    <col min="12285" max="12286" width="12.85546875" style="435" customWidth="1"/>
    <col min="12287" max="12287" width="1.140625" style="435" customWidth="1"/>
    <col min="12288" max="12290" width="12.85546875" style="435" customWidth="1"/>
    <col min="12291" max="12291" width="0.85546875" style="435" customWidth="1"/>
    <col min="12292" max="12292" width="2.5703125" style="435" customWidth="1"/>
    <col min="12293" max="12293" width="1" style="435" customWidth="1"/>
    <col min="12294" max="12533" width="9.140625" style="435"/>
    <col min="12534" max="12534" width="1" style="435" customWidth="1"/>
    <col min="12535" max="12535" width="2.5703125" style="435" customWidth="1"/>
    <col min="12536" max="12536" width="2.42578125" style="435" customWidth="1"/>
    <col min="12537" max="12537" width="11.42578125" style="435" customWidth="1"/>
    <col min="12538" max="12538" width="1.140625" style="435" customWidth="1"/>
    <col min="12539" max="12539" width="12.85546875" style="435" customWidth="1"/>
    <col min="12540" max="12540" width="1.140625" style="435" customWidth="1"/>
    <col min="12541" max="12542" width="12.85546875" style="435" customWidth="1"/>
    <col min="12543" max="12543" width="1.140625" style="435" customWidth="1"/>
    <col min="12544" max="12546" width="12.85546875" style="435" customWidth="1"/>
    <col min="12547" max="12547" width="0.85546875" style="435" customWidth="1"/>
    <col min="12548" max="12548" width="2.5703125" style="435" customWidth="1"/>
    <col min="12549" max="12549" width="1" style="435" customWidth="1"/>
    <col min="12550" max="12789" width="9.140625" style="435"/>
    <col min="12790" max="12790" width="1" style="435" customWidth="1"/>
    <col min="12791" max="12791" width="2.5703125" style="435" customWidth="1"/>
    <col min="12792" max="12792" width="2.42578125" style="435" customWidth="1"/>
    <col min="12793" max="12793" width="11.42578125" style="435" customWidth="1"/>
    <col min="12794" max="12794" width="1.140625" style="435" customWidth="1"/>
    <col min="12795" max="12795" width="12.85546875" style="435" customWidth="1"/>
    <col min="12796" max="12796" width="1.140625" style="435" customWidth="1"/>
    <col min="12797" max="12798" width="12.85546875" style="435" customWidth="1"/>
    <col min="12799" max="12799" width="1.140625" style="435" customWidth="1"/>
    <col min="12800" max="12802" width="12.85546875" style="435" customWidth="1"/>
    <col min="12803" max="12803" width="0.85546875" style="435" customWidth="1"/>
    <col min="12804" max="12804" width="2.5703125" style="435" customWidth="1"/>
    <col min="12805" max="12805" width="1" style="435" customWidth="1"/>
    <col min="12806" max="13045" width="9.140625" style="435"/>
    <col min="13046" max="13046" width="1" style="435" customWidth="1"/>
    <col min="13047" max="13047" width="2.5703125" style="435" customWidth="1"/>
    <col min="13048" max="13048" width="2.42578125" style="435" customWidth="1"/>
    <col min="13049" max="13049" width="11.42578125" style="435" customWidth="1"/>
    <col min="13050" max="13050" width="1.140625" style="435" customWidth="1"/>
    <col min="13051" max="13051" width="12.85546875" style="435" customWidth="1"/>
    <col min="13052" max="13052" width="1.140625" style="435" customWidth="1"/>
    <col min="13053" max="13054" width="12.85546875" style="435" customWidth="1"/>
    <col min="13055" max="13055" width="1.140625" style="435" customWidth="1"/>
    <col min="13056" max="13058" width="12.85546875" style="435" customWidth="1"/>
    <col min="13059" max="13059" width="0.85546875" style="435" customWidth="1"/>
    <col min="13060" max="13060" width="2.5703125" style="435" customWidth="1"/>
    <col min="13061" max="13061" width="1" style="435" customWidth="1"/>
    <col min="13062" max="13301" width="9.140625" style="435"/>
    <col min="13302" max="13302" width="1" style="435" customWidth="1"/>
    <col min="13303" max="13303" width="2.5703125" style="435" customWidth="1"/>
    <col min="13304" max="13304" width="2.42578125" style="435" customWidth="1"/>
    <col min="13305" max="13305" width="11.42578125" style="435" customWidth="1"/>
    <col min="13306" max="13306" width="1.140625" style="435" customWidth="1"/>
    <col min="13307" max="13307" width="12.85546875" style="435" customWidth="1"/>
    <col min="13308" max="13308" width="1.140625" style="435" customWidth="1"/>
    <col min="13309" max="13310" width="12.85546875" style="435" customWidth="1"/>
    <col min="13311" max="13311" width="1.140625" style="435" customWidth="1"/>
    <col min="13312" max="13314" width="12.85546875" style="435" customWidth="1"/>
    <col min="13315" max="13315" width="0.85546875" style="435" customWidth="1"/>
    <col min="13316" max="13316" width="2.5703125" style="435" customWidth="1"/>
    <col min="13317" max="13317" width="1" style="435" customWidth="1"/>
    <col min="13318" max="13557" width="9.140625" style="435"/>
    <col min="13558" max="13558" width="1" style="435" customWidth="1"/>
    <col min="13559" max="13559" width="2.5703125" style="435" customWidth="1"/>
    <col min="13560" max="13560" width="2.42578125" style="435" customWidth="1"/>
    <col min="13561" max="13561" width="11.42578125" style="435" customWidth="1"/>
    <col min="13562" max="13562" width="1.140625" style="435" customWidth="1"/>
    <col min="13563" max="13563" width="12.85546875" style="435" customWidth="1"/>
    <col min="13564" max="13564" width="1.140625" style="435" customWidth="1"/>
    <col min="13565" max="13566" width="12.85546875" style="435" customWidth="1"/>
    <col min="13567" max="13567" width="1.140625" style="435" customWidth="1"/>
    <col min="13568" max="13570" width="12.85546875" style="435" customWidth="1"/>
    <col min="13571" max="13571" width="0.85546875" style="435" customWidth="1"/>
    <col min="13572" max="13572" width="2.5703125" style="435" customWidth="1"/>
    <col min="13573" max="13573" width="1" style="435" customWidth="1"/>
    <col min="13574" max="13813" width="9.140625" style="435"/>
    <col min="13814" max="13814" width="1" style="435" customWidth="1"/>
    <col min="13815" max="13815" width="2.5703125" style="435" customWidth="1"/>
    <col min="13816" max="13816" width="2.42578125" style="435" customWidth="1"/>
    <col min="13817" max="13817" width="11.42578125" style="435" customWidth="1"/>
    <col min="13818" max="13818" width="1.140625" style="435" customWidth="1"/>
    <col min="13819" max="13819" width="12.85546875" style="435" customWidth="1"/>
    <col min="13820" max="13820" width="1.140625" style="435" customWidth="1"/>
    <col min="13821" max="13822" width="12.85546875" style="435" customWidth="1"/>
    <col min="13823" max="13823" width="1.140625" style="435" customWidth="1"/>
    <col min="13824" max="13826" width="12.85546875" style="435" customWidth="1"/>
    <col min="13827" max="13827" width="0.85546875" style="435" customWidth="1"/>
    <col min="13828" max="13828" width="2.5703125" style="435" customWidth="1"/>
    <col min="13829" max="13829" width="1" style="435" customWidth="1"/>
    <col min="13830" max="14069" width="9.140625" style="435"/>
    <col min="14070" max="14070" width="1" style="435" customWidth="1"/>
    <col min="14071" max="14071" width="2.5703125" style="435" customWidth="1"/>
    <col min="14072" max="14072" width="2.42578125" style="435" customWidth="1"/>
    <col min="14073" max="14073" width="11.42578125" style="435" customWidth="1"/>
    <col min="14074" max="14074" width="1.140625" style="435" customWidth="1"/>
    <col min="14075" max="14075" width="12.85546875" style="435" customWidth="1"/>
    <col min="14076" max="14076" width="1.140625" style="435" customWidth="1"/>
    <col min="14077" max="14078" width="12.85546875" style="435" customWidth="1"/>
    <col min="14079" max="14079" width="1.140625" style="435" customWidth="1"/>
    <col min="14080" max="14082" width="12.85546875" style="435" customWidth="1"/>
    <col min="14083" max="14083" width="0.85546875" style="435" customWidth="1"/>
    <col min="14084" max="14084" width="2.5703125" style="435" customWidth="1"/>
    <col min="14085" max="14085" width="1" style="435" customWidth="1"/>
    <col min="14086" max="14325" width="9.140625" style="435"/>
    <col min="14326" max="14326" width="1" style="435" customWidth="1"/>
    <col min="14327" max="14327" width="2.5703125" style="435" customWidth="1"/>
    <col min="14328" max="14328" width="2.42578125" style="435" customWidth="1"/>
    <col min="14329" max="14329" width="11.42578125" style="435" customWidth="1"/>
    <col min="14330" max="14330" width="1.140625" style="435" customWidth="1"/>
    <col min="14331" max="14331" width="12.85546875" style="435" customWidth="1"/>
    <col min="14332" max="14332" width="1.140625" style="435" customWidth="1"/>
    <col min="14333" max="14334" width="12.85546875" style="435" customWidth="1"/>
    <col min="14335" max="14335" width="1.140625" style="435" customWidth="1"/>
    <col min="14336" max="14338" width="12.85546875" style="435" customWidth="1"/>
    <col min="14339" max="14339" width="0.85546875" style="435" customWidth="1"/>
    <col min="14340" max="14340" width="2.5703125" style="435" customWidth="1"/>
    <col min="14341" max="14341" width="1" style="435" customWidth="1"/>
    <col min="14342" max="14581" width="9.140625" style="435"/>
    <col min="14582" max="14582" width="1" style="435" customWidth="1"/>
    <col min="14583" max="14583" width="2.5703125" style="435" customWidth="1"/>
    <col min="14584" max="14584" width="2.42578125" style="435" customWidth="1"/>
    <col min="14585" max="14585" width="11.42578125" style="435" customWidth="1"/>
    <col min="14586" max="14586" width="1.140625" style="435" customWidth="1"/>
    <col min="14587" max="14587" width="12.85546875" style="435" customWidth="1"/>
    <col min="14588" max="14588" width="1.140625" style="435" customWidth="1"/>
    <col min="14589" max="14590" width="12.85546875" style="435" customWidth="1"/>
    <col min="14591" max="14591" width="1.140625" style="435" customWidth="1"/>
    <col min="14592" max="14594" width="12.85546875" style="435" customWidth="1"/>
    <col min="14595" max="14595" width="0.85546875" style="435" customWidth="1"/>
    <col min="14596" max="14596" width="2.5703125" style="435" customWidth="1"/>
    <col min="14597" max="14597" width="1" style="435" customWidth="1"/>
    <col min="14598" max="14837" width="9.140625" style="435"/>
    <col min="14838" max="14838" width="1" style="435" customWidth="1"/>
    <col min="14839" max="14839" width="2.5703125" style="435" customWidth="1"/>
    <col min="14840" max="14840" width="2.42578125" style="435" customWidth="1"/>
    <col min="14841" max="14841" width="11.42578125" style="435" customWidth="1"/>
    <col min="14842" max="14842" width="1.140625" style="435" customWidth="1"/>
    <col min="14843" max="14843" width="12.85546875" style="435" customWidth="1"/>
    <col min="14844" max="14844" width="1.140625" style="435" customWidth="1"/>
    <col min="14845" max="14846" width="12.85546875" style="435" customWidth="1"/>
    <col min="14847" max="14847" width="1.140625" style="435" customWidth="1"/>
    <col min="14848" max="14850" width="12.85546875" style="435" customWidth="1"/>
    <col min="14851" max="14851" width="0.85546875" style="435" customWidth="1"/>
    <col min="14852" max="14852" width="2.5703125" style="435" customWidth="1"/>
    <col min="14853" max="14853" width="1" style="435" customWidth="1"/>
    <col min="14854" max="15093" width="9.140625" style="435"/>
    <col min="15094" max="15094" width="1" style="435" customWidth="1"/>
    <col min="15095" max="15095" width="2.5703125" style="435" customWidth="1"/>
    <col min="15096" max="15096" width="2.42578125" style="435" customWidth="1"/>
    <col min="15097" max="15097" width="11.42578125" style="435" customWidth="1"/>
    <col min="15098" max="15098" width="1.140625" style="435" customWidth="1"/>
    <col min="15099" max="15099" width="12.85546875" style="435" customWidth="1"/>
    <col min="15100" max="15100" width="1.140625" style="435" customWidth="1"/>
    <col min="15101" max="15102" width="12.85546875" style="435" customWidth="1"/>
    <col min="15103" max="15103" width="1.140625" style="435" customWidth="1"/>
    <col min="15104" max="15106" width="12.85546875" style="435" customWidth="1"/>
    <col min="15107" max="15107" width="0.85546875" style="435" customWidth="1"/>
    <col min="15108" max="15108" width="2.5703125" style="435" customWidth="1"/>
    <col min="15109" max="15109" width="1" style="435" customWidth="1"/>
    <col min="15110" max="15349" width="9.140625" style="435"/>
    <col min="15350" max="15350" width="1" style="435" customWidth="1"/>
    <col min="15351" max="15351" width="2.5703125" style="435" customWidth="1"/>
    <col min="15352" max="15352" width="2.42578125" style="435" customWidth="1"/>
    <col min="15353" max="15353" width="11.42578125" style="435" customWidth="1"/>
    <col min="15354" max="15354" width="1.140625" style="435" customWidth="1"/>
    <col min="15355" max="15355" width="12.85546875" style="435" customWidth="1"/>
    <col min="15356" max="15356" width="1.140625" style="435" customWidth="1"/>
    <col min="15357" max="15358" width="12.85546875" style="435" customWidth="1"/>
    <col min="15359" max="15359" width="1.140625" style="435" customWidth="1"/>
    <col min="15360" max="15362" width="12.85546875" style="435" customWidth="1"/>
    <col min="15363" max="15363" width="0.85546875" style="435" customWidth="1"/>
    <col min="15364" max="15364" width="2.5703125" style="435" customWidth="1"/>
    <col min="15365" max="15365" width="1" style="435" customWidth="1"/>
    <col min="15366" max="15605" width="9.140625" style="435"/>
    <col min="15606" max="15606" width="1" style="435" customWidth="1"/>
    <col min="15607" max="15607" width="2.5703125" style="435" customWidth="1"/>
    <col min="15608" max="15608" width="2.42578125" style="435" customWidth="1"/>
    <col min="15609" max="15609" width="11.42578125" style="435" customWidth="1"/>
    <col min="15610" max="15610" width="1.140625" style="435" customWidth="1"/>
    <col min="15611" max="15611" width="12.85546875" style="435" customWidth="1"/>
    <col min="15612" max="15612" width="1.140625" style="435" customWidth="1"/>
    <col min="15613" max="15614" width="12.85546875" style="435" customWidth="1"/>
    <col min="15615" max="15615" width="1.140625" style="435" customWidth="1"/>
    <col min="15616" max="15618" width="12.85546875" style="435" customWidth="1"/>
    <col min="15619" max="15619" width="0.85546875" style="435" customWidth="1"/>
    <col min="15620" max="15620" width="2.5703125" style="435" customWidth="1"/>
    <col min="15621" max="15621" width="1" style="435" customWidth="1"/>
    <col min="15622" max="15861" width="9.140625" style="435"/>
    <col min="15862" max="15862" width="1" style="435" customWidth="1"/>
    <col min="15863" max="15863" width="2.5703125" style="435" customWidth="1"/>
    <col min="15864" max="15864" width="2.42578125" style="435" customWidth="1"/>
    <col min="15865" max="15865" width="11.42578125" style="435" customWidth="1"/>
    <col min="15866" max="15866" width="1.140625" style="435" customWidth="1"/>
    <col min="15867" max="15867" width="12.85546875" style="435" customWidth="1"/>
    <col min="15868" max="15868" width="1.140625" style="435" customWidth="1"/>
    <col min="15869" max="15870" width="12.85546875" style="435" customWidth="1"/>
    <col min="15871" max="15871" width="1.140625" style="435" customWidth="1"/>
    <col min="15872" max="15874" width="12.85546875" style="435" customWidth="1"/>
    <col min="15875" max="15875" width="0.85546875" style="435" customWidth="1"/>
    <col min="15876" max="15876" width="2.5703125" style="435" customWidth="1"/>
    <col min="15877" max="15877" width="1" style="435" customWidth="1"/>
    <col min="15878" max="16117" width="9.140625" style="435"/>
    <col min="16118" max="16118" width="1" style="435" customWidth="1"/>
    <col min="16119" max="16119" width="2.5703125" style="435" customWidth="1"/>
    <col min="16120" max="16120" width="2.42578125" style="435" customWidth="1"/>
    <col min="16121" max="16121" width="11.42578125" style="435" customWidth="1"/>
    <col min="16122" max="16122" width="1.140625" style="435" customWidth="1"/>
    <col min="16123" max="16123" width="12.85546875" style="435" customWidth="1"/>
    <col min="16124" max="16124" width="1.140625" style="435" customWidth="1"/>
    <col min="16125" max="16126" width="12.85546875" style="435" customWidth="1"/>
    <col min="16127" max="16127" width="1.140625" style="435" customWidth="1"/>
    <col min="16128" max="16130" width="12.85546875" style="435" customWidth="1"/>
    <col min="16131" max="16131" width="0.85546875" style="435" customWidth="1"/>
    <col min="16132" max="16132" width="2.5703125" style="435" customWidth="1"/>
    <col min="16133" max="16133" width="1" style="435" customWidth="1"/>
    <col min="16134" max="16384" width="9.140625" style="435"/>
  </cols>
  <sheetData>
    <row r="1" spans="1:17" ht="13.5" customHeight="1" thickBot="1">
      <c r="A1" s="428"/>
      <c r="B1" s="429"/>
      <c r="C1" s="430" t="s">
        <v>372</v>
      </c>
      <c r="D1" s="431"/>
      <c r="E1" s="432"/>
      <c r="F1" s="432"/>
      <c r="G1" s="432"/>
      <c r="H1" s="432"/>
      <c r="I1" s="432"/>
      <c r="J1" s="432"/>
      <c r="K1" s="432"/>
      <c r="L1" s="433"/>
      <c r="M1" s="432"/>
      <c r="N1" s="432"/>
      <c r="O1" s="428"/>
    </row>
    <row r="2" spans="1:17" ht="6" customHeight="1">
      <c r="A2" s="436"/>
      <c r="B2" s="436"/>
      <c r="C2" s="437"/>
      <c r="D2" s="437"/>
      <c r="E2" s="438"/>
      <c r="F2" s="438"/>
      <c r="G2" s="438"/>
      <c r="H2" s="438"/>
      <c r="I2" s="438"/>
      <c r="J2" s="438"/>
      <c r="K2" s="438"/>
      <c r="L2" s="439"/>
      <c r="M2" s="440"/>
      <c r="N2" s="441"/>
      <c r="O2" s="428"/>
    </row>
    <row r="3" spans="1:17" ht="6" customHeight="1" thickBot="1">
      <c r="A3" s="436"/>
      <c r="B3" s="436"/>
      <c r="C3" s="442"/>
      <c r="D3" s="442"/>
      <c r="E3" s="442"/>
      <c r="F3" s="442"/>
      <c r="G3" s="442"/>
      <c r="H3" s="442"/>
      <c r="I3" s="442"/>
      <c r="J3" s="442"/>
      <c r="K3" s="442"/>
      <c r="L3" s="442"/>
      <c r="M3" s="442"/>
      <c r="N3" s="443"/>
      <c r="O3" s="428"/>
    </row>
    <row r="4" spans="1:17" s="450" customFormat="1" ht="13.5" customHeight="1" thickBot="1">
      <c r="A4" s="444"/>
      <c r="B4" s="436"/>
      <c r="C4" s="445" t="s">
        <v>373</v>
      </c>
      <c r="D4" s="446"/>
      <c r="E4" s="446"/>
      <c r="F4" s="446"/>
      <c r="G4" s="446"/>
      <c r="H4" s="446"/>
      <c r="I4" s="446"/>
      <c r="J4" s="446"/>
      <c r="K4" s="446"/>
      <c r="L4" s="446"/>
      <c r="M4" s="447"/>
      <c r="N4" s="443"/>
      <c r="O4" s="448"/>
      <c r="P4" s="449"/>
    </row>
    <row r="5" spans="1:17" ht="15.75" customHeight="1">
      <c r="A5" s="436"/>
      <c r="B5" s="436"/>
      <c r="C5" s="451" t="s">
        <v>96</v>
      </c>
      <c r="D5" s="452"/>
      <c r="E5" s="452"/>
      <c r="F5" s="452"/>
      <c r="G5" s="452"/>
      <c r="H5" s="452"/>
      <c r="I5" s="452"/>
      <c r="J5" s="452"/>
      <c r="K5" s="452"/>
      <c r="L5" s="452"/>
      <c r="M5" s="453"/>
      <c r="N5" s="443"/>
      <c r="O5" s="428"/>
    </row>
    <row r="6" spans="1:17" ht="12" customHeight="1">
      <c r="A6" s="436"/>
      <c r="B6" s="436"/>
      <c r="C6" s="452"/>
      <c r="D6" s="452"/>
      <c r="E6" s="452"/>
      <c r="F6" s="454"/>
      <c r="G6" s="455"/>
      <c r="H6" s="454"/>
      <c r="I6" s="455"/>
      <c r="J6" s="454"/>
      <c r="K6" s="454"/>
      <c r="L6" s="454"/>
      <c r="M6" s="456"/>
      <c r="N6" s="443"/>
      <c r="O6" s="428"/>
    </row>
    <row r="7" spans="1:17" ht="24" customHeight="1">
      <c r="A7" s="436"/>
      <c r="B7" s="436"/>
      <c r="C7" s="1664" t="s">
        <v>574</v>
      </c>
      <c r="D7" s="1665"/>
      <c r="E7" s="452"/>
      <c r="F7" s="457" t="s">
        <v>95</v>
      </c>
      <c r="G7" s="455"/>
      <c r="H7" s="457" t="s">
        <v>374</v>
      </c>
      <c r="I7" s="455"/>
      <c r="J7" s="458" t="s">
        <v>108</v>
      </c>
      <c r="K7" s="458" t="s">
        <v>107</v>
      </c>
      <c r="L7" s="458"/>
      <c r="M7" s="459"/>
      <c r="N7" s="460"/>
      <c r="O7" s="461"/>
    </row>
    <row r="8" spans="1:17" s="470" customFormat="1" ht="3" customHeight="1">
      <c r="A8" s="462"/>
      <c r="B8" s="436"/>
      <c r="C8" s="463"/>
      <c r="D8" s="464"/>
      <c r="E8" s="464"/>
      <c r="F8" s="465"/>
      <c r="G8" s="455"/>
      <c r="H8" s="466"/>
      <c r="I8" s="455"/>
      <c r="J8" s="464"/>
      <c r="K8" s="464"/>
      <c r="L8" s="464"/>
      <c r="M8" s="464"/>
      <c r="N8" s="467"/>
      <c r="O8" s="468"/>
      <c r="P8" s="469"/>
    </row>
    <row r="9" spans="1:17" s="474" customFormat="1" ht="12.75" customHeight="1">
      <c r="A9" s="471"/>
      <c r="B9" s="436"/>
      <c r="C9" s="472" t="s">
        <v>375</v>
      </c>
      <c r="D9" s="472"/>
      <c r="E9" s="452"/>
      <c r="F9" s="746">
        <v>5.6</v>
      </c>
      <c r="G9" s="747"/>
      <c r="H9" s="746">
        <v>7.9</v>
      </c>
      <c r="I9" s="747"/>
      <c r="J9" s="746">
        <v>6</v>
      </c>
      <c r="K9" s="746">
        <v>5.2</v>
      </c>
      <c r="L9" s="473">
        <f>+K9/J9</f>
        <v>0.87</v>
      </c>
      <c r="M9" s="886"/>
      <c r="N9" s="887"/>
      <c r="O9" s="471"/>
      <c r="P9" s="888"/>
      <c r="Q9" s="471"/>
    </row>
    <row r="10" spans="1:17" ht="12.75" customHeight="1">
      <c r="A10" s="436"/>
      <c r="B10" s="436"/>
      <c r="C10" s="472" t="s">
        <v>376</v>
      </c>
      <c r="D10" s="472"/>
      <c r="E10" s="452"/>
      <c r="F10" s="746">
        <v>4</v>
      </c>
      <c r="G10" s="747"/>
      <c r="H10" s="746">
        <v>8.6</v>
      </c>
      <c r="I10" s="747"/>
      <c r="J10" s="746">
        <v>3.5</v>
      </c>
      <c r="K10" s="746">
        <v>4.7</v>
      </c>
      <c r="L10" s="473">
        <f t="shared" ref="L10:L39" si="0">+K10/J10</f>
        <v>1.34</v>
      </c>
      <c r="M10" s="886"/>
      <c r="N10" s="889"/>
      <c r="O10" s="436"/>
      <c r="P10" s="890"/>
      <c r="Q10" s="436"/>
    </row>
    <row r="11" spans="1:17" ht="12.75" customHeight="1">
      <c r="A11" s="436"/>
      <c r="B11" s="436"/>
      <c r="C11" s="472" t="s">
        <v>377</v>
      </c>
      <c r="D11" s="472"/>
      <c r="E11" s="452"/>
      <c r="F11" s="746">
        <v>7.3</v>
      </c>
      <c r="G11" s="747"/>
      <c r="H11" s="746">
        <v>17.100000000000001</v>
      </c>
      <c r="I11" s="747"/>
      <c r="J11" s="746">
        <v>7.3</v>
      </c>
      <c r="K11" s="746">
        <v>7.3</v>
      </c>
      <c r="L11" s="473">
        <f t="shared" si="0"/>
        <v>1</v>
      </c>
      <c r="M11" s="886"/>
      <c r="N11" s="889"/>
      <c r="O11" s="436"/>
      <c r="P11" s="891"/>
      <c r="Q11" s="436"/>
    </row>
    <row r="12" spans="1:17" ht="12.75" customHeight="1">
      <c r="A12" s="436"/>
      <c r="B12" s="436"/>
      <c r="C12" s="472" t="s">
        <v>378</v>
      </c>
      <c r="D12" s="472"/>
      <c r="E12" s="452"/>
      <c r="F12" s="746">
        <v>10</v>
      </c>
      <c r="G12" s="747"/>
      <c r="H12" s="746">
        <v>28.8</v>
      </c>
      <c r="I12" s="748"/>
      <c r="J12" s="746">
        <v>10.7</v>
      </c>
      <c r="K12" s="746">
        <v>9.1</v>
      </c>
      <c r="L12" s="473">
        <f t="shared" si="0"/>
        <v>0.85</v>
      </c>
      <c r="M12" s="886"/>
      <c r="N12" s="889"/>
      <c r="O12" s="436"/>
      <c r="P12" s="891"/>
      <c r="Q12" s="436"/>
    </row>
    <row r="13" spans="1:17" ht="12.75" customHeight="1">
      <c r="A13" s="436"/>
      <c r="B13" s="436"/>
      <c r="C13" s="472" t="s">
        <v>379</v>
      </c>
      <c r="D13" s="472"/>
      <c r="E13" s="452"/>
      <c r="F13" s="746">
        <v>13.9</v>
      </c>
      <c r="G13" s="747"/>
      <c r="H13" s="746">
        <v>33.9</v>
      </c>
      <c r="I13" s="747"/>
      <c r="J13" s="746">
        <v>13.7</v>
      </c>
      <c r="K13" s="746">
        <v>14.1</v>
      </c>
      <c r="L13" s="473">
        <f t="shared" si="0"/>
        <v>1.03</v>
      </c>
      <c r="M13" s="886"/>
      <c r="N13" s="889"/>
      <c r="O13" s="436"/>
      <c r="P13" s="891"/>
      <c r="Q13" s="436"/>
    </row>
    <row r="14" spans="1:17" ht="12.75" customHeight="1">
      <c r="A14" s="436"/>
      <c r="B14" s="436"/>
      <c r="C14" s="472" t="s">
        <v>380</v>
      </c>
      <c r="D14" s="472"/>
      <c r="E14" s="452"/>
      <c r="F14" s="746">
        <v>8.5</v>
      </c>
      <c r="G14" s="747"/>
      <c r="H14" s="746">
        <v>16.5</v>
      </c>
      <c r="I14" s="748"/>
      <c r="J14" s="746">
        <v>8.3000000000000007</v>
      </c>
      <c r="K14" s="746">
        <v>8.8000000000000007</v>
      </c>
      <c r="L14" s="473">
        <f t="shared" si="0"/>
        <v>1.06</v>
      </c>
      <c r="M14" s="886"/>
      <c r="N14" s="889"/>
      <c r="O14" s="436"/>
      <c r="P14" s="890"/>
      <c r="Q14" s="436"/>
    </row>
    <row r="15" spans="1:17" ht="12.75" customHeight="1">
      <c r="A15" s="436"/>
      <c r="B15" s="436"/>
      <c r="C15" s="472" t="s">
        <v>381</v>
      </c>
      <c r="D15" s="472"/>
      <c r="E15" s="452"/>
      <c r="F15" s="746">
        <v>24.1</v>
      </c>
      <c r="G15" s="747"/>
      <c r="H15" s="746">
        <v>51.1</v>
      </c>
      <c r="I15" s="747"/>
      <c r="J15" s="746">
        <v>23.6</v>
      </c>
      <c r="K15" s="746">
        <v>24.6</v>
      </c>
      <c r="L15" s="473">
        <f t="shared" si="0"/>
        <v>1.04</v>
      </c>
      <c r="M15" s="886"/>
      <c r="N15" s="889"/>
      <c r="O15" s="436"/>
      <c r="P15" s="891"/>
      <c r="Q15" s="436"/>
    </row>
    <row r="16" spans="1:17" ht="12.75" customHeight="1">
      <c r="A16" s="436"/>
      <c r="B16" s="436"/>
      <c r="C16" s="472" t="s">
        <v>621</v>
      </c>
      <c r="D16" s="472"/>
      <c r="E16" s="452"/>
      <c r="F16" s="746">
        <v>11.7</v>
      </c>
      <c r="G16" s="748"/>
      <c r="H16" s="746">
        <v>24.9</v>
      </c>
      <c r="I16" s="748"/>
      <c r="J16" s="746">
        <v>12.6</v>
      </c>
      <c r="K16" s="746">
        <v>10.7</v>
      </c>
      <c r="L16" s="473">
        <f t="shared" si="0"/>
        <v>0.85</v>
      </c>
      <c r="M16" s="886"/>
      <c r="N16" s="889"/>
      <c r="O16" s="436"/>
      <c r="P16" s="891"/>
      <c r="Q16" s="436"/>
    </row>
    <row r="17" spans="1:17" ht="12.75" customHeight="1">
      <c r="A17" s="436"/>
      <c r="B17" s="436"/>
      <c r="C17" s="472" t="s">
        <v>382</v>
      </c>
      <c r="D17" s="472"/>
      <c r="E17" s="452"/>
      <c r="F17" s="746">
        <v>7.5</v>
      </c>
      <c r="G17" s="747"/>
      <c r="H17" s="746">
        <v>19.399999999999999</v>
      </c>
      <c r="I17" s="747"/>
      <c r="J17" s="746">
        <v>8.1999999999999993</v>
      </c>
      <c r="K17" s="746">
        <v>6.9</v>
      </c>
      <c r="L17" s="473">
        <f t="shared" si="0"/>
        <v>0.84</v>
      </c>
      <c r="M17" s="886"/>
      <c r="N17" s="889"/>
      <c r="O17" s="436"/>
      <c r="P17" s="891"/>
      <c r="Q17" s="436"/>
    </row>
    <row r="18" spans="1:17" ht="12.75" customHeight="1">
      <c r="A18" s="436"/>
      <c r="B18" s="436"/>
      <c r="C18" s="472" t="s">
        <v>383</v>
      </c>
      <c r="D18" s="472"/>
      <c r="E18" s="452"/>
      <c r="F18" s="746">
        <v>10</v>
      </c>
      <c r="G18" s="747"/>
      <c r="H18" s="746">
        <v>21.8</v>
      </c>
      <c r="I18" s="747"/>
      <c r="J18" s="746">
        <v>9.8000000000000007</v>
      </c>
      <c r="K18" s="746">
        <v>10.3</v>
      </c>
      <c r="L18" s="473">
        <f t="shared" si="0"/>
        <v>1.05</v>
      </c>
      <c r="M18" s="886"/>
      <c r="N18" s="889"/>
      <c r="O18" s="436"/>
      <c r="P18" s="891"/>
      <c r="Q18" s="436"/>
    </row>
    <row r="19" spans="1:17" s="478" customFormat="1" ht="12.75" customHeight="1">
      <c r="A19" s="476"/>
      <c r="B19" s="436"/>
      <c r="C19" s="472" t="s">
        <v>622</v>
      </c>
      <c r="D19" s="472"/>
      <c r="E19" s="477"/>
      <c r="F19" s="746">
        <v>21.7</v>
      </c>
      <c r="G19" s="748"/>
      <c r="H19" s="746">
        <v>51.2</v>
      </c>
      <c r="I19" s="748"/>
      <c r="J19" s="746">
        <v>18.8</v>
      </c>
      <c r="K19" s="746">
        <v>25.6</v>
      </c>
      <c r="L19" s="473">
        <f t="shared" si="0"/>
        <v>1.36</v>
      </c>
      <c r="M19" s="892"/>
      <c r="N19" s="893"/>
      <c r="O19" s="476"/>
      <c r="P19" s="888"/>
      <c r="Q19" s="476"/>
    </row>
    <row r="20" spans="1:17" ht="12.75" customHeight="1">
      <c r="A20" s="436"/>
      <c r="B20" s="436"/>
      <c r="C20" s="472" t="s">
        <v>384</v>
      </c>
      <c r="D20" s="472"/>
      <c r="E20" s="452"/>
      <c r="F20" s="746">
        <v>5</v>
      </c>
      <c r="G20" s="747"/>
      <c r="H20" s="746">
        <v>9.3000000000000007</v>
      </c>
      <c r="I20" s="747"/>
      <c r="J20" s="746">
        <v>5</v>
      </c>
      <c r="K20" s="746">
        <v>5</v>
      </c>
      <c r="L20" s="473">
        <f t="shared" si="0"/>
        <v>1</v>
      </c>
      <c r="M20" s="886"/>
      <c r="N20" s="889"/>
      <c r="O20" s="436"/>
      <c r="P20" s="891"/>
      <c r="Q20" s="436"/>
    </row>
    <row r="21" spans="1:17" s="480" customFormat="1" ht="12.75" customHeight="1">
      <c r="A21" s="479"/>
      <c r="B21" s="436"/>
      <c r="C21" s="472" t="s">
        <v>385</v>
      </c>
      <c r="D21" s="472"/>
      <c r="E21" s="464"/>
      <c r="F21" s="746">
        <v>14.5</v>
      </c>
      <c r="G21" s="747"/>
      <c r="H21" s="746">
        <v>30.3</v>
      </c>
      <c r="I21" s="747"/>
      <c r="J21" s="746">
        <v>17.600000000000001</v>
      </c>
      <c r="K21" s="746">
        <v>10.7</v>
      </c>
      <c r="L21" s="473">
        <f t="shared" si="0"/>
        <v>0.61</v>
      </c>
      <c r="M21" s="892"/>
      <c r="N21" s="894"/>
      <c r="O21" s="479"/>
      <c r="P21" s="895"/>
      <c r="Q21" s="479"/>
    </row>
    <row r="22" spans="1:17" s="482" customFormat="1" ht="12.75" customHeight="1">
      <c r="A22" s="481"/>
      <c r="B22" s="481"/>
      <c r="C22" s="472" t="s">
        <v>386</v>
      </c>
      <c r="D22" s="472"/>
      <c r="E22" s="452"/>
      <c r="F22" s="746">
        <v>9.8000000000000007</v>
      </c>
      <c r="G22" s="747"/>
      <c r="H22" s="746">
        <v>35.9</v>
      </c>
      <c r="I22" s="747"/>
      <c r="J22" s="746">
        <v>9</v>
      </c>
      <c r="K22" s="746">
        <v>11</v>
      </c>
      <c r="L22" s="473">
        <f t="shared" si="0"/>
        <v>1.22</v>
      </c>
      <c r="M22" s="886"/>
      <c r="N22" s="889"/>
      <c r="O22" s="481"/>
      <c r="P22" s="896"/>
      <c r="Q22" s="481"/>
    </row>
    <row r="23" spans="1:17" ht="12.75" customHeight="1">
      <c r="A23" s="436"/>
      <c r="B23" s="436"/>
      <c r="C23" s="472" t="s">
        <v>387</v>
      </c>
      <c r="D23" s="472"/>
      <c r="E23" s="452"/>
      <c r="F23" s="746">
        <v>5.2</v>
      </c>
      <c r="G23" s="747"/>
      <c r="H23" s="746">
        <v>17.399999999999999</v>
      </c>
      <c r="I23" s="747"/>
      <c r="J23" s="746">
        <v>4.0999999999999996</v>
      </c>
      <c r="K23" s="746">
        <v>6.7</v>
      </c>
      <c r="L23" s="473">
        <f t="shared" si="0"/>
        <v>1.63</v>
      </c>
      <c r="M23" s="886"/>
      <c r="N23" s="889"/>
      <c r="O23" s="436"/>
      <c r="P23" s="890"/>
      <c r="Q23" s="436"/>
    </row>
    <row r="24" spans="1:17" ht="12.75" customHeight="1">
      <c r="A24" s="436"/>
      <c r="B24" s="436"/>
      <c r="C24" s="472" t="s">
        <v>388</v>
      </c>
      <c r="D24" s="472"/>
      <c r="E24" s="452"/>
      <c r="F24" s="746">
        <v>6.8</v>
      </c>
      <c r="G24" s="747"/>
      <c r="H24" s="746">
        <v>13.6</v>
      </c>
      <c r="I24" s="747"/>
      <c r="J24" s="746">
        <v>6</v>
      </c>
      <c r="K24" s="746">
        <v>8.1999999999999993</v>
      </c>
      <c r="L24" s="473">
        <f t="shared" si="0"/>
        <v>1.37</v>
      </c>
      <c r="M24" s="886"/>
      <c r="N24" s="889"/>
      <c r="O24" s="436"/>
      <c r="P24" s="890"/>
      <c r="Q24" s="436"/>
    </row>
    <row r="25" spans="1:17" s="486" customFormat="1" ht="12.75" customHeight="1">
      <c r="A25" s="483"/>
      <c r="B25" s="483"/>
      <c r="C25" s="463" t="s">
        <v>100</v>
      </c>
      <c r="D25" s="463"/>
      <c r="E25" s="484"/>
      <c r="F25" s="749">
        <v>15.3</v>
      </c>
      <c r="G25" s="750"/>
      <c r="H25" s="749">
        <v>36.1</v>
      </c>
      <c r="I25" s="750"/>
      <c r="J25" s="749">
        <v>15.5</v>
      </c>
      <c r="K25" s="749">
        <v>15.1</v>
      </c>
      <c r="L25" s="485">
        <f t="shared" si="0"/>
        <v>0.97</v>
      </c>
      <c r="M25" s="892"/>
      <c r="N25" s="897"/>
      <c r="O25" s="483"/>
      <c r="P25" s="891"/>
      <c r="Q25" s="483"/>
    </row>
    <row r="26" spans="1:17" s="492" customFormat="1" ht="12.75" customHeight="1">
      <c r="A26" s="487"/>
      <c r="B26" s="487"/>
      <c r="C26" s="488" t="s">
        <v>389</v>
      </c>
      <c r="D26" s="488"/>
      <c r="E26" s="489"/>
      <c r="F26" s="751">
        <v>10.9</v>
      </c>
      <c r="G26" s="490"/>
      <c r="H26" s="751">
        <v>22.1</v>
      </c>
      <c r="I26" s="490"/>
      <c r="J26" s="751">
        <v>10.8</v>
      </c>
      <c r="K26" s="751">
        <v>11.2</v>
      </c>
      <c r="L26" s="491">
        <f t="shared" si="0"/>
        <v>1.04</v>
      </c>
      <c r="M26" s="898"/>
      <c r="N26" s="899"/>
      <c r="O26" s="487"/>
      <c r="P26" s="900"/>
      <c r="Q26" s="487"/>
    </row>
    <row r="27" spans="1:17" ht="12.75" customHeight="1">
      <c r="A27" s="436"/>
      <c r="B27" s="436"/>
      <c r="C27" s="472" t="s">
        <v>390</v>
      </c>
      <c r="D27" s="472"/>
      <c r="E27" s="452"/>
      <c r="F27" s="746">
        <v>12.6</v>
      </c>
      <c r="G27" s="747"/>
      <c r="H27" s="746">
        <v>32.799999999999997</v>
      </c>
      <c r="I27" s="747"/>
      <c r="J27" s="746">
        <v>14.1</v>
      </c>
      <c r="K27" s="746">
        <v>11.1</v>
      </c>
      <c r="L27" s="473">
        <f t="shared" si="0"/>
        <v>0.79</v>
      </c>
      <c r="M27" s="886"/>
      <c r="N27" s="889"/>
      <c r="O27" s="436"/>
      <c r="P27" s="891"/>
      <c r="Q27" s="436"/>
    </row>
    <row r="28" spans="1:17" ht="12.75" customHeight="1">
      <c r="A28" s="436"/>
      <c r="B28" s="436"/>
      <c r="C28" s="472" t="s">
        <v>391</v>
      </c>
      <c r="D28" s="472"/>
      <c r="E28" s="452"/>
      <c r="F28" s="746">
        <v>8.1</v>
      </c>
      <c r="G28" s="748"/>
      <c r="H28" s="746">
        <v>15.1</v>
      </c>
      <c r="I28" s="748"/>
      <c r="J28" s="746">
        <v>8.3000000000000007</v>
      </c>
      <c r="K28" s="746">
        <v>7.8</v>
      </c>
      <c r="L28" s="473">
        <f t="shared" si="0"/>
        <v>0.94</v>
      </c>
      <c r="M28" s="886"/>
      <c r="N28" s="889"/>
      <c r="O28" s="436"/>
      <c r="P28" s="891"/>
      <c r="Q28" s="436"/>
    </row>
    <row r="29" spans="1:17" ht="12.75" customHeight="1">
      <c r="A29" s="436"/>
      <c r="B29" s="436"/>
      <c r="C29" s="472" t="s">
        <v>392</v>
      </c>
      <c r="D29" s="472"/>
      <c r="E29" s="493"/>
      <c r="F29" s="746">
        <v>11.2</v>
      </c>
      <c r="G29" s="747"/>
      <c r="H29" s="746">
        <v>28.4</v>
      </c>
      <c r="I29" s="747"/>
      <c r="J29" s="746">
        <v>11</v>
      </c>
      <c r="K29" s="746">
        <v>11.4</v>
      </c>
      <c r="L29" s="473">
        <f t="shared" si="0"/>
        <v>1.04</v>
      </c>
      <c r="M29" s="886"/>
      <c r="N29" s="889"/>
      <c r="O29" s="436"/>
      <c r="P29" s="891"/>
      <c r="Q29" s="436"/>
    </row>
    <row r="30" spans="1:17" ht="12.75" customHeight="1">
      <c r="A30" s="436"/>
      <c r="B30" s="436"/>
      <c r="C30" s="472" t="s">
        <v>623</v>
      </c>
      <c r="D30" s="472"/>
      <c r="E30" s="452"/>
      <c r="F30" s="746">
        <v>14.6</v>
      </c>
      <c r="G30" s="748"/>
      <c r="H30" s="746">
        <v>27.3</v>
      </c>
      <c r="I30" s="748"/>
      <c r="J30" s="746">
        <v>16.8</v>
      </c>
      <c r="K30" s="746">
        <v>12.3</v>
      </c>
      <c r="L30" s="473">
        <f t="shared" si="0"/>
        <v>0.73</v>
      </c>
      <c r="M30" s="886"/>
      <c r="N30" s="889"/>
      <c r="O30" s="436"/>
      <c r="P30" s="891"/>
      <c r="Q30" s="436"/>
    </row>
    <row r="31" spans="1:17" ht="12.75" customHeight="1">
      <c r="A31" s="436"/>
      <c r="B31" s="436"/>
      <c r="C31" s="472" t="s">
        <v>624</v>
      </c>
      <c r="D31" s="472"/>
      <c r="E31" s="452"/>
      <c r="F31" s="746">
        <v>14.3</v>
      </c>
      <c r="G31" s="748"/>
      <c r="H31" s="746">
        <v>34.299999999999997</v>
      </c>
      <c r="I31" s="748"/>
      <c r="J31" s="746">
        <v>16.2</v>
      </c>
      <c r="K31" s="746">
        <v>12.4</v>
      </c>
      <c r="L31" s="473">
        <f t="shared" si="0"/>
        <v>0.77</v>
      </c>
      <c r="M31" s="886"/>
      <c r="N31" s="889"/>
      <c r="O31" s="436"/>
      <c r="P31" s="891"/>
      <c r="Q31" s="436"/>
    </row>
    <row r="32" spans="1:17" s="498" customFormat="1" ht="12.75" customHeight="1">
      <c r="A32" s="494"/>
      <c r="B32" s="436"/>
      <c r="C32" s="472" t="s">
        <v>393</v>
      </c>
      <c r="D32" s="472"/>
      <c r="E32" s="477"/>
      <c r="F32" s="746">
        <v>10.1</v>
      </c>
      <c r="G32" s="747"/>
      <c r="H32" s="746">
        <v>26.7</v>
      </c>
      <c r="I32" s="747"/>
      <c r="J32" s="746">
        <v>9.4</v>
      </c>
      <c r="K32" s="746">
        <v>10.9</v>
      </c>
      <c r="L32" s="473">
        <f t="shared" si="0"/>
        <v>1.1599999999999999</v>
      </c>
      <c r="M32" s="886"/>
      <c r="N32" s="901"/>
      <c r="O32" s="494"/>
      <c r="P32" s="902"/>
      <c r="Q32" s="494"/>
    </row>
    <row r="33" spans="1:17" ht="12.75" customHeight="1">
      <c r="A33" s="436"/>
      <c r="B33" s="436"/>
      <c r="C33" s="472" t="s">
        <v>625</v>
      </c>
      <c r="D33" s="472"/>
      <c r="E33" s="452"/>
      <c r="F33" s="746">
        <v>8.1999999999999993</v>
      </c>
      <c r="G33" s="748"/>
      <c r="H33" s="746">
        <v>21.9</v>
      </c>
      <c r="I33" s="748"/>
      <c r="J33" s="746">
        <v>8.6999999999999993</v>
      </c>
      <c r="K33" s="746">
        <v>7.6</v>
      </c>
      <c r="L33" s="473">
        <f t="shared" si="0"/>
        <v>0.87</v>
      </c>
      <c r="M33" s="886"/>
      <c r="N33" s="889"/>
      <c r="O33" s="436"/>
      <c r="P33" s="891"/>
      <c r="Q33" s="436"/>
    </row>
    <row r="34" spans="1:17" ht="12.75" customHeight="1">
      <c r="A34" s="436"/>
      <c r="B34" s="436"/>
      <c r="C34" s="472" t="s">
        <v>394</v>
      </c>
      <c r="D34" s="472"/>
      <c r="E34" s="452"/>
      <c r="F34" s="746">
        <v>6.7</v>
      </c>
      <c r="G34" s="747"/>
      <c r="H34" s="746">
        <v>19</v>
      </c>
      <c r="I34" s="747"/>
      <c r="J34" s="746">
        <v>5.8</v>
      </c>
      <c r="K34" s="746">
        <v>7.8</v>
      </c>
      <c r="L34" s="473">
        <f t="shared" si="0"/>
        <v>1.34</v>
      </c>
      <c r="M34" s="886"/>
      <c r="N34" s="889"/>
      <c r="O34" s="436"/>
      <c r="P34" s="891"/>
      <c r="Q34" s="436"/>
    </row>
    <row r="35" spans="1:17" s="480" customFormat="1" ht="12.75" customHeight="1">
      <c r="A35" s="479"/>
      <c r="B35" s="436"/>
      <c r="C35" s="472" t="s">
        <v>571</v>
      </c>
      <c r="D35" s="472"/>
      <c r="E35" s="464"/>
      <c r="F35" s="746">
        <v>7.5</v>
      </c>
      <c r="G35" s="747"/>
      <c r="H35" s="746">
        <v>24.8</v>
      </c>
      <c r="I35" s="748"/>
      <c r="J35" s="746">
        <v>8</v>
      </c>
      <c r="K35" s="746">
        <v>6.8</v>
      </c>
      <c r="L35" s="473">
        <f t="shared" si="0"/>
        <v>0.85</v>
      </c>
      <c r="M35" s="892"/>
      <c r="N35" s="894"/>
      <c r="O35" s="479"/>
      <c r="P35" s="895"/>
      <c r="Q35" s="479"/>
    </row>
    <row r="36" spans="1:17" ht="12.75" customHeight="1">
      <c r="A36" s="436"/>
      <c r="B36" s="436"/>
      <c r="C36" s="472" t="s">
        <v>395</v>
      </c>
      <c r="D36" s="472"/>
      <c r="E36" s="452"/>
      <c r="F36" s="746">
        <v>7.3</v>
      </c>
      <c r="G36" s="747"/>
      <c r="H36" s="746">
        <v>22.8</v>
      </c>
      <c r="I36" s="747"/>
      <c r="J36" s="746">
        <v>7.7</v>
      </c>
      <c r="K36" s="746">
        <v>6.9</v>
      </c>
      <c r="L36" s="473">
        <f t="shared" si="0"/>
        <v>0.9</v>
      </c>
      <c r="M36" s="886"/>
      <c r="N36" s="889"/>
      <c r="O36" s="436"/>
      <c r="P36" s="890"/>
      <c r="Q36" s="436"/>
    </row>
    <row r="37" spans="1:17" s="492" customFormat="1" ht="12.75" customHeight="1">
      <c r="A37" s="487"/>
      <c r="B37" s="487"/>
      <c r="C37" s="488" t="s">
        <v>396</v>
      </c>
      <c r="D37" s="488"/>
      <c r="E37" s="489"/>
      <c r="F37" s="751">
        <v>10.199999999999999</v>
      </c>
      <c r="G37" s="490"/>
      <c r="H37" s="751">
        <v>22.6</v>
      </c>
      <c r="I37" s="490"/>
      <c r="J37" s="751">
        <v>10.199999999999999</v>
      </c>
      <c r="K37" s="751">
        <v>10.3</v>
      </c>
      <c r="L37" s="491">
        <f t="shared" si="0"/>
        <v>1.01</v>
      </c>
      <c r="M37" s="898"/>
      <c r="N37" s="899"/>
      <c r="O37" s="487"/>
      <c r="P37" s="900"/>
      <c r="Q37" s="487"/>
    </row>
    <row r="38" spans="1:17" ht="23.25" customHeight="1">
      <c r="A38" s="436"/>
      <c r="B38" s="436"/>
      <c r="C38" s="472" t="s">
        <v>397</v>
      </c>
      <c r="D38" s="472"/>
      <c r="E38" s="452"/>
      <c r="F38" s="746">
        <v>8.1999999999999993</v>
      </c>
      <c r="G38" s="747"/>
      <c r="H38" s="746">
        <v>16.399999999999999</v>
      </c>
      <c r="I38" s="747"/>
      <c r="J38" s="746">
        <v>8.3000000000000007</v>
      </c>
      <c r="K38" s="746">
        <v>8.1</v>
      </c>
      <c r="L38" s="473">
        <f t="shared" si="0"/>
        <v>0.98</v>
      </c>
      <c r="M38" s="886"/>
      <c r="N38" s="889"/>
      <c r="O38" s="436"/>
      <c r="P38" s="890"/>
      <c r="Q38" s="436"/>
    </row>
    <row r="39" spans="1:17" ht="12" customHeight="1">
      <c r="A39" s="436"/>
      <c r="B39" s="436"/>
      <c r="C39" s="472" t="s">
        <v>572</v>
      </c>
      <c r="D39" s="472"/>
      <c r="E39" s="452"/>
      <c r="F39" s="746">
        <v>4.5</v>
      </c>
      <c r="G39" s="748"/>
      <c r="H39" s="746" t="s">
        <v>709</v>
      </c>
      <c r="I39" s="748"/>
      <c r="J39" s="746">
        <v>4.7</v>
      </c>
      <c r="K39" s="746">
        <v>4.3</v>
      </c>
      <c r="L39" s="473">
        <f t="shared" si="0"/>
        <v>0.91</v>
      </c>
      <c r="M39" s="886"/>
      <c r="N39" s="889"/>
      <c r="O39" s="436"/>
      <c r="P39" s="890"/>
      <c r="Q39" s="436"/>
    </row>
    <row r="40" spans="1:17" s="507" customFormat="1" ht="12" customHeight="1">
      <c r="A40" s="499"/>
      <c r="B40" s="436"/>
      <c r="C40" s="500"/>
      <c r="D40" s="501"/>
      <c r="E40" s="502"/>
      <c r="F40" s="503"/>
      <c r="G40" s="503"/>
      <c r="H40" s="503"/>
      <c r="I40" s="503"/>
      <c r="J40" s="504"/>
      <c r="K40" s="504"/>
      <c r="L40" s="504"/>
      <c r="M40" s="504"/>
      <c r="N40" s="505"/>
      <c r="O40" s="506"/>
      <c r="P40" s="469"/>
    </row>
    <row r="41" spans="1:17" ht="17.25" customHeight="1">
      <c r="A41" s="436"/>
      <c r="B41" s="436"/>
      <c r="C41" s="472"/>
      <c r="D41" s="472"/>
      <c r="E41" s="452"/>
      <c r="F41" s="466"/>
      <c r="G41" s="1663"/>
      <c r="H41" s="1663"/>
      <c r="I41" s="1663"/>
      <c r="J41" s="1663"/>
      <c r="K41" s="1663"/>
      <c r="L41" s="1663"/>
      <c r="M41" s="1663"/>
      <c r="N41" s="475"/>
      <c r="O41" s="428"/>
    </row>
    <row r="42" spans="1:17" ht="17.25" customHeight="1">
      <c r="A42" s="436"/>
      <c r="B42" s="436"/>
      <c r="C42" s="472"/>
      <c r="D42" s="472"/>
      <c r="E42" s="452"/>
      <c r="F42" s="466"/>
      <c r="G42" s="1663"/>
      <c r="H42" s="1663"/>
      <c r="I42" s="1663"/>
      <c r="J42" s="1663"/>
      <c r="K42" s="1663"/>
      <c r="L42" s="1663"/>
      <c r="M42" s="1663"/>
      <c r="N42" s="475"/>
      <c r="O42" s="428"/>
    </row>
    <row r="43" spans="1:17" ht="17.25" customHeight="1">
      <c r="A43" s="436"/>
      <c r="B43" s="436"/>
      <c r="C43" s="472"/>
      <c r="D43" s="472"/>
      <c r="E43" s="452"/>
      <c r="F43" s="466"/>
      <c r="G43" s="1663"/>
      <c r="H43" s="1663"/>
      <c r="I43" s="1663"/>
      <c r="J43" s="1663"/>
      <c r="K43" s="1663"/>
      <c r="L43" s="1663"/>
      <c r="M43" s="1663"/>
      <c r="N43" s="475"/>
      <c r="O43" s="428"/>
    </row>
    <row r="44" spans="1:17" ht="17.25" customHeight="1">
      <c r="A44" s="436"/>
      <c r="B44" s="436"/>
      <c r="C44" s="472"/>
      <c r="D44" s="472"/>
      <c r="E44" s="508"/>
      <c r="F44" s="466"/>
      <c r="G44" s="1663"/>
      <c r="H44" s="1663"/>
      <c r="I44" s="1663"/>
      <c r="J44" s="1663"/>
      <c r="K44" s="1663"/>
      <c r="L44" s="1663"/>
      <c r="M44" s="1663"/>
      <c r="N44" s="475"/>
      <c r="O44" s="428"/>
    </row>
    <row r="45" spans="1:17" ht="17.25" customHeight="1">
      <c r="A45" s="436"/>
      <c r="B45" s="436"/>
      <c r="C45" s="472"/>
      <c r="D45" s="472"/>
      <c r="E45" s="452"/>
      <c r="F45" s="466"/>
      <c r="G45" s="1663"/>
      <c r="H45" s="1663"/>
      <c r="I45" s="1663"/>
      <c r="J45" s="1663"/>
      <c r="K45" s="1663"/>
      <c r="L45" s="1663"/>
      <c r="M45" s="1663"/>
      <c r="N45" s="475"/>
      <c r="O45" s="428"/>
    </row>
    <row r="46" spans="1:17" ht="17.25" customHeight="1">
      <c r="A46" s="436"/>
      <c r="B46" s="436"/>
      <c r="C46" s="472"/>
      <c r="D46" s="472"/>
      <c r="E46" s="452"/>
      <c r="F46" s="466"/>
      <c r="G46" s="1663"/>
      <c r="H46" s="1663"/>
      <c r="I46" s="1663"/>
      <c r="J46" s="1663"/>
      <c r="K46" s="1663"/>
      <c r="L46" s="1663"/>
      <c r="M46" s="1663"/>
      <c r="N46" s="475"/>
      <c r="O46" s="428"/>
    </row>
    <row r="47" spans="1:17" ht="17.25" customHeight="1">
      <c r="A47" s="436"/>
      <c r="B47" s="436"/>
      <c r="C47" s="472"/>
      <c r="D47" s="472"/>
      <c r="E47" s="452"/>
      <c r="F47" s="466"/>
      <c r="G47" s="1663"/>
      <c r="H47" s="1663"/>
      <c r="I47" s="1663"/>
      <c r="J47" s="1663"/>
      <c r="K47" s="1663"/>
      <c r="L47" s="1663"/>
      <c r="M47" s="1663"/>
      <c r="N47" s="475"/>
      <c r="O47" s="428"/>
    </row>
    <row r="48" spans="1:17" ht="17.25" customHeight="1">
      <c r="A48" s="436"/>
      <c r="B48" s="436"/>
      <c r="C48" s="472"/>
      <c r="D48" s="472"/>
      <c r="E48" s="452"/>
      <c r="F48" s="466"/>
      <c r="G48" s="1663"/>
      <c r="H48" s="1663"/>
      <c r="I48" s="1663"/>
      <c r="J48" s="1663"/>
      <c r="K48" s="1663"/>
      <c r="L48" s="1663"/>
      <c r="M48" s="1663"/>
      <c r="N48" s="475"/>
      <c r="O48" s="428"/>
    </row>
    <row r="49" spans="1:16" ht="17.25" customHeight="1">
      <c r="A49" s="436"/>
      <c r="B49" s="436"/>
      <c r="C49" s="472"/>
      <c r="D49" s="472"/>
      <c r="E49" s="452"/>
      <c r="F49" s="466"/>
      <c r="G49" s="1663"/>
      <c r="H49" s="1663"/>
      <c r="I49" s="1663"/>
      <c r="J49" s="1663"/>
      <c r="K49" s="1663"/>
      <c r="L49" s="1663"/>
      <c r="M49" s="1663"/>
      <c r="N49" s="475"/>
      <c r="O49" s="428"/>
    </row>
    <row r="50" spans="1:16" ht="17.25" customHeight="1">
      <c r="A50" s="436"/>
      <c r="B50" s="436"/>
      <c r="C50" s="472"/>
      <c r="D50" s="472"/>
      <c r="E50" s="452"/>
      <c r="F50" s="466"/>
      <c r="G50" s="1663"/>
      <c r="H50" s="1663"/>
      <c r="I50" s="1663"/>
      <c r="J50" s="1663"/>
      <c r="K50" s="1663"/>
      <c r="L50" s="1663"/>
      <c r="M50" s="1663"/>
      <c r="N50" s="475"/>
      <c r="O50" s="428"/>
    </row>
    <row r="51" spans="1:16" ht="17.25" customHeight="1">
      <c r="A51" s="436"/>
      <c r="B51" s="436"/>
      <c r="C51" s="472"/>
      <c r="D51" s="472"/>
      <c r="E51" s="452"/>
      <c r="F51" s="466"/>
      <c r="G51" s="1663"/>
      <c r="H51" s="1663"/>
      <c r="I51" s="1663"/>
      <c r="J51" s="1663"/>
      <c r="K51" s="1663"/>
      <c r="L51" s="1663"/>
      <c r="M51" s="1663"/>
      <c r="N51" s="475"/>
      <c r="O51" s="428"/>
    </row>
    <row r="52" spans="1:16" ht="17.25" customHeight="1">
      <c r="A52" s="436"/>
      <c r="B52" s="436"/>
      <c r="C52" s="472"/>
      <c r="D52" s="472"/>
      <c r="E52" s="452"/>
      <c r="F52" s="466"/>
      <c r="G52" s="1663"/>
      <c r="H52" s="1663"/>
      <c r="I52" s="1663"/>
      <c r="J52" s="1663"/>
      <c r="K52" s="1663"/>
      <c r="L52" s="1663"/>
      <c r="M52" s="1663"/>
      <c r="N52" s="475"/>
      <c r="O52" s="428"/>
    </row>
    <row r="53" spans="1:16" s="498" customFormat="1" ht="17.25" customHeight="1">
      <c r="A53" s="494"/>
      <c r="B53" s="436"/>
      <c r="C53" s="472"/>
      <c r="D53" s="472"/>
      <c r="E53" s="509"/>
      <c r="F53" s="466"/>
      <c r="G53" s="1666"/>
      <c r="H53" s="1666"/>
      <c r="I53" s="1666"/>
      <c r="J53" s="1666"/>
      <c r="K53" s="1666"/>
      <c r="L53" s="1663"/>
      <c r="M53" s="1663"/>
      <c r="N53" s="495"/>
      <c r="O53" s="496"/>
      <c r="P53" s="497"/>
    </row>
    <row r="54" spans="1:16" ht="17.25" customHeight="1">
      <c r="A54" s="436"/>
      <c r="B54" s="436"/>
      <c r="C54" s="472"/>
      <c r="D54" s="472"/>
      <c r="E54" s="452"/>
      <c r="F54" s="466"/>
      <c r="G54" s="1663"/>
      <c r="H54" s="1663"/>
      <c r="I54" s="1663"/>
      <c r="J54" s="1663"/>
      <c r="K54" s="1663"/>
      <c r="L54" s="1663"/>
      <c r="M54" s="1663"/>
      <c r="N54" s="475"/>
      <c r="O54" s="428"/>
    </row>
    <row r="55" spans="1:16" ht="17.25" customHeight="1">
      <c r="A55" s="436"/>
      <c r="B55" s="436"/>
      <c r="C55" s="472"/>
      <c r="D55" s="472"/>
      <c r="E55" s="452"/>
      <c r="F55" s="466"/>
      <c r="G55" s="1666"/>
      <c r="H55" s="1666"/>
      <c r="I55" s="1666"/>
      <c r="J55" s="1666"/>
      <c r="K55" s="1666"/>
      <c r="L55" s="1663"/>
      <c r="M55" s="1663"/>
      <c r="N55" s="475"/>
      <c r="O55" s="428"/>
    </row>
    <row r="56" spans="1:16" ht="5.25" customHeight="1">
      <c r="A56" s="436"/>
      <c r="B56" s="436"/>
      <c r="C56" s="472"/>
      <c r="D56" s="472"/>
      <c r="E56" s="452"/>
      <c r="F56" s="466"/>
      <c r="G56" s="1666"/>
      <c r="H56" s="1666"/>
      <c r="I56" s="1666"/>
      <c r="J56" s="1666"/>
      <c r="K56" s="1666"/>
      <c r="L56" s="1663"/>
      <c r="M56" s="1663"/>
      <c r="N56" s="475"/>
      <c r="O56" s="428"/>
    </row>
    <row r="57" spans="1:16" ht="18.75" customHeight="1">
      <c r="A57" s="436"/>
      <c r="B57" s="436"/>
      <c r="C57" s="472"/>
      <c r="D57" s="472"/>
      <c r="E57" s="452"/>
      <c r="F57" s="466"/>
      <c r="G57" s="1663"/>
      <c r="H57" s="1663"/>
      <c r="I57" s="1663"/>
      <c r="J57" s="1663"/>
      <c r="K57" s="1663"/>
      <c r="L57" s="1663"/>
      <c r="M57" s="1663"/>
      <c r="N57" s="475"/>
      <c r="O57" s="428"/>
    </row>
    <row r="58" spans="1:16" ht="11.25" customHeight="1">
      <c r="A58" s="436"/>
      <c r="B58" s="436"/>
      <c r="C58" s="1671" t="s">
        <v>626</v>
      </c>
      <c r="D58" s="1672"/>
      <c r="E58" s="1672"/>
      <c r="F58" s="1672"/>
      <c r="G58" s="1672"/>
      <c r="H58" s="1672"/>
      <c r="I58" s="1672"/>
      <c r="J58" s="1672"/>
      <c r="K58" s="1672"/>
      <c r="L58" s="1672"/>
      <c r="M58" s="1672"/>
      <c r="N58" s="1673"/>
      <c r="O58" s="428"/>
    </row>
    <row r="59" spans="1:16" ht="21" customHeight="1" thickBot="1">
      <c r="A59" s="436"/>
      <c r="B59" s="436"/>
      <c r="C59" s="1672" t="s">
        <v>638</v>
      </c>
      <c r="D59" s="1672"/>
      <c r="E59" s="1672"/>
      <c r="F59" s="1672"/>
      <c r="G59" s="1672"/>
      <c r="H59" s="1672"/>
      <c r="I59" s="1672"/>
      <c r="J59" s="1672"/>
      <c r="K59" s="1672"/>
      <c r="L59" s="1672"/>
      <c r="M59" s="1672"/>
      <c r="N59" s="836"/>
      <c r="O59" s="428"/>
    </row>
    <row r="60" spans="1:16" ht="13.5" customHeight="1" thickBot="1">
      <c r="A60" s="436"/>
      <c r="B60" s="436"/>
      <c r="C60" s="1667"/>
      <c r="D60" s="1668"/>
      <c r="E60" s="1668"/>
      <c r="F60" s="1668"/>
      <c r="G60" s="510"/>
      <c r="H60" s="510"/>
      <c r="I60" s="511"/>
      <c r="J60" s="511"/>
      <c r="K60" s="511"/>
      <c r="L60" s="1669" t="s">
        <v>628</v>
      </c>
      <c r="M60" s="1670"/>
      <c r="N60" s="512">
        <v>21</v>
      </c>
      <c r="O60" s="428"/>
    </row>
    <row r="64" spans="1:16" ht="8.25" customHeight="1"/>
    <row r="66" spans="14:14" ht="9" customHeight="1"/>
    <row r="67" spans="14:14" ht="8.25" customHeight="1">
      <c r="N67" s="513"/>
    </row>
    <row r="68" spans="14:14" ht="9.75" customHeight="1"/>
  </sheetData>
  <mergeCells count="39">
    <mergeCell ref="C60:F60"/>
    <mergeCell ref="L60:M60"/>
    <mergeCell ref="G56:K56"/>
    <mergeCell ref="L56:M56"/>
    <mergeCell ref="G57:K57"/>
    <mergeCell ref="L57:M57"/>
    <mergeCell ref="C58:N58"/>
    <mergeCell ref="C59:M59"/>
    <mergeCell ref="G53:K53"/>
    <mergeCell ref="L53:M53"/>
    <mergeCell ref="G54:K54"/>
    <mergeCell ref="L54:M54"/>
    <mergeCell ref="G55:K55"/>
    <mergeCell ref="L55:M55"/>
    <mergeCell ref="G50:K50"/>
    <mergeCell ref="L50:M50"/>
    <mergeCell ref="G51:K51"/>
    <mergeCell ref="L51:M51"/>
    <mergeCell ref="G52:K52"/>
    <mergeCell ref="L52:M52"/>
    <mergeCell ref="G47:K47"/>
    <mergeCell ref="L47:M47"/>
    <mergeCell ref="G48:K48"/>
    <mergeCell ref="L48:M48"/>
    <mergeCell ref="G49:K49"/>
    <mergeCell ref="L49:M49"/>
    <mergeCell ref="G44:K44"/>
    <mergeCell ref="L44:M44"/>
    <mergeCell ref="G45:K45"/>
    <mergeCell ref="L45:M45"/>
    <mergeCell ref="G46:K46"/>
    <mergeCell ref="L46:M46"/>
    <mergeCell ref="G43:K43"/>
    <mergeCell ref="L43:M43"/>
    <mergeCell ref="C7:D7"/>
    <mergeCell ref="G41:K41"/>
    <mergeCell ref="L41:M41"/>
    <mergeCell ref="G42:K42"/>
    <mergeCell ref="L42:M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49</v>
      </c>
      <c r="H1" s="40"/>
      <c r="I1" s="8"/>
      <c r="J1" s="8"/>
      <c r="K1" s="8"/>
      <c r="L1" s="8"/>
      <c r="M1" s="8"/>
      <c r="N1" s="8"/>
      <c r="O1" s="8"/>
    </row>
    <row r="2" spans="1:17" ht="13.5" customHeight="1">
      <c r="A2" s="4"/>
      <c r="B2" s="32"/>
      <c r="C2" s="1414"/>
      <c r="D2" s="1414"/>
      <c r="E2" s="1414"/>
      <c r="F2" s="1414"/>
      <c r="G2" s="1414"/>
      <c r="H2" s="8"/>
      <c r="I2" s="8"/>
      <c r="J2" s="8"/>
      <c r="K2" s="8"/>
      <c r="L2" s="8"/>
      <c r="M2" s="8"/>
      <c r="N2" s="8"/>
      <c r="O2" s="8"/>
    </row>
    <row r="3" spans="1:17">
      <c r="A3" s="4"/>
      <c r="B3" s="32"/>
      <c r="C3" s="1415"/>
      <c r="D3" s="1415"/>
      <c r="E3" s="1415"/>
      <c r="F3" s="1415"/>
      <c r="G3" s="1415"/>
      <c r="H3" s="1"/>
      <c r="I3" s="8"/>
      <c r="J3" s="8"/>
      <c r="K3" s="8"/>
      <c r="L3" s="8"/>
      <c r="M3" s="8"/>
      <c r="N3" s="8"/>
      <c r="O3" s="4"/>
    </row>
    <row r="4" spans="1:17" ht="12.75" customHeight="1">
      <c r="A4" s="4"/>
      <c r="B4" s="30"/>
      <c r="C4" s="1417" t="s">
        <v>59</v>
      </c>
      <c r="D4" s="1418"/>
      <c r="E4" s="1418"/>
      <c r="F4" s="1418"/>
      <c r="G4" s="1418"/>
      <c r="H4" s="1418"/>
      <c r="I4" s="8"/>
      <c r="J4" s="8"/>
      <c r="K4" s="8"/>
      <c r="L4" s="8"/>
      <c r="M4" s="33"/>
      <c r="N4" s="8"/>
      <c r="O4" s="4"/>
    </row>
    <row r="5" spans="1:17" s="12" customFormat="1" ht="16.5" customHeight="1">
      <c r="A5" s="11"/>
      <c r="B5" s="31"/>
      <c r="C5" s="1418"/>
      <c r="D5" s="1418"/>
      <c r="E5" s="1418"/>
      <c r="F5" s="1418"/>
      <c r="G5" s="1418"/>
      <c r="H5" s="1418"/>
      <c r="I5" s="8"/>
      <c r="J5" s="8"/>
      <c r="K5" s="8"/>
      <c r="L5" s="8"/>
      <c r="M5" s="33"/>
      <c r="N5" s="8"/>
      <c r="O5" s="11"/>
    </row>
    <row r="6" spans="1:17" ht="11.25" customHeight="1">
      <c r="A6" s="4"/>
      <c r="B6" s="30"/>
      <c r="C6" s="1418"/>
      <c r="D6" s="1418"/>
      <c r="E6" s="1418"/>
      <c r="F6" s="1418"/>
      <c r="G6" s="1418"/>
      <c r="H6" s="1418"/>
      <c r="I6" s="8"/>
      <c r="J6" s="8"/>
      <c r="K6" s="8"/>
      <c r="L6" s="8"/>
      <c r="M6" s="33"/>
      <c r="N6" s="8"/>
      <c r="O6" s="4"/>
    </row>
    <row r="7" spans="1:17" ht="11.25" customHeight="1">
      <c r="A7" s="4"/>
      <c r="B7" s="30"/>
      <c r="C7" s="1418"/>
      <c r="D7" s="1418"/>
      <c r="E7" s="1418"/>
      <c r="F7" s="1418"/>
      <c r="G7" s="1418"/>
      <c r="H7" s="1418"/>
      <c r="I7" s="8"/>
      <c r="J7" s="8"/>
      <c r="K7" s="8"/>
      <c r="L7" s="8"/>
      <c r="M7" s="33"/>
      <c r="N7" s="8"/>
      <c r="O7" s="4"/>
    </row>
    <row r="8" spans="1:17" ht="117" customHeight="1">
      <c r="A8" s="4"/>
      <c r="B8" s="30"/>
      <c r="C8" s="1418"/>
      <c r="D8" s="1418"/>
      <c r="E8" s="1418"/>
      <c r="F8" s="1418"/>
      <c r="G8" s="1418"/>
      <c r="H8" s="1418"/>
      <c r="I8" s="8"/>
      <c r="J8" s="8"/>
      <c r="K8" s="8"/>
      <c r="L8" s="8"/>
      <c r="M8" s="33"/>
      <c r="N8" s="8"/>
      <c r="O8" s="4"/>
    </row>
    <row r="9" spans="1:17" ht="10.5" customHeight="1">
      <c r="A9" s="4"/>
      <c r="B9" s="30"/>
      <c r="C9" s="1418"/>
      <c r="D9" s="1418"/>
      <c r="E9" s="1418"/>
      <c r="F9" s="1418"/>
      <c r="G9" s="1418"/>
      <c r="H9" s="1418"/>
      <c r="I9" s="8"/>
      <c r="J9" s="8"/>
      <c r="K9" s="8"/>
      <c r="L9" s="8"/>
      <c r="M9" s="33"/>
      <c r="N9" s="5"/>
      <c r="O9" s="4"/>
    </row>
    <row r="10" spans="1:17" ht="11.25" customHeight="1">
      <c r="A10" s="4"/>
      <c r="B10" s="30"/>
      <c r="C10" s="1418"/>
      <c r="D10" s="1418"/>
      <c r="E10" s="1418"/>
      <c r="F10" s="1418"/>
      <c r="G10" s="1418"/>
      <c r="H10" s="1418"/>
      <c r="I10" s="8"/>
      <c r="J10" s="8"/>
      <c r="K10" s="8"/>
      <c r="L10" s="8"/>
      <c r="M10" s="33"/>
      <c r="N10" s="5"/>
      <c r="O10" s="4"/>
      <c r="Q10" s="7"/>
    </row>
    <row r="11" spans="1:17" ht="3.75" customHeight="1">
      <c r="A11" s="4"/>
      <c r="B11" s="30"/>
      <c r="C11" s="1418"/>
      <c r="D11" s="1418"/>
      <c r="E11" s="1418"/>
      <c r="F11" s="1418"/>
      <c r="G11" s="1418"/>
      <c r="H11" s="1418"/>
      <c r="I11" s="8"/>
      <c r="J11" s="8"/>
      <c r="K11" s="8"/>
      <c r="L11" s="8"/>
      <c r="M11" s="33"/>
      <c r="N11" s="5"/>
      <c r="O11" s="4"/>
    </row>
    <row r="12" spans="1:17" ht="11.25" customHeight="1">
      <c r="A12" s="4"/>
      <c r="B12" s="30"/>
      <c r="C12" s="1418"/>
      <c r="D12" s="1418"/>
      <c r="E12" s="1418"/>
      <c r="F12" s="1418"/>
      <c r="G12" s="1418"/>
      <c r="H12" s="1418"/>
      <c r="I12" s="8"/>
      <c r="J12" s="8"/>
      <c r="K12" s="8"/>
      <c r="L12" s="8"/>
      <c r="M12" s="33"/>
      <c r="N12" s="5"/>
      <c r="O12" s="4"/>
    </row>
    <row r="13" spans="1:17" ht="11.25" customHeight="1">
      <c r="A13" s="4"/>
      <c r="B13" s="30"/>
      <c r="C13" s="1418"/>
      <c r="D13" s="1418"/>
      <c r="E13" s="1418"/>
      <c r="F13" s="1418"/>
      <c r="G13" s="1418"/>
      <c r="H13" s="1418"/>
      <c r="I13" s="8"/>
      <c r="J13" s="8"/>
      <c r="K13" s="8"/>
      <c r="L13" s="8"/>
      <c r="M13" s="33"/>
      <c r="N13" s="5"/>
      <c r="O13" s="4"/>
    </row>
    <row r="14" spans="1:17" ht="15.75" customHeight="1">
      <c r="A14" s="4"/>
      <c r="B14" s="30"/>
      <c r="C14" s="1418"/>
      <c r="D14" s="1418"/>
      <c r="E14" s="1418"/>
      <c r="F14" s="1418"/>
      <c r="G14" s="1418"/>
      <c r="H14" s="1418"/>
      <c r="I14" s="8"/>
      <c r="J14" s="8"/>
      <c r="K14" s="8"/>
      <c r="L14" s="8"/>
      <c r="M14" s="33"/>
      <c r="N14" s="5"/>
      <c r="O14" s="4"/>
    </row>
    <row r="15" spans="1:17" ht="22.5" customHeight="1">
      <c r="A15" s="4"/>
      <c r="B15" s="30"/>
      <c r="C15" s="1418"/>
      <c r="D15" s="1418"/>
      <c r="E15" s="1418"/>
      <c r="F15" s="1418"/>
      <c r="G15" s="1418"/>
      <c r="H15" s="1418"/>
      <c r="I15" s="8"/>
      <c r="J15" s="8"/>
      <c r="K15" s="8"/>
      <c r="L15" s="8"/>
      <c r="M15" s="33"/>
      <c r="N15" s="5"/>
      <c r="O15" s="4"/>
    </row>
    <row r="16" spans="1:17" ht="11.25" customHeight="1">
      <c r="A16" s="4"/>
      <c r="B16" s="30"/>
      <c r="C16" s="1418"/>
      <c r="D16" s="1418"/>
      <c r="E16" s="1418"/>
      <c r="F16" s="1418"/>
      <c r="G16" s="1418"/>
      <c r="H16" s="1418"/>
      <c r="I16" s="8"/>
      <c r="J16" s="8"/>
      <c r="K16" s="8"/>
      <c r="L16" s="8"/>
      <c r="M16" s="33"/>
      <c r="N16" s="5"/>
      <c r="O16" s="4"/>
    </row>
    <row r="17" spans="1:18" ht="11.25" customHeight="1">
      <c r="A17" s="4"/>
      <c r="B17" s="30"/>
      <c r="C17" s="1418"/>
      <c r="D17" s="1418"/>
      <c r="E17" s="1418"/>
      <c r="F17" s="1418"/>
      <c r="G17" s="1418"/>
      <c r="H17" s="1418"/>
      <c r="I17" s="8"/>
      <c r="J17" s="8"/>
      <c r="K17" s="8"/>
      <c r="L17" s="8"/>
      <c r="M17" s="33"/>
      <c r="N17" s="5"/>
      <c r="O17" s="4"/>
    </row>
    <row r="18" spans="1:18" ht="11.25" customHeight="1">
      <c r="A18" s="4"/>
      <c r="B18" s="30"/>
      <c r="C18" s="1418"/>
      <c r="D18" s="1418"/>
      <c r="E18" s="1418"/>
      <c r="F18" s="1418"/>
      <c r="G18" s="1418"/>
      <c r="H18" s="1418"/>
      <c r="I18" s="10"/>
      <c r="J18" s="10"/>
      <c r="K18" s="10"/>
      <c r="L18" s="10"/>
      <c r="M18" s="10"/>
      <c r="N18" s="5"/>
      <c r="O18" s="4"/>
    </row>
    <row r="19" spans="1:18" ht="11.25" customHeight="1">
      <c r="A19" s="4"/>
      <c r="B19" s="30"/>
      <c r="C19" s="1418"/>
      <c r="D19" s="1418"/>
      <c r="E19" s="1418"/>
      <c r="F19" s="1418"/>
      <c r="G19" s="1418"/>
      <c r="H19" s="1418"/>
      <c r="I19" s="35"/>
      <c r="J19" s="35"/>
      <c r="K19" s="35"/>
      <c r="L19" s="35"/>
      <c r="M19" s="35"/>
      <c r="N19" s="5"/>
      <c r="O19" s="4"/>
    </row>
    <row r="20" spans="1:18" ht="11.25" customHeight="1">
      <c r="A20" s="4"/>
      <c r="B20" s="30"/>
      <c r="C20" s="1418"/>
      <c r="D20" s="1418"/>
      <c r="E20" s="1418"/>
      <c r="F20" s="1418"/>
      <c r="G20" s="1418"/>
      <c r="H20" s="1418"/>
      <c r="I20" s="16"/>
      <c r="J20" s="16"/>
      <c r="K20" s="16"/>
      <c r="L20" s="16"/>
      <c r="M20" s="16"/>
      <c r="N20" s="5"/>
      <c r="O20" s="4"/>
    </row>
    <row r="21" spans="1:18" ht="11.25" customHeight="1">
      <c r="A21" s="4"/>
      <c r="B21" s="30"/>
      <c r="C21" s="1418"/>
      <c r="D21" s="1418"/>
      <c r="E21" s="1418"/>
      <c r="F21" s="1418"/>
      <c r="G21" s="1418"/>
      <c r="H21" s="1418"/>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48</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81</v>
      </c>
      <c r="J29" s="18"/>
      <c r="K29" s="18"/>
      <c r="L29" s="18"/>
      <c r="M29" s="38"/>
      <c r="N29" s="5"/>
      <c r="O29" s="4"/>
    </row>
    <row r="30" spans="1:18" ht="10.5" customHeight="1">
      <c r="A30" s="4"/>
      <c r="B30" s="30"/>
      <c r="C30" s="14"/>
      <c r="D30" s="18"/>
      <c r="E30" s="23"/>
      <c r="F30" s="18"/>
      <c r="G30" s="15"/>
      <c r="H30" s="18"/>
      <c r="I30" s="18"/>
      <c r="J30" s="18"/>
      <c r="K30" s="18"/>
      <c r="L30" s="18"/>
      <c r="M30" s="38"/>
      <c r="N30" s="5"/>
      <c r="O30" s="4"/>
      <c r="P30" s="308"/>
      <c r="Q30" s="308"/>
      <c r="R30" s="308"/>
    </row>
    <row r="31" spans="1:18" ht="16.5" customHeight="1">
      <c r="A31" s="4"/>
      <c r="B31" s="30"/>
      <c r="C31" s="17"/>
      <c r="D31" s="18"/>
      <c r="E31" s="13"/>
      <c r="F31" s="16"/>
      <c r="G31" s="15"/>
      <c r="H31" s="16"/>
      <c r="I31" s="1416" t="s">
        <v>53</v>
      </c>
      <c r="J31" s="1416"/>
      <c r="K31" s="1412" t="s">
        <v>627</v>
      </c>
      <c r="L31" s="1413"/>
      <c r="M31" s="26"/>
      <c r="N31" s="5"/>
      <c r="O31" s="4"/>
      <c r="P31" s="308"/>
      <c r="Q31" s="308"/>
      <c r="R31" s="308"/>
    </row>
    <row r="32" spans="1:18" ht="10.5" customHeight="1">
      <c r="A32" s="4"/>
      <c r="B32" s="30"/>
      <c r="C32" s="17"/>
      <c r="D32" s="18"/>
      <c r="E32" s="13"/>
      <c r="F32" s="16"/>
      <c r="G32" s="15"/>
      <c r="H32" s="16"/>
      <c r="I32" s="141"/>
      <c r="J32" s="141"/>
      <c r="K32" s="142"/>
      <c r="L32" s="142"/>
      <c r="M32" s="26"/>
      <c r="N32" s="5"/>
      <c r="O32" s="4"/>
      <c r="P32" s="308"/>
      <c r="Q32" s="308"/>
      <c r="R32" s="308"/>
    </row>
    <row r="33" spans="1:18" ht="16.5" customHeight="1">
      <c r="A33" s="4"/>
      <c r="B33" s="30"/>
      <c r="C33" s="14"/>
      <c r="D33" s="18"/>
      <c r="E33" s="23"/>
      <c r="F33" s="18"/>
      <c r="G33" s="15"/>
      <c r="H33" s="18"/>
      <c r="I33" s="1411" t="s">
        <v>38</v>
      </c>
      <c r="J33" s="1411"/>
      <c r="K33" s="1411"/>
      <c r="L33" s="1411"/>
      <c r="M33" s="38"/>
      <c r="N33" s="5"/>
      <c r="O33" s="4"/>
      <c r="P33" s="308"/>
      <c r="Q33" s="308"/>
      <c r="R33" s="308"/>
    </row>
    <row r="34" spans="1:18" ht="16.5" customHeight="1">
      <c r="A34" s="4"/>
      <c r="B34" s="30"/>
      <c r="C34" s="14"/>
      <c r="D34" s="18"/>
      <c r="E34" s="23"/>
      <c r="F34" s="18"/>
      <c r="G34" s="15"/>
      <c r="H34" s="18"/>
      <c r="I34" s="62" t="s">
        <v>52</v>
      </c>
      <c r="J34" s="139"/>
      <c r="K34" s="139"/>
      <c r="L34" s="139"/>
      <c r="M34" s="38"/>
      <c r="N34" s="5"/>
      <c r="O34" s="4"/>
    </row>
    <row r="35" spans="1:18" ht="17.25" customHeight="1">
      <c r="A35" s="4"/>
      <c r="B35" s="30"/>
      <c r="C35" s="17"/>
      <c r="D35" s="18"/>
      <c r="E35" s="13"/>
      <c r="F35" s="16"/>
      <c r="G35" s="15"/>
      <c r="H35" s="16"/>
      <c r="I35" s="1412" t="s">
        <v>635</v>
      </c>
      <c r="J35" s="1412"/>
      <c r="K35" s="1412"/>
      <c r="L35" s="1412"/>
      <c r="M35" s="26"/>
      <c r="N35" s="5"/>
      <c r="O35" s="4"/>
    </row>
    <row r="36" spans="1:18" ht="12.75" customHeight="1">
      <c r="A36" s="4"/>
      <c r="B36" s="30"/>
      <c r="C36" s="17"/>
      <c r="D36" s="18"/>
      <c r="E36" s="13"/>
      <c r="F36" s="16"/>
      <c r="G36" s="15"/>
      <c r="H36" s="16"/>
      <c r="I36" s="909" t="s">
        <v>636</v>
      </c>
      <c r="J36" s="140"/>
      <c r="K36" s="140"/>
      <c r="L36" s="140"/>
      <c r="M36" s="26"/>
      <c r="N36" s="5"/>
      <c r="O36" s="4"/>
    </row>
    <row r="37" spans="1:18" ht="12.75" customHeight="1">
      <c r="A37" s="4"/>
      <c r="B37" s="30"/>
      <c r="C37" s="17"/>
      <c r="D37" s="18"/>
      <c r="E37" s="13"/>
      <c r="F37" s="16"/>
      <c r="G37" s="15"/>
      <c r="H37" s="16"/>
      <c r="I37" s="1412" t="s">
        <v>637</v>
      </c>
      <c r="J37" s="1412"/>
      <c r="K37" s="1412"/>
      <c r="L37" s="1412"/>
      <c r="M37" s="26"/>
      <c r="N37" s="5"/>
      <c r="O37" s="4"/>
    </row>
    <row r="38" spans="1:18" ht="17.25" customHeight="1">
      <c r="A38" s="4"/>
      <c r="B38" s="30"/>
      <c r="C38" s="14"/>
      <c r="D38" s="18"/>
      <c r="E38" s="23"/>
      <c r="F38" s="18"/>
      <c r="G38" s="15"/>
      <c r="H38" s="18"/>
      <c r="I38" s="1423" t="s">
        <v>77</v>
      </c>
      <c r="J38" s="1412"/>
      <c r="K38" s="1412"/>
      <c r="L38" s="1412"/>
      <c r="M38" s="38"/>
      <c r="N38" s="5"/>
      <c r="O38" s="4"/>
    </row>
    <row r="39" spans="1:18" ht="15" customHeight="1">
      <c r="A39" s="4"/>
      <c r="B39" s="30"/>
      <c r="C39" s="17"/>
      <c r="D39" s="18"/>
      <c r="E39" s="13"/>
      <c r="F39" s="16"/>
      <c r="G39" s="15"/>
      <c r="H39" s="16"/>
      <c r="I39" s="1423" t="s">
        <v>78</v>
      </c>
      <c r="J39" s="1412"/>
      <c r="K39" s="1412"/>
      <c r="L39" s="1412"/>
      <c r="M39" s="26"/>
      <c r="N39" s="5"/>
      <c r="O39" s="4"/>
    </row>
    <row r="40" spans="1:18" ht="10.5" customHeight="1">
      <c r="A40" s="4"/>
      <c r="B40" s="30"/>
      <c r="C40" s="17"/>
      <c r="D40" s="18"/>
      <c r="E40" s="13"/>
      <c r="F40" s="16"/>
      <c r="G40" s="15"/>
      <c r="H40" s="16"/>
      <c r="I40" s="140"/>
      <c r="J40" s="140"/>
      <c r="K40" s="140"/>
      <c r="L40" s="140"/>
      <c r="M40" s="26"/>
      <c r="N40" s="5"/>
      <c r="O40" s="4"/>
    </row>
    <row r="41" spans="1:18" ht="16.5" customHeight="1">
      <c r="A41" s="4"/>
      <c r="B41" s="30"/>
      <c r="C41" s="17"/>
      <c r="D41" s="18"/>
      <c r="E41" s="13"/>
      <c r="F41" s="16"/>
      <c r="G41" s="15"/>
      <c r="H41" s="16"/>
      <c r="I41" s="1419" t="s">
        <v>64</v>
      </c>
      <c r="J41" s="1416"/>
      <c r="K41" s="1416"/>
      <c r="L41" s="1416"/>
      <c r="M41" s="26"/>
      <c r="N41" s="5"/>
      <c r="O41" s="4"/>
    </row>
    <row r="42" spans="1:18" ht="10.5" customHeight="1">
      <c r="A42" s="4"/>
      <c r="B42" s="30"/>
      <c r="C42" s="14"/>
      <c r="D42" s="18"/>
      <c r="E42" s="23"/>
      <c r="F42" s="18"/>
      <c r="G42" s="15"/>
      <c r="H42" s="18"/>
      <c r="I42" s="1422"/>
      <c r="J42" s="1422"/>
      <c r="K42" s="1422"/>
      <c r="L42" s="1422"/>
      <c r="M42" s="38"/>
      <c r="N42" s="5"/>
      <c r="O42" s="4"/>
    </row>
    <row r="43" spans="1:18" ht="16.5" customHeight="1">
      <c r="A43" s="4"/>
      <c r="B43" s="30"/>
      <c r="C43" s="17"/>
      <c r="D43" s="18"/>
      <c r="E43" s="13"/>
      <c r="F43" s="16"/>
      <c r="G43" s="15"/>
      <c r="H43" s="16"/>
      <c r="I43" s="1411" t="s">
        <v>26</v>
      </c>
      <c r="J43" s="1411"/>
      <c r="K43" s="1411"/>
      <c r="L43" s="1411"/>
      <c r="M43" s="26"/>
      <c r="N43" s="5"/>
      <c r="O43" s="4"/>
    </row>
    <row r="44" spans="1:18" ht="10.5" customHeight="1">
      <c r="A44" s="4"/>
      <c r="B44" s="30"/>
      <c r="C44" s="17"/>
      <c r="D44" s="18"/>
      <c r="E44" s="13"/>
      <c r="F44" s="16"/>
      <c r="G44" s="15"/>
      <c r="H44" s="16"/>
      <c r="I44" s="139"/>
      <c r="J44" s="139"/>
      <c r="K44" s="139"/>
      <c r="L44" s="139"/>
      <c r="M44" s="26"/>
      <c r="N44" s="5"/>
      <c r="O44" s="4"/>
    </row>
    <row r="45" spans="1:18" ht="16.5" customHeight="1">
      <c r="A45" s="4"/>
      <c r="B45" s="30"/>
      <c r="C45" s="14"/>
      <c r="D45" s="18"/>
      <c r="E45" s="23"/>
      <c r="F45" s="18"/>
      <c r="G45" s="15"/>
      <c r="H45" s="18"/>
      <c r="I45" s="1416" t="s">
        <v>22</v>
      </c>
      <c r="J45" s="1416"/>
      <c r="K45" s="1416"/>
      <c r="L45" s="1416"/>
      <c r="M45" s="38"/>
      <c r="N45" s="5"/>
      <c r="O45" s="4"/>
    </row>
    <row r="46" spans="1:18" ht="10.5" customHeight="1">
      <c r="A46" s="4"/>
      <c r="B46" s="30"/>
      <c r="C46" s="14"/>
      <c r="D46" s="18"/>
      <c r="E46" s="23"/>
      <c r="F46" s="18"/>
      <c r="G46" s="15"/>
      <c r="H46" s="18"/>
      <c r="I46" s="141"/>
      <c r="J46" s="141"/>
      <c r="K46" s="141"/>
      <c r="L46" s="141"/>
      <c r="M46" s="38"/>
      <c r="N46" s="5"/>
      <c r="O46" s="4"/>
    </row>
    <row r="47" spans="1:18" ht="16.5" customHeight="1">
      <c r="A47" s="4"/>
      <c r="B47" s="30"/>
      <c r="C47" s="17"/>
      <c r="D47" s="18"/>
      <c r="E47" s="13"/>
      <c r="F47" s="16"/>
      <c r="G47" s="15"/>
      <c r="H47" s="16"/>
      <c r="I47" s="1421" t="s">
        <v>12</v>
      </c>
      <c r="J47" s="1421"/>
      <c r="K47" s="1421"/>
      <c r="L47" s="1421"/>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20" t="s">
        <v>628</v>
      </c>
      <c r="D54" s="1420"/>
      <c r="E54" s="1420"/>
      <c r="F54" s="1420"/>
      <c r="G54" s="1420"/>
      <c r="H54" s="1420"/>
      <c r="I54" s="8"/>
      <c r="J54" s="8"/>
      <c r="K54" s="8"/>
      <c r="L54" s="8"/>
      <c r="M54" s="8"/>
      <c r="O54" s="4"/>
    </row>
    <row r="65" spans="13:14" ht="8.25" customHeight="1"/>
    <row r="67" spans="13:14" ht="9" customHeight="1">
      <c r="N67" s="9"/>
    </row>
    <row r="68" spans="13:14" ht="8.25" customHeight="1">
      <c r="M68" s="1408"/>
      <c r="N68" s="1408"/>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5:L35"/>
    <mergeCell ref="I37:L37"/>
    <mergeCell ref="I42:L42"/>
    <mergeCell ref="I38:L38"/>
    <mergeCell ref="I39:L39"/>
    <mergeCell ref="I43:L43"/>
    <mergeCell ref="I41:L41"/>
    <mergeCell ref="C54:H54"/>
    <mergeCell ref="M68:N68"/>
    <mergeCell ref="I47:L47"/>
    <mergeCell ref="I45:L45"/>
    <mergeCell ref="I33:L33"/>
    <mergeCell ref="K31:L31"/>
    <mergeCell ref="C2:G2"/>
    <mergeCell ref="C3:G3"/>
    <mergeCell ref="I31:J31"/>
    <mergeCell ref="C4:H2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433" t="s">
        <v>27</v>
      </c>
      <c r="Y1" s="1433"/>
      <c r="Z1" s="1433"/>
      <c r="AA1" s="1433"/>
      <c r="AB1" s="1433"/>
      <c r="AC1" s="1433"/>
      <c r="AD1" s="1433"/>
      <c r="AE1" s="1674"/>
      <c r="AF1" s="61"/>
      <c r="AG1" s="4"/>
      <c r="AH1" s="48"/>
      <c r="AI1" s="48"/>
      <c r="AJ1" s="48"/>
      <c r="AK1" s="48"/>
      <c r="AL1" s="48"/>
      <c r="AM1" s="48"/>
    </row>
    <row r="2" spans="1:57" ht="6" customHeight="1">
      <c r="A2" s="4"/>
      <c r="B2" s="1640"/>
      <c r="C2" s="1641"/>
      <c r="D2" s="1641"/>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0"/>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8"/>
      <c r="AG4" s="11"/>
      <c r="AH4" s="109"/>
      <c r="AI4" s="109"/>
      <c r="AJ4" s="109"/>
      <c r="AK4" s="109"/>
      <c r="AL4" s="109"/>
      <c r="AM4" s="109"/>
    </row>
    <row r="5" spans="1:57" ht="3.75" customHeight="1">
      <c r="A5" s="4"/>
      <c r="B5" s="30"/>
      <c r="C5" s="13"/>
      <c r="D5" s="13"/>
      <c r="E5" s="13"/>
      <c r="F5" s="1675"/>
      <c r="G5" s="1675"/>
      <c r="H5" s="1675"/>
      <c r="I5" s="1675"/>
      <c r="J5" s="1675"/>
      <c r="K5" s="1675"/>
      <c r="L5" s="1675"/>
      <c r="M5" s="13"/>
      <c r="N5" s="13"/>
      <c r="O5" s="13"/>
      <c r="P5" s="13"/>
      <c r="Q5" s="13"/>
      <c r="R5" s="5"/>
      <c r="S5" s="5"/>
      <c r="T5" s="5"/>
      <c r="U5" s="124"/>
      <c r="V5" s="5"/>
      <c r="W5" s="5"/>
      <c r="X5" s="5"/>
      <c r="Y5" s="5"/>
      <c r="Z5" s="5"/>
      <c r="AA5" s="5"/>
      <c r="AB5" s="5"/>
      <c r="AC5" s="5"/>
      <c r="AD5" s="5"/>
      <c r="AE5" s="5"/>
      <c r="AF5" s="8"/>
      <c r="AG5" s="4"/>
      <c r="AH5" s="48"/>
      <c r="AI5" s="48"/>
      <c r="AJ5" s="48"/>
      <c r="AK5" s="48"/>
      <c r="AL5" s="48"/>
      <c r="AM5" s="48"/>
    </row>
    <row r="6" spans="1:57" ht="9.75" customHeight="1">
      <c r="A6" s="4"/>
      <c r="B6" s="30"/>
      <c r="C6" s="13"/>
      <c r="D6" s="13"/>
      <c r="E6" s="15"/>
      <c r="F6" s="1639"/>
      <c r="G6" s="1639"/>
      <c r="H6" s="1639"/>
      <c r="I6" s="1639"/>
      <c r="J6" s="1639"/>
      <c r="K6" s="1639"/>
      <c r="L6" s="1639"/>
      <c r="M6" s="1639"/>
      <c r="N6" s="1639"/>
      <c r="O6" s="1639"/>
      <c r="P6" s="1639"/>
      <c r="Q6" s="1639"/>
      <c r="R6" s="1639"/>
      <c r="S6" s="1639"/>
      <c r="T6" s="1639"/>
      <c r="U6" s="1639"/>
      <c r="V6" s="1639"/>
      <c r="W6" s="15"/>
      <c r="X6" s="1639"/>
      <c r="Y6" s="1639"/>
      <c r="Z6" s="1639"/>
      <c r="AA6" s="1639"/>
      <c r="AB6" s="1639"/>
      <c r="AC6" s="1639"/>
      <c r="AD6" s="1639"/>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2"/>
      <c r="AJ7" s="232"/>
      <c r="AK7" s="232"/>
      <c r="AL7" s="48"/>
      <c r="AM7" s="48"/>
    </row>
    <row r="8" spans="1:57" s="125" customFormat="1" ht="15" customHeight="1">
      <c r="A8" s="121"/>
      <c r="B8" s="188"/>
      <c r="C8" s="122"/>
      <c r="D8" s="123"/>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91"/>
      <c r="AG8" s="121"/>
      <c r="AH8" s="225"/>
      <c r="AI8" s="232"/>
      <c r="AJ8" s="232"/>
      <c r="AK8" s="232"/>
      <c r="AL8" s="137"/>
      <c r="AM8" s="137"/>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6"/>
      <c r="F9" s="216"/>
      <c r="G9" s="216"/>
      <c r="H9" s="216"/>
      <c r="I9" s="216"/>
      <c r="J9" s="216"/>
      <c r="K9" s="216"/>
      <c r="L9" s="216"/>
      <c r="M9" s="216"/>
      <c r="N9" s="216"/>
      <c r="O9" s="216"/>
      <c r="P9" s="216"/>
      <c r="Q9" s="216"/>
      <c r="R9" s="216"/>
      <c r="S9" s="216"/>
      <c r="T9" s="216"/>
      <c r="U9" s="216"/>
      <c r="V9" s="216"/>
      <c r="W9" s="216"/>
      <c r="X9" s="216"/>
      <c r="Y9" s="216"/>
      <c r="Z9" s="216"/>
      <c r="AA9" s="216"/>
      <c r="AB9" s="55"/>
      <c r="AC9" s="216"/>
      <c r="AD9" s="55"/>
      <c r="AE9" s="216"/>
      <c r="AF9" s="5"/>
      <c r="AG9" s="4"/>
      <c r="AH9" s="48"/>
      <c r="AI9" s="232"/>
      <c r="AJ9" s="232"/>
      <c r="AK9" s="232"/>
      <c r="AL9" s="48"/>
      <c r="AM9" s="48"/>
      <c r="AS9" s="47"/>
    </row>
    <row r="10" spans="1:57" ht="12" customHeight="1">
      <c r="A10" s="4"/>
      <c r="B10" s="30"/>
      <c r="C10" s="96"/>
      <c r="D10" s="18"/>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55"/>
      <c r="AC10" s="216"/>
      <c r="AD10" s="55"/>
      <c r="AE10" s="216"/>
      <c r="AF10" s="5"/>
      <c r="AG10" s="4"/>
      <c r="AH10" s="48"/>
      <c r="AI10" s="232"/>
      <c r="AJ10" s="232"/>
      <c r="AK10" s="232"/>
      <c r="AL10" s="48"/>
      <c r="AM10" s="48"/>
      <c r="AS10" s="47"/>
    </row>
    <row r="11" spans="1:57" ht="12" customHeight="1">
      <c r="A11" s="4"/>
      <c r="B11" s="30"/>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5"/>
      <c r="AG11" s="4"/>
      <c r="AH11" s="48"/>
      <c r="AI11" s="232"/>
      <c r="AJ11" s="232"/>
      <c r="AK11" s="232"/>
      <c r="AL11" s="48"/>
      <c r="AM11" s="48"/>
      <c r="AS11" s="47"/>
    </row>
    <row r="12" spans="1:57" ht="12" customHeight="1">
      <c r="A12" s="4"/>
      <c r="B12" s="30"/>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5"/>
      <c r="AG12" s="4"/>
      <c r="AH12" s="48"/>
      <c r="AI12" s="48"/>
      <c r="AJ12" s="48"/>
      <c r="AK12" s="48"/>
      <c r="AL12" s="48"/>
      <c r="AM12" s="48"/>
      <c r="AS12" s="47"/>
    </row>
    <row r="13" spans="1:57" ht="12" customHeight="1">
      <c r="A13" s="4"/>
      <c r="B13" s="30"/>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5"/>
      <c r="AG13" s="4"/>
      <c r="AH13" s="48"/>
      <c r="AI13" s="48"/>
      <c r="AJ13" s="48"/>
      <c r="AK13" s="48"/>
      <c r="AL13" s="48"/>
      <c r="AM13" s="48"/>
    </row>
    <row r="14" spans="1:57" ht="12" customHeight="1">
      <c r="A14" s="4"/>
      <c r="B14" s="30"/>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5"/>
      <c r="AG14" s="4"/>
      <c r="AH14" s="48"/>
      <c r="AI14" s="48"/>
      <c r="AJ14" s="48"/>
      <c r="AK14" s="48"/>
      <c r="AL14" s="48"/>
      <c r="AM14" s="48"/>
    </row>
    <row r="15" spans="1:57" ht="12" customHeight="1">
      <c r="A15" s="4"/>
      <c r="B15" s="30"/>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5"/>
      <c r="AG15" s="4"/>
      <c r="AH15" s="48"/>
      <c r="AI15" s="48"/>
      <c r="AJ15" s="48"/>
      <c r="AK15" s="48"/>
      <c r="AL15" s="48"/>
      <c r="AM15" s="48"/>
    </row>
    <row r="16" spans="1:57" ht="12" customHeight="1">
      <c r="A16" s="4"/>
      <c r="B16" s="30"/>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5"/>
      <c r="AG16" s="4"/>
      <c r="AH16" s="48"/>
      <c r="AI16" s="48"/>
      <c r="AJ16" s="48"/>
      <c r="AK16" s="48"/>
      <c r="AL16" s="48"/>
      <c r="AM16" s="48"/>
    </row>
    <row r="17" spans="1:53" ht="12" customHeight="1">
      <c r="A17" s="4"/>
      <c r="B17" s="30"/>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5"/>
      <c r="AG17" s="4"/>
      <c r="AH17" s="48"/>
      <c r="AI17" s="48"/>
      <c r="AJ17" s="48"/>
      <c r="AK17" s="48"/>
      <c r="AL17" s="48"/>
      <c r="AM17" s="48"/>
    </row>
    <row r="18" spans="1:53" ht="12" customHeight="1">
      <c r="A18" s="4"/>
      <c r="B18" s="30"/>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5"/>
      <c r="AG18" s="4"/>
      <c r="AH18" s="48"/>
      <c r="AI18" s="48"/>
      <c r="AJ18" s="48"/>
      <c r="AK18" s="48"/>
      <c r="AL18" s="48"/>
      <c r="AM18" s="48"/>
    </row>
    <row r="19" spans="1:53" ht="12" customHeight="1">
      <c r="A19" s="4"/>
      <c r="B19" s="30"/>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5"/>
      <c r="AG19" s="4"/>
      <c r="AH19" s="48"/>
      <c r="AI19" s="48"/>
      <c r="AJ19" s="48"/>
      <c r="AK19" s="48"/>
      <c r="AL19" s="48"/>
      <c r="AM19" s="48"/>
    </row>
    <row r="20" spans="1:53" ht="12" customHeight="1">
      <c r="A20" s="4"/>
      <c r="B20" s="30"/>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5"/>
      <c r="AG20" s="4"/>
      <c r="AH20" s="48"/>
      <c r="AI20" s="48"/>
      <c r="AJ20" s="48"/>
      <c r="AK20" s="48"/>
      <c r="AL20" s="48"/>
      <c r="AM20" s="48"/>
    </row>
    <row r="21" spans="1:53" ht="12" customHeight="1">
      <c r="A21" s="4"/>
      <c r="B21" s="30"/>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5"/>
      <c r="AG21" s="4"/>
      <c r="AH21" s="48"/>
      <c r="AI21" s="48"/>
      <c r="AJ21" s="48"/>
      <c r="AK21" s="48"/>
      <c r="AL21" s="48"/>
      <c r="AM21" s="48"/>
    </row>
    <row r="22" spans="1:53" ht="12" customHeight="1">
      <c r="A22" s="4"/>
      <c r="B22" s="30"/>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5"/>
      <c r="AG22" s="4"/>
      <c r="AH22" s="48"/>
      <c r="AI22" s="48"/>
      <c r="AJ22" s="48"/>
      <c r="AK22" s="48"/>
      <c r="AL22" s="48"/>
      <c r="AM22" s="48"/>
    </row>
    <row r="23" spans="1:53" ht="12" customHeight="1">
      <c r="A23" s="4"/>
      <c r="B23" s="30"/>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5"/>
      <c r="AG23" s="4"/>
      <c r="AH23" s="48"/>
      <c r="AI23" s="48"/>
      <c r="AJ23" s="48"/>
      <c r="AK23" s="48"/>
      <c r="AL23" s="48"/>
      <c r="AM23" s="48"/>
    </row>
    <row r="24" spans="1:53" ht="12" customHeight="1">
      <c r="A24" s="4"/>
      <c r="B24" s="30"/>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5"/>
      <c r="AG24" s="4"/>
      <c r="AH24" s="48"/>
      <c r="AI24" s="48"/>
      <c r="AJ24" s="48"/>
      <c r="AK24" s="48"/>
      <c r="AL24" s="48"/>
      <c r="AM24" s="48"/>
    </row>
    <row r="25" spans="1:53" ht="12" customHeight="1">
      <c r="A25" s="4"/>
      <c r="B25" s="30"/>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5"/>
      <c r="AG25" s="4"/>
      <c r="AH25" s="48"/>
      <c r="AI25" s="48"/>
      <c r="AJ25" s="48"/>
      <c r="AK25" s="48"/>
      <c r="AL25" s="48"/>
      <c r="AM25" s="48"/>
    </row>
    <row r="26" spans="1:53" ht="12" customHeight="1">
      <c r="A26" s="4"/>
      <c r="B26" s="30"/>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5"/>
      <c r="AG26" s="4"/>
      <c r="AH26" s="48"/>
      <c r="AI26" s="48"/>
      <c r="AJ26" s="48"/>
      <c r="AK26" s="48"/>
      <c r="AL26" s="48"/>
      <c r="AM26" s="48"/>
    </row>
    <row r="27" spans="1:53" ht="12" customHeight="1">
      <c r="A27" s="4"/>
      <c r="B27" s="30"/>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5"/>
      <c r="AG27" s="4"/>
      <c r="AH27" s="48"/>
      <c r="AI27" s="48"/>
      <c r="AJ27" s="48"/>
      <c r="AK27" s="48"/>
      <c r="AL27" s="48"/>
      <c r="AM27" s="48"/>
    </row>
    <row r="28" spans="1:53" ht="12" customHeight="1">
      <c r="A28" s="4"/>
      <c r="B28" s="30"/>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5"/>
      <c r="AG28" s="4"/>
      <c r="AH28" s="48"/>
      <c r="AI28" s="48"/>
      <c r="AJ28" s="48"/>
      <c r="AK28" s="48"/>
      <c r="AL28" s="48"/>
      <c r="AM28" s="48"/>
      <c r="AR28" s="50"/>
      <c r="AS28" s="107"/>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3"/>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3"/>
      <c r="D31" s="103"/>
      <c r="E31" s="103"/>
      <c r="F31" s="103"/>
      <c r="G31" s="103"/>
      <c r="H31" s="103"/>
      <c r="I31" s="103"/>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6"/>
      <c r="AI32" s="227"/>
      <c r="AJ32" s="227"/>
      <c r="AK32" s="227"/>
      <c r="AL32" s="228"/>
      <c r="AM32" s="226"/>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6"/>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6"/>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29"/>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6"/>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6"/>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6"/>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6"/>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6"/>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6"/>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33"/>
      <c r="AC42" s="8"/>
      <c r="AD42" s="33"/>
      <c r="AE42" s="8"/>
      <c r="AF42" s="5"/>
      <c r="AG42" s="4"/>
      <c r="AH42" s="48"/>
      <c r="AI42" s="110"/>
      <c r="AJ42" s="48"/>
      <c r="AK42" s="48"/>
      <c r="AL42" s="48"/>
      <c r="AM42" s="48"/>
    </row>
    <row r="43" spans="1:58" ht="13.5" customHeight="1">
      <c r="A43" s="4"/>
      <c r="B43" s="30"/>
      <c r="C43" s="219"/>
      <c r="D43" s="138"/>
      <c r="E43" s="138"/>
      <c r="F43" s="138"/>
      <c r="G43" s="138"/>
      <c r="H43" s="138"/>
      <c r="I43" s="138"/>
      <c r="J43" s="138"/>
      <c r="K43" s="138"/>
      <c r="L43" s="138"/>
      <c r="M43" s="138"/>
      <c r="N43" s="138"/>
      <c r="O43" s="138"/>
      <c r="P43" s="138"/>
      <c r="Q43" s="138"/>
      <c r="R43" s="220"/>
      <c r="S43" s="220"/>
      <c r="T43" s="220"/>
      <c r="U43" s="220"/>
      <c r="V43" s="220"/>
      <c r="W43" s="220"/>
      <c r="X43" s="220"/>
      <c r="Y43" s="220"/>
      <c r="Z43" s="220"/>
      <c r="AA43" s="220"/>
      <c r="AB43" s="220"/>
      <c r="AC43" s="220"/>
      <c r="AD43" s="220"/>
      <c r="AE43" s="220"/>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639"/>
      <c r="G45" s="1639"/>
      <c r="H45" s="1639"/>
      <c r="I45" s="1639"/>
      <c r="J45" s="1639"/>
      <c r="K45" s="1639"/>
      <c r="L45" s="1639"/>
      <c r="M45" s="1639"/>
      <c r="N45" s="1639"/>
      <c r="O45" s="1639"/>
      <c r="P45" s="1639"/>
      <c r="Q45" s="1639"/>
      <c r="R45" s="1639"/>
      <c r="S45" s="1639"/>
      <c r="T45" s="1639"/>
      <c r="U45" s="1639"/>
      <c r="V45" s="1639"/>
      <c r="W45" s="15"/>
      <c r="X45" s="1639"/>
      <c r="Y45" s="1639"/>
      <c r="Z45" s="1639"/>
      <c r="AA45" s="1639"/>
      <c r="AB45" s="1639"/>
      <c r="AC45" s="1639"/>
      <c r="AD45" s="1639"/>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5" customFormat="1" ht="12" customHeight="1">
      <c r="A48" s="101"/>
      <c r="B48" s="127"/>
      <c r="C48" s="118"/>
      <c r="D48" s="103"/>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8"/>
      <c r="AG48" s="101"/>
      <c r="AH48" s="225"/>
      <c r="AI48" s="232"/>
      <c r="AJ48" s="232"/>
      <c r="AK48" s="232"/>
      <c r="AL48" s="137"/>
      <c r="AM48" s="137"/>
      <c r="AN48"/>
      <c r="AO48"/>
      <c r="AP48"/>
      <c r="AQ48"/>
      <c r="AR48"/>
      <c r="AS48"/>
      <c r="AT48"/>
      <c r="AU48"/>
      <c r="AV48"/>
      <c r="AW48"/>
      <c r="AX48"/>
      <c r="AY48"/>
      <c r="AZ48"/>
      <c r="BA48"/>
      <c r="BB48"/>
      <c r="BC48"/>
      <c r="BD48"/>
      <c r="BE48"/>
      <c r="BF48"/>
    </row>
    <row r="49" spans="1:39" ht="10.5" customHeight="1">
      <c r="A49" s="4"/>
      <c r="B49" s="30"/>
      <c r="C49" s="96"/>
      <c r="D49" s="18"/>
      <c r="E49" s="21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216"/>
      <c r="AF49" s="5"/>
      <c r="AG49" s="4"/>
      <c r="AH49" s="111"/>
      <c r="AI49" s="232"/>
      <c r="AJ49" s="232"/>
      <c r="AK49" s="232"/>
      <c r="AL49" s="48"/>
      <c r="AM49" s="48"/>
    </row>
    <row r="50" spans="1:39" ht="12" customHeight="1">
      <c r="A50" s="4"/>
      <c r="B50" s="30"/>
      <c r="C50" s="96"/>
      <c r="D50" s="18"/>
      <c r="E50" s="21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216"/>
      <c r="AF50" s="5"/>
      <c r="AG50" s="4"/>
      <c r="AH50" s="111"/>
      <c r="AI50" s="232"/>
      <c r="AJ50" s="232"/>
      <c r="AK50" s="232"/>
      <c r="AL50" s="48"/>
      <c r="AM50" s="48"/>
    </row>
    <row r="51" spans="1:39" ht="12" customHeight="1">
      <c r="A51" s="4"/>
      <c r="B51" s="30"/>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5"/>
      <c r="AG51" s="4"/>
      <c r="AH51" s="48"/>
      <c r="AI51" s="232"/>
      <c r="AJ51" s="232"/>
      <c r="AK51" s="232"/>
      <c r="AL51" s="48"/>
      <c r="AM51" s="48"/>
    </row>
    <row r="52" spans="1:39" ht="12" customHeight="1">
      <c r="A52" s="4"/>
      <c r="B52" s="30"/>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5"/>
      <c r="AG52" s="4"/>
      <c r="AH52" s="48"/>
      <c r="AI52" s="232"/>
      <c r="AJ52" s="232"/>
      <c r="AK52" s="232"/>
      <c r="AL52" s="48"/>
      <c r="AM52" s="48"/>
    </row>
    <row r="53" spans="1:39" ht="12" customHeight="1">
      <c r="A53" s="4"/>
      <c r="B53" s="30"/>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5"/>
      <c r="AG53" s="4"/>
      <c r="AH53" s="48"/>
      <c r="AI53" s="232"/>
      <c r="AJ53" s="232"/>
      <c r="AK53" s="232"/>
      <c r="AL53" s="48"/>
      <c r="AM53" s="48"/>
    </row>
    <row r="54" spans="1:39" ht="12" customHeight="1">
      <c r="A54" s="4"/>
      <c r="B54" s="30"/>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5"/>
      <c r="AG54" s="4"/>
      <c r="AH54" s="48"/>
      <c r="AI54" s="232"/>
      <c r="AJ54" s="232"/>
      <c r="AK54" s="232"/>
      <c r="AL54" s="48"/>
      <c r="AM54" s="48"/>
    </row>
    <row r="55" spans="1:39" ht="12" customHeight="1">
      <c r="A55" s="4"/>
      <c r="B55" s="30"/>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5"/>
      <c r="AG55" s="4"/>
      <c r="AH55" s="48"/>
      <c r="AI55" s="48"/>
      <c r="AJ55" s="48"/>
      <c r="AK55" s="48"/>
      <c r="AL55" s="48"/>
      <c r="AM55" s="48"/>
    </row>
    <row r="56" spans="1:39" ht="12" customHeight="1">
      <c r="A56" s="4"/>
      <c r="B56" s="30"/>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5"/>
      <c r="AG56" s="4"/>
      <c r="AH56" s="48"/>
      <c r="AI56" s="48"/>
      <c r="AJ56" s="48"/>
      <c r="AK56" s="48"/>
      <c r="AL56" s="48"/>
      <c r="AM56" s="48"/>
    </row>
    <row r="57" spans="1:39" ht="12" customHeight="1">
      <c r="A57" s="4"/>
      <c r="B57" s="30"/>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5"/>
      <c r="AG57" s="4"/>
      <c r="AH57" s="48"/>
      <c r="AI57" s="48"/>
      <c r="AJ57" s="48"/>
      <c r="AK57" s="48"/>
      <c r="AL57" s="48"/>
      <c r="AM57" s="48"/>
    </row>
    <row r="58" spans="1:39" ht="12" customHeight="1">
      <c r="A58" s="4"/>
      <c r="B58" s="30"/>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5"/>
      <c r="AG58" s="4"/>
      <c r="AH58" s="48"/>
      <c r="AI58" s="48"/>
      <c r="AJ58" s="48"/>
      <c r="AK58" s="48"/>
      <c r="AL58" s="48"/>
      <c r="AM58" s="48"/>
    </row>
    <row r="59" spans="1:39" ht="12" customHeight="1">
      <c r="A59" s="4"/>
      <c r="B59" s="30"/>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5"/>
      <c r="AG59" s="4"/>
      <c r="AH59" s="48"/>
      <c r="AI59" s="48"/>
      <c r="AJ59" s="48"/>
      <c r="AK59" s="48"/>
      <c r="AL59" s="48"/>
      <c r="AM59" s="48"/>
    </row>
    <row r="60" spans="1:39" ht="12" customHeight="1">
      <c r="A60" s="4"/>
      <c r="B60" s="30"/>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5"/>
      <c r="AG60" s="4"/>
      <c r="AH60" s="48"/>
      <c r="AI60" s="48"/>
      <c r="AJ60" s="48"/>
      <c r="AK60" s="48"/>
      <c r="AL60" s="48"/>
      <c r="AM60" s="48"/>
    </row>
    <row r="61" spans="1:39" ht="12" customHeight="1">
      <c r="A61" s="4"/>
      <c r="B61" s="30"/>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5"/>
      <c r="AG61" s="4"/>
      <c r="AH61" s="48"/>
      <c r="AI61" s="48"/>
      <c r="AJ61" s="48"/>
      <c r="AK61" s="48"/>
      <c r="AL61" s="48"/>
      <c r="AM61" s="48"/>
    </row>
    <row r="62" spans="1:39" ht="12" customHeight="1">
      <c r="A62" s="4"/>
      <c r="B62" s="30"/>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5"/>
      <c r="AG62" s="4"/>
      <c r="AH62" s="48"/>
      <c r="AI62" s="48"/>
      <c r="AJ62" s="48"/>
      <c r="AK62" s="48"/>
      <c r="AL62" s="48"/>
      <c r="AM62" s="48"/>
    </row>
    <row r="63" spans="1:39" ht="12" customHeight="1">
      <c r="A63" s="4"/>
      <c r="B63" s="30"/>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5"/>
      <c r="AG63" s="4"/>
      <c r="AH63" s="48"/>
      <c r="AI63" s="48"/>
      <c r="AJ63" s="48"/>
      <c r="AK63" s="48"/>
      <c r="AL63" s="48"/>
      <c r="AM63" s="48"/>
    </row>
    <row r="64" spans="1:39" ht="12" customHeight="1">
      <c r="A64" s="4"/>
      <c r="B64" s="30"/>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5"/>
      <c r="AG64" s="4"/>
      <c r="AH64" s="48"/>
      <c r="AI64" s="48"/>
      <c r="AJ64" s="48"/>
      <c r="AK64" s="48"/>
      <c r="AL64" s="48"/>
      <c r="AM64" s="48"/>
    </row>
    <row r="65" spans="1:43" ht="12" customHeight="1">
      <c r="A65" s="4"/>
      <c r="B65" s="30"/>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5"/>
      <c r="AG65" s="4"/>
      <c r="AH65" s="48"/>
      <c r="AI65" s="48"/>
      <c r="AJ65" s="48"/>
      <c r="AK65" s="48"/>
      <c r="AL65" s="48"/>
      <c r="AM65" s="48"/>
    </row>
    <row r="66" spans="1:43" ht="12" customHeight="1">
      <c r="A66" s="4"/>
      <c r="B66" s="30"/>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5"/>
      <c r="AG66" s="4"/>
      <c r="AH66" s="48"/>
      <c r="AI66" s="48"/>
      <c r="AJ66" s="48"/>
      <c r="AK66" s="48"/>
      <c r="AL66" s="48"/>
      <c r="AM66" s="48"/>
    </row>
    <row r="67" spans="1:43" ht="12" customHeight="1">
      <c r="A67" s="4"/>
      <c r="B67" s="30"/>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5"/>
      <c r="AG67" s="4"/>
      <c r="AH67" s="48"/>
      <c r="AI67" s="48"/>
      <c r="AJ67" s="48"/>
      <c r="AK67" s="48"/>
      <c r="AL67" s="48"/>
      <c r="AM67" s="48"/>
    </row>
    <row r="68" spans="1:43" ht="12" customHeight="1">
      <c r="A68" s="4"/>
      <c r="B68" s="30"/>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5"/>
      <c r="AG68" s="8"/>
      <c r="AH68" s="48"/>
      <c r="AI68" s="48"/>
      <c r="AJ68" s="48"/>
      <c r="AK68" s="48"/>
      <c r="AL68" s="48"/>
      <c r="AM68" s="48"/>
    </row>
    <row r="69" spans="1:43" s="132" customFormat="1" ht="9" customHeight="1">
      <c r="A69" s="130"/>
      <c r="B69" s="189"/>
      <c r="C69" s="134"/>
      <c r="D69" s="53"/>
      <c r="E69" s="136"/>
      <c r="F69" s="136"/>
      <c r="G69" s="136"/>
      <c r="H69" s="217"/>
      <c r="I69" s="217"/>
      <c r="J69" s="217"/>
      <c r="K69" s="217"/>
      <c r="L69" s="217"/>
      <c r="M69" s="217"/>
      <c r="N69" s="217"/>
      <c r="O69" s="217"/>
      <c r="P69" s="217"/>
      <c r="Q69" s="217"/>
      <c r="R69" s="217"/>
      <c r="S69" s="217"/>
      <c r="T69" s="217"/>
      <c r="U69" s="217"/>
      <c r="V69" s="217"/>
      <c r="W69" s="217"/>
      <c r="X69" s="217"/>
      <c r="Y69" s="217"/>
      <c r="Z69" s="217"/>
      <c r="AA69" s="217"/>
      <c r="AB69" s="217"/>
      <c r="AC69" s="217"/>
      <c r="AD69" s="217"/>
      <c r="AE69" s="217"/>
      <c r="AF69" s="131"/>
      <c r="AG69" s="131"/>
      <c r="AH69" s="230"/>
      <c r="AI69" s="230"/>
      <c r="AJ69" s="230"/>
      <c r="AK69" s="230"/>
      <c r="AL69" s="230"/>
      <c r="AM69" s="230"/>
    </row>
    <row r="70" spans="1:43" ht="11.25" customHeight="1" thickBot="1">
      <c r="A70" s="4"/>
      <c r="B70" s="143"/>
      <c r="C70" s="95"/>
      <c r="D70" s="18"/>
      <c r="E70" s="218"/>
      <c r="F70" s="218"/>
      <c r="G70" s="218"/>
      <c r="H70" s="218"/>
      <c r="I70" s="218"/>
      <c r="J70" s="218"/>
      <c r="K70" s="218"/>
      <c r="L70" s="218"/>
      <c r="M70" s="218"/>
      <c r="N70" s="218"/>
      <c r="O70" s="218"/>
      <c r="P70" s="218"/>
      <c r="Q70" s="218"/>
      <c r="R70" s="218"/>
      <c r="S70" s="218"/>
      <c r="T70" s="218"/>
      <c r="U70" s="218"/>
      <c r="V70" s="217"/>
      <c r="W70" s="218"/>
      <c r="X70" s="218"/>
      <c r="Y70" s="218"/>
      <c r="Z70" s="218"/>
      <c r="AA70" s="218"/>
      <c r="AB70" s="218"/>
      <c r="AC70" s="218"/>
      <c r="AD70" s="218"/>
      <c r="AE70" s="218"/>
      <c r="AF70" s="5"/>
      <c r="AG70" s="8"/>
      <c r="AH70" s="48"/>
      <c r="AI70" s="48"/>
      <c r="AJ70" s="48"/>
      <c r="AK70" s="48"/>
      <c r="AL70" s="48"/>
      <c r="AM70" s="48"/>
    </row>
    <row r="71" spans="1:43" ht="13.5" customHeight="1" thickBot="1">
      <c r="A71" s="4"/>
      <c r="B71" s="114">
        <v>22</v>
      </c>
      <c r="C71" s="1420" t="s">
        <v>628</v>
      </c>
      <c r="D71" s="1420"/>
      <c r="E71" s="1420"/>
      <c r="F71" s="1420"/>
      <c r="G71" s="1420"/>
      <c r="H71" s="1420"/>
      <c r="I71" s="8"/>
      <c r="J71" s="8"/>
      <c r="K71" s="8"/>
      <c r="L71" s="8"/>
      <c r="M71" s="8"/>
      <c r="N71" s="8"/>
      <c r="O71" s="8"/>
      <c r="P71" s="8"/>
      <c r="Q71" s="8"/>
      <c r="R71" s="8"/>
      <c r="S71" s="8"/>
      <c r="T71" s="8"/>
      <c r="U71" s="8"/>
      <c r="V71" s="217"/>
      <c r="W71" s="8"/>
      <c r="X71" s="8"/>
      <c r="Y71" s="8"/>
      <c r="Z71" s="8"/>
      <c r="AA71" s="8"/>
      <c r="AB71" s="8"/>
      <c r="AC71" s="8"/>
      <c r="AD71" s="8"/>
      <c r="AE71" s="8"/>
      <c r="AF71" s="8"/>
      <c r="AG71" s="8"/>
      <c r="AH71" s="231"/>
      <c r="AI71" s="231"/>
      <c r="AJ71" s="231"/>
      <c r="AK71" s="231"/>
      <c r="AL71" s="231"/>
      <c r="AM71" s="231"/>
      <c r="AN71" s="116"/>
      <c r="AO71" s="116"/>
      <c r="AP71" s="116"/>
      <c r="AQ71" s="116"/>
    </row>
    <row r="72" spans="1:4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c r="AH72" s="116"/>
      <c r="AI72" s="116"/>
      <c r="AJ72" s="116"/>
      <c r="AK72" s="116"/>
      <c r="AL72" s="116"/>
      <c r="AM72" s="116"/>
      <c r="AN72" s="116"/>
      <c r="AO72" s="116"/>
      <c r="AP72" s="116"/>
      <c r="AQ72" s="116"/>
    </row>
    <row r="73" spans="1:43">
      <c r="A73" s="115"/>
      <c r="B73" s="115"/>
      <c r="C73" s="115"/>
      <c r="D73" s="115"/>
      <c r="E73" s="115"/>
      <c r="F73" s="115"/>
      <c r="G73" s="115"/>
      <c r="H73" s="115"/>
      <c r="I73" s="115"/>
      <c r="J73" s="115"/>
      <c r="K73" s="115"/>
      <c r="L73" s="115"/>
      <c r="M73" s="115"/>
      <c r="N73" s="115"/>
      <c r="O73" s="115"/>
      <c r="P73" s="115"/>
      <c r="Q73" s="115"/>
      <c r="R73" s="115"/>
      <c r="S73" s="115"/>
      <c r="T73" s="115"/>
      <c r="U73" s="115"/>
      <c r="W73" s="115"/>
      <c r="X73" s="115"/>
      <c r="Y73" s="115"/>
      <c r="Z73" s="115"/>
      <c r="AA73" s="115"/>
      <c r="AB73" s="135"/>
      <c r="AC73" s="115"/>
      <c r="AD73" s="135"/>
      <c r="AE73" s="115"/>
      <c r="AF73" s="115"/>
      <c r="AG73" s="115"/>
      <c r="AH73" s="116"/>
      <c r="AI73" s="116"/>
      <c r="AJ73" s="116"/>
      <c r="AK73" s="116"/>
      <c r="AL73" s="116"/>
      <c r="AM73" s="116"/>
      <c r="AN73" s="116"/>
      <c r="AO73" s="116"/>
      <c r="AP73" s="116"/>
      <c r="AQ73" s="116"/>
    </row>
    <row r="74" spans="1:43">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116"/>
      <c r="AI74" s="116"/>
      <c r="AJ74" s="116"/>
      <c r="AK74" s="116"/>
      <c r="AL74" s="116"/>
      <c r="AM74" s="116"/>
      <c r="AN74" s="116"/>
      <c r="AO74" s="116"/>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116"/>
      <c r="AI75" s="116"/>
      <c r="AJ75" s="116"/>
      <c r="AK75" s="116"/>
      <c r="AL75" s="116"/>
      <c r="AM75" s="116"/>
      <c r="AN75" s="116"/>
      <c r="AO75" s="116"/>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116"/>
      <c r="AI76" s="116"/>
      <c r="AJ76" s="116"/>
      <c r="AK76" s="116"/>
      <c r="AL76" s="116"/>
      <c r="AM76" s="116"/>
      <c r="AN76" s="116"/>
      <c r="AO76" s="116"/>
      <c r="AP76" s="116"/>
      <c r="AQ76" s="116"/>
    </row>
    <row r="77" spans="1:43">
      <c r="AB77" s="46"/>
      <c r="AD77" s="46"/>
      <c r="AJ77" s="106"/>
    </row>
    <row r="82" spans="28:32" ht="8.25" customHeight="1"/>
    <row r="84" spans="28:32" ht="9" customHeight="1">
      <c r="AF84" s="9"/>
    </row>
    <row r="85" spans="28:32" ht="8.25" customHeight="1">
      <c r="AB85" s="58"/>
      <c r="AD85" s="58"/>
      <c r="AF85" s="58"/>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topLeftCell="A43"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677" t="s">
        <v>6</v>
      </c>
      <c r="D1" s="1456"/>
      <c r="E1" s="1456"/>
      <c r="F1" s="1456"/>
      <c r="G1" s="1456"/>
      <c r="H1" s="1456"/>
      <c r="I1" s="28"/>
      <c r="J1" s="28"/>
      <c r="K1" s="28"/>
      <c r="L1" s="28"/>
      <c r="M1" s="28"/>
      <c r="N1" s="28"/>
      <c r="O1" s="28"/>
      <c r="P1" s="28"/>
      <c r="Q1" s="28"/>
      <c r="R1" s="28"/>
      <c r="S1" s="28"/>
      <c r="T1" s="28"/>
      <c r="U1" s="28"/>
      <c r="V1" s="28"/>
      <c r="W1" s="28"/>
      <c r="Y1" s="129"/>
      <c r="Z1" s="129"/>
      <c r="AA1" s="129"/>
      <c r="AB1" s="129"/>
      <c r="AC1" s="129"/>
      <c r="AD1" s="129"/>
      <c r="AE1" s="129"/>
      <c r="AF1" s="129"/>
      <c r="AG1" s="4"/>
      <c r="AH1" s="48"/>
      <c r="AI1" s="48"/>
      <c r="AJ1" s="48"/>
      <c r="AK1" s="48"/>
      <c r="AL1" s="48"/>
      <c r="AM1" s="48"/>
      <c r="AN1" s="48"/>
      <c r="AO1" s="48"/>
    </row>
    <row r="2" spans="1:57" ht="6" customHeight="1">
      <c r="A2" s="4"/>
      <c r="B2" s="1641"/>
      <c r="C2" s="1641"/>
      <c r="D2" s="1641"/>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20"/>
      <c r="AG4" s="11"/>
      <c r="AH4" s="109"/>
      <c r="AI4" s="109"/>
      <c r="AJ4" s="109"/>
      <c r="AK4" s="109"/>
      <c r="AL4" s="109"/>
      <c r="AM4" s="109"/>
      <c r="AN4" s="109"/>
      <c r="AO4" s="109"/>
    </row>
    <row r="5" spans="1:57" ht="3.75" customHeight="1">
      <c r="A5" s="4"/>
      <c r="B5" s="8"/>
      <c r="C5" s="13"/>
      <c r="D5" s="13"/>
      <c r="E5" s="13"/>
      <c r="F5" s="1675"/>
      <c r="G5" s="1675"/>
      <c r="H5" s="1675"/>
      <c r="I5" s="1675"/>
      <c r="J5" s="1675"/>
      <c r="K5" s="1675"/>
      <c r="L5" s="1675"/>
      <c r="M5" s="13"/>
      <c r="N5" s="13"/>
      <c r="O5" s="13"/>
      <c r="P5" s="13"/>
      <c r="Q5" s="13"/>
      <c r="R5" s="5"/>
      <c r="S5" s="5"/>
      <c r="T5" s="5"/>
      <c r="U5" s="124"/>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639"/>
      <c r="G6" s="1639"/>
      <c r="H6" s="1639"/>
      <c r="I6" s="1639"/>
      <c r="J6" s="1639"/>
      <c r="K6" s="1639"/>
      <c r="L6" s="1639"/>
      <c r="M6" s="1639"/>
      <c r="N6" s="1639"/>
      <c r="O6" s="1639"/>
      <c r="P6" s="1639"/>
      <c r="Q6" s="1639"/>
      <c r="R6" s="1639"/>
      <c r="S6" s="1639"/>
      <c r="T6" s="1639"/>
      <c r="U6" s="1639"/>
      <c r="V6" s="1639"/>
      <c r="W6" s="15"/>
      <c r="X6" s="1639"/>
      <c r="Y6" s="1639"/>
      <c r="Z6" s="1639"/>
      <c r="AA6" s="1639"/>
      <c r="AB6" s="1639"/>
      <c r="AC6" s="1639"/>
      <c r="AD6" s="1639"/>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2"/>
      <c r="AJ7" s="232"/>
      <c r="AK7" s="232"/>
      <c r="AL7" s="48"/>
      <c r="AM7" s="48"/>
      <c r="AN7" s="48"/>
      <c r="AO7" s="48"/>
    </row>
    <row r="8" spans="1:57" s="105" customFormat="1" ht="13.5" hidden="1" customHeight="1">
      <c r="A8" s="101"/>
      <c r="B8" s="102"/>
      <c r="C8" s="1678"/>
      <c r="D8" s="1678"/>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04"/>
      <c r="AG8" s="101"/>
      <c r="AH8" s="224"/>
      <c r="AI8" s="232"/>
      <c r="AJ8" s="232"/>
      <c r="AK8" s="232"/>
      <c r="AL8" s="224"/>
      <c r="AM8" s="224"/>
      <c r="AN8" s="224"/>
      <c r="AO8" s="224"/>
    </row>
    <row r="9" spans="1:57" s="105" customFormat="1" ht="6" hidden="1" customHeight="1">
      <c r="A9" s="101"/>
      <c r="B9" s="102"/>
      <c r="C9" s="118"/>
      <c r="D9" s="11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4"/>
      <c r="AG9" s="101"/>
      <c r="AH9" s="224"/>
      <c r="AI9" s="232"/>
      <c r="AJ9" s="232"/>
      <c r="AK9" s="232"/>
      <c r="AL9" s="224"/>
      <c r="AM9" s="224"/>
      <c r="AN9" s="224"/>
      <c r="AO9" s="224"/>
    </row>
    <row r="10" spans="1:57" s="125" customFormat="1" ht="15" customHeight="1">
      <c r="A10" s="121"/>
      <c r="B10" s="223"/>
      <c r="C10" s="122"/>
      <c r="D10" s="123"/>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221"/>
      <c r="AG10" s="121"/>
      <c r="AH10" s="225"/>
      <c r="AI10" s="232"/>
      <c r="AJ10" s="232"/>
      <c r="AK10" s="232"/>
      <c r="AL10" s="137"/>
      <c r="AM10" s="137"/>
      <c r="AN10" s="109"/>
      <c r="AO10" s="109"/>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22"/>
      <c r="AG11" s="4"/>
      <c r="AH11" s="48"/>
      <c r="AI11" s="232"/>
      <c r="AJ11" s="232"/>
      <c r="AK11" s="232"/>
      <c r="AL11" s="48"/>
      <c r="AM11" s="48"/>
      <c r="AN11" s="48"/>
      <c r="AO11" s="48"/>
      <c r="AS11" s="47"/>
    </row>
    <row r="12" spans="1:57" ht="12" customHeight="1">
      <c r="A12" s="4"/>
      <c r="B12" s="8"/>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22"/>
      <c r="AG12" s="4"/>
      <c r="AH12" s="48"/>
      <c r="AI12" s="232"/>
      <c r="AJ12" s="232"/>
      <c r="AK12" s="232"/>
      <c r="AL12" s="48"/>
      <c r="AM12" s="48"/>
      <c r="AN12" s="48"/>
      <c r="AO12" s="48"/>
      <c r="AS12" s="47"/>
    </row>
    <row r="13" spans="1:57" ht="12" customHeight="1">
      <c r="A13" s="4"/>
      <c r="B13" s="8"/>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22"/>
      <c r="AG13" s="4"/>
      <c r="AH13" s="48"/>
      <c r="AI13" s="232"/>
      <c r="AJ13" s="232"/>
      <c r="AK13" s="232"/>
      <c r="AL13" s="48"/>
      <c r="AM13" s="48"/>
      <c r="AN13" s="48"/>
      <c r="AO13" s="48"/>
      <c r="AS13" s="47"/>
    </row>
    <row r="14" spans="1:57" ht="12" customHeight="1">
      <c r="A14" s="4"/>
      <c r="B14" s="8"/>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22"/>
      <c r="AG14" s="4"/>
      <c r="AH14" s="48"/>
      <c r="AI14" s="48"/>
      <c r="AJ14" s="48"/>
      <c r="AK14" s="48"/>
      <c r="AL14" s="48"/>
      <c r="AM14" s="48"/>
      <c r="AN14" s="48"/>
      <c r="AO14" s="48"/>
      <c r="AS14" s="47"/>
    </row>
    <row r="15" spans="1:57" ht="12" customHeight="1">
      <c r="A15" s="4"/>
      <c r="B15" s="8"/>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22"/>
      <c r="AG15" s="4"/>
      <c r="AH15" s="48"/>
      <c r="AI15" s="48"/>
      <c r="AJ15" s="48"/>
      <c r="AK15" s="48"/>
      <c r="AL15" s="48"/>
      <c r="AM15" s="48"/>
      <c r="AN15" s="48"/>
      <c r="AO15" s="48"/>
    </row>
    <row r="16" spans="1:57" ht="12" customHeight="1">
      <c r="A16" s="4"/>
      <c r="B16" s="8"/>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22"/>
      <c r="AG16" s="4"/>
      <c r="AH16" s="48"/>
      <c r="AI16" s="48"/>
      <c r="AJ16" s="48"/>
      <c r="AK16" s="48"/>
      <c r="AL16" s="48"/>
      <c r="AM16" s="48"/>
      <c r="AN16" s="48"/>
      <c r="AO16" s="48"/>
    </row>
    <row r="17" spans="1:45" ht="12" customHeight="1">
      <c r="A17" s="4"/>
      <c r="B17" s="8"/>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22"/>
      <c r="AG17" s="4"/>
      <c r="AH17" s="48"/>
      <c r="AI17" s="48"/>
      <c r="AJ17" s="48"/>
      <c r="AK17" s="48"/>
      <c r="AL17" s="48"/>
      <c r="AM17" s="48"/>
      <c r="AN17" s="48"/>
      <c r="AO17" s="48"/>
    </row>
    <row r="18" spans="1:45" ht="12" customHeight="1">
      <c r="A18" s="4"/>
      <c r="B18" s="8"/>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22"/>
      <c r="AG18" s="4"/>
      <c r="AH18" s="48"/>
      <c r="AI18" s="48"/>
      <c r="AJ18" s="48"/>
      <c r="AK18" s="48"/>
      <c r="AL18" s="48"/>
      <c r="AM18" s="48"/>
      <c r="AN18" s="48"/>
      <c r="AO18" s="48"/>
    </row>
    <row r="19" spans="1:45" ht="12" customHeight="1">
      <c r="A19" s="4"/>
      <c r="B19" s="8"/>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22"/>
      <c r="AG19" s="4"/>
      <c r="AH19" s="48"/>
      <c r="AI19" s="48"/>
      <c r="AJ19" s="48"/>
      <c r="AK19" s="48"/>
      <c r="AL19" s="48"/>
      <c r="AM19" s="48"/>
      <c r="AN19" s="48"/>
      <c r="AO19" s="48"/>
    </row>
    <row r="20" spans="1:45" ht="12" customHeight="1">
      <c r="A20" s="4"/>
      <c r="B20" s="8"/>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22"/>
      <c r="AG20" s="4"/>
      <c r="AH20" s="48"/>
      <c r="AI20" s="48"/>
      <c r="AJ20" s="48"/>
      <c r="AK20" s="48"/>
      <c r="AL20" s="48"/>
      <c r="AM20" s="48"/>
      <c r="AN20" s="48"/>
      <c r="AO20" s="48"/>
    </row>
    <row r="21" spans="1:45" ht="12" customHeight="1">
      <c r="A21" s="4"/>
      <c r="B21" s="8"/>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22"/>
      <c r="AG21" s="4"/>
      <c r="AH21" s="48"/>
      <c r="AI21" s="48"/>
      <c r="AJ21" s="48"/>
      <c r="AK21" s="48"/>
      <c r="AL21" s="48"/>
      <c r="AM21" s="48"/>
      <c r="AN21" s="48"/>
      <c r="AO21" s="48"/>
    </row>
    <row r="22" spans="1:45" ht="12" customHeight="1">
      <c r="A22" s="4"/>
      <c r="B22" s="8"/>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22"/>
      <c r="AG22" s="4"/>
      <c r="AH22" s="48"/>
      <c r="AI22" s="48"/>
      <c r="AJ22" s="48"/>
      <c r="AK22" s="48"/>
      <c r="AL22" s="48"/>
      <c r="AM22" s="48"/>
      <c r="AN22" s="48"/>
      <c r="AO22" s="48"/>
    </row>
    <row r="23" spans="1:45" ht="12" customHeight="1">
      <c r="A23" s="4"/>
      <c r="B23" s="8"/>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22"/>
      <c r="AG23" s="4"/>
      <c r="AH23" s="48"/>
      <c r="AI23" s="48"/>
      <c r="AJ23" s="48"/>
      <c r="AK23" s="48"/>
      <c r="AL23" s="48"/>
      <c r="AM23" s="48"/>
      <c r="AN23" s="48"/>
      <c r="AO23" s="48"/>
    </row>
    <row r="24" spans="1:45" ht="12" customHeight="1">
      <c r="A24" s="4"/>
      <c r="B24" s="8"/>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22"/>
      <c r="AG24" s="4"/>
      <c r="AH24" s="48"/>
      <c r="AI24" s="48"/>
      <c r="AJ24" s="48"/>
      <c r="AK24" s="48"/>
      <c r="AL24" s="48"/>
      <c r="AM24" s="48"/>
      <c r="AN24" s="48"/>
      <c r="AO24" s="48"/>
    </row>
    <row r="25" spans="1:45" ht="12" customHeight="1">
      <c r="A25" s="4"/>
      <c r="B25" s="8"/>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22"/>
      <c r="AG25" s="4"/>
      <c r="AH25" s="48"/>
      <c r="AI25" s="48"/>
      <c r="AJ25" s="48"/>
      <c r="AK25" s="48"/>
      <c r="AL25" s="48"/>
      <c r="AM25" s="48"/>
      <c r="AN25" s="48"/>
      <c r="AO25" s="48"/>
    </row>
    <row r="26" spans="1:45" ht="12" customHeight="1">
      <c r="A26" s="4"/>
      <c r="B26" s="8"/>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22"/>
      <c r="AG26" s="4"/>
      <c r="AH26" s="48"/>
      <c r="AI26" s="48"/>
      <c r="AJ26" s="48"/>
      <c r="AK26" s="48"/>
      <c r="AL26" s="48"/>
      <c r="AM26" s="48"/>
      <c r="AN26" s="48"/>
      <c r="AO26" s="48"/>
    </row>
    <row r="27" spans="1:45" ht="12" customHeight="1">
      <c r="A27" s="4"/>
      <c r="B27" s="8"/>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22"/>
      <c r="AG27" s="4"/>
      <c r="AH27" s="48"/>
      <c r="AI27" s="48"/>
      <c r="AJ27" s="48"/>
      <c r="AK27" s="48"/>
      <c r="AL27" s="48"/>
      <c r="AM27" s="48"/>
      <c r="AN27" s="48"/>
      <c r="AO27" s="48"/>
    </row>
    <row r="28" spans="1:45" ht="12" customHeight="1">
      <c r="A28" s="4"/>
      <c r="B28" s="8"/>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22"/>
      <c r="AG28" s="4"/>
      <c r="AH28" s="48"/>
      <c r="AI28" s="48"/>
      <c r="AJ28" s="48"/>
      <c r="AK28" s="48"/>
      <c r="AL28" s="48"/>
      <c r="AM28" s="48"/>
      <c r="AN28" s="48"/>
      <c r="AO28" s="48"/>
    </row>
    <row r="29" spans="1:45" ht="12" customHeight="1">
      <c r="A29" s="4"/>
      <c r="B29" s="8"/>
      <c r="C29" s="96"/>
      <c r="D29" s="18"/>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55"/>
      <c r="AC29" s="216"/>
      <c r="AD29" s="55"/>
      <c r="AE29" s="216"/>
      <c r="AF29" s="22"/>
      <c r="AG29" s="4"/>
      <c r="AH29" s="48"/>
      <c r="AI29" s="48"/>
      <c r="AJ29" s="48"/>
      <c r="AK29" s="48"/>
      <c r="AL29" s="48"/>
      <c r="AM29" s="48"/>
      <c r="AN29" s="48"/>
      <c r="AO29" s="48"/>
    </row>
    <row r="30" spans="1:45" ht="12" customHeight="1">
      <c r="A30" s="4"/>
      <c r="B30" s="8"/>
      <c r="C30" s="96"/>
      <c r="D30" s="18"/>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55"/>
      <c r="AC30" s="216"/>
      <c r="AD30" s="55"/>
      <c r="AE30" s="216"/>
      <c r="AF30" s="22"/>
      <c r="AG30" s="4"/>
      <c r="AH30" s="48"/>
      <c r="AI30" s="48"/>
      <c r="AJ30" s="48"/>
      <c r="AK30" s="48"/>
      <c r="AL30" s="48"/>
      <c r="AM30" s="48"/>
      <c r="AN30" s="48"/>
      <c r="AO30" s="48"/>
      <c r="AR30" s="50"/>
      <c r="AS30" s="107"/>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3"/>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3"/>
      <c r="D33" s="103"/>
      <c r="E33" s="103"/>
      <c r="F33" s="103"/>
      <c r="G33" s="103"/>
      <c r="H33" s="103"/>
      <c r="I33" s="103"/>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6"/>
      <c r="AI34" s="227"/>
      <c r="AJ34" s="227"/>
      <c r="AK34" s="227"/>
      <c r="AL34" s="228"/>
      <c r="AM34" s="226"/>
      <c r="AN34" s="226"/>
      <c r="AO34" s="226"/>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6"/>
      <c r="AI35" s="48"/>
      <c r="AJ35" s="48" t="s">
        <v>39</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6"/>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29"/>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6"/>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6"/>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6"/>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6"/>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6"/>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6"/>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7"/>
      <c r="S44" s="117"/>
      <c r="T44" s="8"/>
      <c r="U44" s="8"/>
      <c r="V44" s="8"/>
      <c r="W44" s="8"/>
      <c r="X44" s="8"/>
      <c r="Y44" s="8"/>
      <c r="Z44" s="8"/>
      <c r="AA44" s="8"/>
      <c r="AB44" s="33"/>
      <c r="AC44" s="8"/>
      <c r="AD44" s="33"/>
      <c r="AE44" s="8"/>
      <c r="AF44" s="22"/>
      <c r="AG44" s="4"/>
      <c r="AH44" s="48"/>
      <c r="AI44" s="110"/>
      <c r="AJ44" s="48"/>
      <c r="AK44" s="48"/>
      <c r="AL44" s="48"/>
      <c r="AM44" s="48"/>
      <c r="AN44" s="48"/>
      <c r="AO44" s="48"/>
    </row>
    <row r="45" spans="1:53" ht="13.5" customHeight="1">
      <c r="A45" s="4"/>
      <c r="B45" s="8"/>
      <c r="C45" s="219"/>
      <c r="D45" s="138"/>
      <c r="E45" s="138"/>
      <c r="F45" s="138"/>
      <c r="G45" s="138"/>
      <c r="H45" s="138"/>
      <c r="I45" s="138"/>
      <c r="J45" s="138"/>
      <c r="K45" s="138"/>
      <c r="L45" s="138"/>
      <c r="M45" s="138"/>
      <c r="N45" s="138"/>
      <c r="O45" s="138"/>
      <c r="P45" s="138"/>
      <c r="Q45" s="138"/>
      <c r="R45" s="220"/>
      <c r="S45" s="220"/>
      <c r="T45" s="220"/>
      <c r="U45" s="220"/>
      <c r="V45" s="220"/>
      <c r="W45" s="220"/>
      <c r="X45" s="220"/>
      <c r="Y45" s="220"/>
      <c r="Z45" s="220"/>
      <c r="AA45" s="220"/>
      <c r="AB45" s="220"/>
      <c r="AC45" s="220"/>
      <c r="AD45" s="220"/>
      <c r="AE45" s="220"/>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639"/>
      <c r="G47" s="1639"/>
      <c r="H47" s="1639"/>
      <c r="I47" s="1639"/>
      <c r="J47" s="1639"/>
      <c r="K47" s="1639"/>
      <c r="L47" s="1639"/>
      <c r="M47" s="1639"/>
      <c r="N47" s="1639"/>
      <c r="O47" s="1639"/>
      <c r="P47" s="1639"/>
      <c r="Q47" s="1639"/>
      <c r="R47" s="1639"/>
      <c r="S47" s="1639"/>
      <c r="T47" s="1639"/>
      <c r="U47" s="1639"/>
      <c r="V47" s="1639"/>
      <c r="W47" s="15"/>
      <c r="X47" s="1639"/>
      <c r="Y47" s="1639"/>
      <c r="Z47" s="1639"/>
      <c r="AA47" s="1639"/>
      <c r="AB47" s="1639"/>
      <c r="AC47" s="1639"/>
      <c r="AD47" s="1639"/>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5" customFormat="1" ht="12" customHeight="1">
      <c r="A50" s="101"/>
      <c r="B50" s="102"/>
      <c r="C50" s="118"/>
      <c r="D50" s="103"/>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04"/>
      <c r="AG50" s="101"/>
      <c r="AH50" s="225"/>
      <c r="AI50" s="232"/>
      <c r="AJ50" s="232"/>
      <c r="AK50" s="232"/>
      <c r="AL50" s="137"/>
      <c r="AM50" s="137"/>
      <c r="AN50" s="48"/>
      <c r="AO50" s="48"/>
      <c r="AP50"/>
      <c r="AQ50"/>
      <c r="AR50"/>
      <c r="AS50"/>
      <c r="AT50"/>
      <c r="AU50"/>
      <c r="AV50"/>
      <c r="AW50"/>
      <c r="AX50"/>
      <c r="AY50"/>
      <c r="AZ50"/>
      <c r="BA50"/>
      <c r="BB50"/>
      <c r="BC50"/>
      <c r="BD50"/>
      <c r="BE50"/>
      <c r="BF50"/>
    </row>
    <row r="51" spans="1:58" ht="12" customHeight="1">
      <c r="A51" s="4"/>
      <c r="B51" s="8"/>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22"/>
      <c r="AG51" s="4"/>
      <c r="AH51" s="111"/>
      <c r="AI51" s="232"/>
      <c r="AJ51" s="232"/>
      <c r="AK51" s="232"/>
      <c r="AL51" s="48"/>
      <c r="AM51" s="48"/>
      <c r="AN51" s="48"/>
      <c r="AO51" s="48"/>
    </row>
    <row r="52" spans="1:58" ht="12" customHeight="1">
      <c r="A52" s="4"/>
      <c r="B52" s="8"/>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22"/>
      <c r="AG52" s="4"/>
      <c r="AH52" s="111"/>
      <c r="AI52" s="232"/>
      <c r="AJ52" s="232"/>
      <c r="AK52" s="232"/>
      <c r="AL52" s="48"/>
      <c r="AM52" s="48"/>
      <c r="AN52" s="48"/>
      <c r="AO52" s="48"/>
    </row>
    <row r="53" spans="1:58" ht="12" customHeight="1">
      <c r="A53" s="4"/>
      <c r="B53" s="8"/>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22"/>
      <c r="AG53" s="4"/>
      <c r="AH53" s="48"/>
      <c r="AI53" s="232"/>
      <c r="AJ53" s="232"/>
      <c r="AK53" s="232"/>
      <c r="AL53" s="48"/>
      <c r="AM53" s="48"/>
      <c r="AN53" s="48"/>
      <c r="AO53" s="48"/>
    </row>
    <row r="54" spans="1:58" ht="12" customHeight="1">
      <c r="A54" s="4"/>
      <c r="B54" s="8"/>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22"/>
      <c r="AG54" s="4"/>
      <c r="AH54" s="48"/>
      <c r="AI54" s="232"/>
      <c r="AJ54" s="232"/>
      <c r="AK54" s="232"/>
      <c r="AL54" s="48"/>
      <c r="AM54" s="48"/>
      <c r="AN54" s="48"/>
      <c r="AO54" s="48"/>
    </row>
    <row r="55" spans="1:58" ht="12" customHeight="1">
      <c r="A55" s="4"/>
      <c r="B55" s="8"/>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22"/>
      <c r="AG55" s="4"/>
      <c r="AH55" s="48"/>
      <c r="AI55" s="232"/>
      <c r="AJ55" s="232"/>
      <c r="AK55" s="232"/>
      <c r="AL55" s="48"/>
      <c r="AM55" s="48"/>
      <c r="AN55" s="48"/>
      <c r="AO55" s="48"/>
    </row>
    <row r="56" spans="1:58" ht="12" customHeight="1">
      <c r="A56" s="4"/>
      <c r="B56" s="8"/>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22"/>
      <c r="AG56" s="4"/>
      <c r="AH56" s="48"/>
      <c r="AI56" s="232"/>
      <c r="AJ56" s="232"/>
      <c r="AK56" s="232"/>
      <c r="AL56" s="48"/>
      <c r="AM56" s="48"/>
      <c r="AN56" s="48"/>
      <c r="AO56" s="48"/>
    </row>
    <row r="57" spans="1:58" ht="12" customHeight="1">
      <c r="A57" s="4"/>
      <c r="B57" s="8"/>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22"/>
      <c r="AG57" s="4"/>
      <c r="AH57" s="48"/>
      <c r="AI57" s="48"/>
      <c r="AJ57" s="48"/>
      <c r="AK57" s="48"/>
      <c r="AL57" s="48"/>
      <c r="AM57" s="48"/>
      <c r="AN57" s="48"/>
      <c r="AO57" s="48"/>
    </row>
    <row r="58" spans="1:58" ht="12" customHeight="1">
      <c r="A58" s="4"/>
      <c r="B58" s="8"/>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22"/>
      <c r="AG58" s="4"/>
      <c r="AH58" s="48"/>
      <c r="AI58" s="48"/>
      <c r="AJ58" s="48"/>
      <c r="AK58" s="48"/>
      <c r="AL58" s="48"/>
      <c r="AM58" s="48"/>
      <c r="AN58" s="48"/>
      <c r="AO58" s="48"/>
    </row>
    <row r="59" spans="1:58" ht="12" customHeight="1">
      <c r="A59" s="4"/>
      <c r="B59" s="8"/>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22"/>
      <c r="AG59" s="4"/>
      <c r="AH59" s="48"/>
      <c r="AI59" s="48"/>
      <c r="AJ59" s="48"/>
      <c r="AK59" s="48"/>
      <c r="AL59" s="48"/>
      <c r="AM59" s="48"/>
      <c r="AN59" s="48"/>
      <c r="AO59" s="48"/>
    </row>
    <row r="60" spans="1:58" ht="12" customHeight="1">
      <c r="A60" s="4"/>
      <c r="B60" s="8"/>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22"/>
      <c r="AG60" s="4"/>
      <c r="AH60" s="48"/>
      <c r="AI60" s="48"/>
      <c r="AJ60" s="48"/>
      <c r="AK60" s="48"/>
      <c r="AL60" s="48"/>
      <c r="AM60" s="48"/>
      <c r="AN60" s="48"/>
      <c r="AO60" s="48"/>
    </row>
    <row r="61" spans="1:58" ht="12" customHeight="1">
      <c r="A61" s="4"/>
      <c r="B61" s="8"/>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22"/>
      <c r="AG61" s="4"/>
      <c r="AH61" s="48"/>
      <c r="AI61" s="48"/>
      <c r="AJ61" s="48"/>
      <c r="AK61" s="48"/>
      <c r="AL61" s="48"/>
      <c r="AM61" s="48"/>
      <c r="AN61" s="48"/>
      <c r="AO61" s="48"/>
    </row>
    <row r="62" spans="1:58" ht="12" customHeight="1">
      <c r="A62" s="4"/>
      <c r="B62" s="8"/>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22"/>
      <c r="AG62" s="4"/>
      <c r="AH62" s="48"/>
      <c r="AI62" s="48"/>
      <c r="AJ62" s="48"/>
      <c r="AK62" s="48"/>
      <c r="AL62" s="48"/>
      <c r="AM62" s="48"/>
      <c r="AN62" s="48"/>
      <c r="AO62" s="48"/>
    </row>
    <row r="63" spans="1:58" ht="12" customHeight="1">
      <c r="A63" s="4"/>
      <c r="B63" s="8"/>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22"/>
      <c r="AG63" s="4"/>
      <c r="AH63" s="48"/>
      <c r="AI63" s="48"/>
      <c r="AJ63" s="48"/>
      <c r="AK63" s="48"/>
      <c r="AL63" s="48"/>
      <c r="AM63" s="48"/>
      <c r="AN63" s="48"/>
      <c r="AO63" s="48"/>
    </row>
    <row r="64" spans="1:58" ht="12" customHeight="1">
      <c r="A64" s="4"/>
      <c r="B64" s="8"/>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22"/>
      <c r="AG64" s="4"/>
      <c r="AH64" s="48"/>
      <c r="AI64" s="48"/>
      <c r="AJ64" s="48"/>
      <c r="AK64" s="48"/>
      <c r="AL64" s="48"/>
      <c r="AM64" s="48"/>
      <c r="AN64" s="48"/>
      <c r="AO64" s="48"/>
    </row>
    <row r="65" spans="1:43" ht="12" customHeight="1">
      <c r="A65" s="4"/>
      <c r="B65" s="8"/>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22"/>
      <c r="AG65" s="4"/>
      <c r="AH65" s="48"/>
      <c r="AI65" s="48"/>
      <c r="AJ65" s="48"/>
      <c r="AK65" s="48"/>
      <c r="AL65" s="48"/>
      <c r="AM65" s="48"/>
      <c r="AN65" s="48"/>
      <c r="AO65" s="48"/>
    </row>
    <row r="66" spans="1:43" ht="12" customHeight="1">
      <c r="A66" s="4"/>
      <c r="B66" s="8"/>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22"/>
      <c r="AG66" s="4"/>
      <c r="AH66" s="48"/>
      <c r="AI66" s="48"/>
      <c r="AJ66" s="48"/>
      <c r="AK66" s="48"/>
      <c r="AL66" s="48"/>
      <c r="AM66" s="48"/>
      <c r="AN66" s="48"/>
      <c r="AO66" s="48"/>
    </row>
    <row r="67" spans="1:43" ht="12" customHeight="1">
      <c r="A67" s="4"/>
      <c r="B67" s="8"/>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22"/>
      <c r="AG67" s="4"/>
      <c r="AH67" s="48"/>
      <c r="AI67" s="48"/>
      <c r="AJ67" s="48"/>
      <c r="AK67" s="48"/>
      <c r="AL67" s="48"/>
      <c r="AM67" s="48"/>
      <c r="AN67" s="48"/>
      <c r="AO67" s="48"/>
    </row>
    <row r="68" spans="1:43" ht="12" customHeight="1">
      <c r="A68" s="4"/>
      <c r="B68" s="8"/>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22"/>
      <c r="AG68" s="4"/>
      <c r="AH68" s="48"/>
      <c r="AI68" s="48"/>
      <c r="AJ68" s="48"/>
      <c r="AK68" s="48"/>
      <c r="AL68" s="48"/>
      <c r="AM68" s="48"/>
      <c r="AN68" s="48"/>
      <c r="AO68" s="48"/>
    </row>
    <row r="69" spans="1:43" ht="12" customHeight="1">
      <c r="A69" s="4"/>
      <c r="B69" s="8"/>
      <c r="C69" s="96"/>
      <c r="D69" s="18"/>
      <c r="E69" s="21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216"/>
      <c r="AF69" s="22"/>
      <c r="AG69" s="4"/>
      <c r="AH69" s="48"/>
      <c r="AI69" s="48"/>
      <c r="AJ69" s="48"/>
      <c r="AK69" s="48"/>
      <c r="AL69" s="48"/>
      <c r="AM69" s="48"/>
      <c r="AN69" s="48"/>
      <c r="AO69" s="48"/>
    </row>
    <row r="70" spans="1:43" ht="12" customHeight="1">
      <c r="A70" s="4"/>
      <c r="B70" s="8"/>
      <c r="C70" s="96"/>
      <c r="D70" s="18"/>
      <c r="E70" s="21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216"/>
      <c r="AF70" s="22"/>
      <c r="AG70" s="4"/>
      <c r="AH70" s="48"/>
      <c r="AI70" s="48"/>
      <c r="AJ70" s="48"/>
      <c r="AK70" s="48"/>
      <c r="AL70" s="48"/>
      <c r="AM70" s="48"/>
      <c r="AN70" s="48"/>
      <c r="AO70" s="48"/>
    </row>
    <row r="71" spans="1:43" s="132" customFormat="1" ht="9.75" customHeight="1">
      <c r="A71" s="130"/>
      <c r="B71" s="131"/>
      <c r="C71" s="134"/>
      <c r="D71" s="53"/>
      <c r="E71" s="136"/>
      <c r="F71" s="136"/>
      <c r="G71" s="13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22"/>
      <c r="AG71" s="130"/>
      <c r="AH71" s="230"/>
      <c r="AI71" s="230"/>
      <c r="AJ71" s="230"/>
      <c r="AK71" s="230"/>
      <c r="AL71" s="230"/>
      <c r="AM71" s="230"/>
      <c r="AN71" s="230"/>
      <c r="AO71" s="230"/>
    </row>
    <row r="72" spans="1:43" ht="11.25" customHeight="1" thickBot="1">
      <c r="A72" s="4"/>
      <c r="B72" s="1"/>
      <c r="C72" s="95"/>
      <c r="D72" s="18"/>
      <c r="E72" s="218"/>
      <c r="F72" s="218"/>
      <c r="G72" s="218"/>
      <c r="H72" s="218"/>
      <c r="I72" s="218"/>
      <c r="J72" s="218"/>
      <c r="K72" s="218"/>
      <c r="L72" s="218"/>
      <c r="M72" s="218"/>
      <c r="N72" s="218"/>
      <c r="O72" s="218"/>
      <c r="P72" s="218"/>
      <c r="Q72" s="218"/>
      <c r="R72" s="218"/>
      <c r="S72" s="218"/>
      <c r="T72" s="218"/>
      <c r="U72" s="218"/>
      <c r="V72" s="217"/>
      <c r="W72" s="218"/>
      <c r="X72" s="218"/>
      <c r="Y72" s="218"/>
      <c r="Z72" s="218"/>
      <c r="AA72" s="218"/>
      <c r="AB72" s="218"/>
      <c r="AC72" s="218"/>
      <c r="AD72" s="218"/>
      <c r="AE72" s="218"/>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3"/>
      <c r="W73" s="8"/>
      <c r="X73" s="8"/>
      <c r="Y73" s="8"/>
      <c r="Z73" s="1476" t="s">
        <v>628</v>
      </c>
      <c r="AA73" s="1476"/>
      <c r="AB73" s="1476"/>
      <c r="AC73" s="1476"/>
      <c r="AD73" s="1476"/>
      <c r="AE73" s="1676"/>
      <c r="AF73" s="114">
        <v>23</v>
      </c>
      <c r="AG73" s="4"/>
      <c r="AH73" s="231"/>
      <c r="AI73" s="231"/>
      <c r="AJ73" s="231"/>
      <c r="AK73" s="231"/>
      <c r="AL73" s="231"/>
      <c r="AM73" s="231"/>
      <c r="AN73" s="231"/>
      <c r="AO73" s="231"/>
      <c r="AP73" s="116"/>
      <c r="AQ73" s="116"/>
    </row>
    <row r="74" spans="1:43" ht="13.5" customHeight="1">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231"/>
      <c r="AI74" s="231"/>
      <c r="AJ74" s="231"/>
      <c r="AK74" s="231"/>
      <c r="AL74" s="231"/>
      <c r="AM74" s="231"/>
      <c r="AN74" s="231"/>
      <c r="AO74" s="231"/>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231"/>
      <c r="AI75" s="231"/>
      <c r="AJ75" s="231"/>
      <c r="AK75" s="231"/>
      <c r="AL75" s="231"/>
      <c r="AM75" s="231"/>
      <c r="AN75" s="231"/>
      <c r="AO75" s="231"/>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231"/>
      <c r="AI76" s="231"/>
      <c r="AJ76" s="231"/>
      <c r="AK76" s="231"/>
      <c r="AL76" s="231"/>
      <c r="AM76" s="231"/>
      <c r="AN76" s="231"/>
      <c r="AO76" s="231"/>
      <c r="AP76" s="116"/>
      <c r="AQ76" s="116"/>
    </row>
    <row r="77" spans="1:43">
      <c r="A77" s="115"/>
      <c r="B77" s="115"/>
      <c r="C77" s="115"/>
      <c r="D77" s="115"/>
      <c r="E77" s="115"/>
      <c r="F77" s="115"/>
      <c r="G77" s="115"/>
      <c r="H77" s="115"/>
      <c r="I77" s="115"/>
      <c r="J77" s="115"/>
      <c r="K77" s="115"/>
      <c r="L77" s="115"/>
      <c r="M77" s="115"/>
      <c r="N77" s="115"/>
      <c r="O77" s="115"/>
      <c r="P77" s="115"/>
      <c r="Q77" s="115"/>
      <c r="R77" s="115"/>
      <c r="S77" s="115"/>
      <c r="T77" s="115"/>
      <c r="U77" s="115"/>
      <c r="W77" s="115"/>
      <c r="X77" s="115"/>
      <c r="Y77" s="115"/>
      <c r="Z77" s="115"/>
      <c r="AA77" s="115"/>
      <c r="AB77" s="135"/>
      <c r="AC77" s="115"/>
      <c r="AD77" s="135"/>
      <c r="AE77" s="115"/>
      <c r="AF77" s="115"/>
      <c r="AG77" s="115"/>
      <c r="AH77" s="231"/>
      <c r="AI77" s="231"/>
      <c r="AJ77" s="231"/>
      <c r="AK77" s="231"/>
      <c r="AL77" s="231"/>
      <c r="AM77" s="231"/>
      <c r="AN77" s="231"/>
      <c r="AO77" s="231"/>
      <c r="AP77" s="116"/>
      <c r="AQ77" s="116"/>
    </row>
    <row r="78" spans="1:43">
      <c r="A78" s="115"/>
      <c r="B78" s="115"/>
      <c r="C78" s="115"/>
      <c r="D78" s="115"/>
      <c r="E78" s="115"/>
      <c r="F78" s="115"/>
      <c r="G78" s="115"/>
      <c r="H78" s="115"/>
      <c r="I78" s="115"/>
      <c r="J78" s="115"/>
      <c r="K78" s="115"/>
      <c r="L78" s="115"/>
      <c r="M78" s="115"/>
      <c r="N78" s="115"/>
      <c r="O78" s="115"/>
      <c r="P78" s="115"/>
      <c r="Q78" s="115"/>
      <c r="R78" s="115"/>
      <c r="S78" s="115"/>
      <c r="T78" s="115"/>
      <c r="U78" s="115"/>
      <c r="W78" s="115"/>
      <c r="X78" s="115"/>
      <c r="Y78" s="115"/>
      <c r="Z78" s="115"/>
      <c r="AA78" s="115"/>
      <c r="AB78" s="135"/>
      <c r="AC78" s="115"/>
      <c r="AD78" s="135"/>
      <c r="AE78" s="115"/>
      <c r="AF78" s="115"/>
      <c r="AG78" s="115"/>
      <c r="AH78" s="231"/>
      <c r="AI78" s="231"/>
      <c r="AJ78" s="231"/>
      <c r="AK78" s="231"/>
      <c r="AL78" s="231"/>
      <c r="AM78" s="231"/>
      <c r="AN78" s="231"/>
      <c r="AO78" s="231"/>
      <c r="AP78" s="116"/>
      <c r="AQ78" s="116"/>
    </row>
    <row r="79" spans="1:43">
      <c r="AB79" s="46"/>
      <c r="AD79" s="46"/>
      <c r="AH79" s="48"/>
      <c r="AI79" s="48"/>
      <c r="AJ79" s="111"/>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workbookViewId="0"/>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5"/>
      <c r="B1" s="195"/>
      <c r="C1" s="1679"/>
      <c r="D1" s="1679"/>
      <c r="E1" s="1679"/>
      <c r="F1" s="1679"/>
      <c r="G1" s="1679"/>
      <c r="H1" s="148"/>
      <c r="I1" s="147"/>
      <c r="J1" s="147"/>
      <c r="K1" s="147"/>
      <c r="L1" s="147"/>
      <c r="M1" s="147"/>
      <c r="N1" s="147"/>
    </row>
    <row r="2" spans="1:14">
      <c r="A2" s="145"/>
      <c r="B2" s="196"/>
      <c r="C2" s="1679"/>
      <c r="D2" s="1679"/>
      <c r="E2" s="1679"/>
      <c r="F2" s="1679"/>
      <c r="G2" s="1679"/>
      <c r="H2" s="148"/>
      <c r="I2" s="147"/>
      <c r="J2" s="197"/>
      <c r="K2" s="147"/>
      <c r="L2" s="147"/>
      <c r="M2" s="147"/>
      <c r="N2" s="145"/>
    </row>
    <row r="3" spans="1:14" ht="33.75">
      <c r="A3" s="145"/>
      <c r="B3" s="147"/>
      <c r="C3" s="148"/>
      <c r="D3" s="148"/>
      <c r="E3" s="148"/>
      <c r="F3" s="148"/>
      <c r="G3" s="148"/>
      <c r="H3" s="148"/>
      <c r="I3" s="198"/>
      <c r="J3" s="147"/>
      <c r="K3" s="147"/>
      <c r="L3" s="199"/>
      <c r="M3" s="147"/>
      <c r="N3" s="145"/>
    </row>
    <row r="4" spans="1:14" s="12" customFormat="1">
      <c r="A4" s="149"/>
      <c r="B4" s="150"/>
      <c r="C4" s="148"/>
      <c r="D4" s="148"/>
      <c r="E4" s="148"/>
      <c r="F4" s="148"/>
      <c r="G4" s="148"/>
      <c r="H4" s="148"/>
      <c r="I4" s="147"/>
      <c r="J4" s="147"/>
      <c r="K4" s="147"/>
      <c r="L4" s="199"/>
      <c r="M4" s="147"/>
      <c r="N4" s="149"/>
    </row>
    <row r="5" spans="1:14">
      <c r="A5" s="145"/>
      <c r="B5" s="147"/>
      <c r="C5" s="148"/>
      <c r="D5" s="148"/>
      <c r="E5" s="148"/>
      <c r="F5" s="148"/>
      <c r="G5" s="148"/>
      <c r="H5" s="148"/>
      <c r="I5" s="147"/>
      <c r="J5" s="147"/>
      <c r="K5" s="147"/>
      <c r="L5" s="199"/>
      <c r="M5" s="147"/>
      <c r="N5" s="145"/>
    </row>
    <row r="6" spans="1:14">
      <c r="A6" s="145"/>
      <c r="B6" s="147"/>
      <c r="C6" s="148"/>
      <c r="D6" s="148"/>
      <c r="E6" s="148"/>
      <c r="F6" s="148"/>
      <c r="G6" s="148"/>
      <c r="H6" s="148"/>
      <c r="I6" s="147"/>
      <c r="J6" s="147"/>
      <c r="K6" s="147"/>
      <c r="L6" s="199"/>
      <c r="M6" s="147"/>
      <c r="N6" s="145"/>
    </row>
    <row r="7" spans="1:14">
      <c r="A7" s="145"/>
      <c r="B7" s="147"/>
      <c r="C7" s="148"/>
      <c r="D7" s="148"/>
      <c r="E7" s="148"/>
      <c r="F7" s="148"/>
      <c r="G7" s="148"/>
      <c r="H7" s="148"/>
      <c r="I7" s="147"/>
      <c r="J7" s="147"/>
      <c r="K7" s="147"/>
      <c r="L7" s="199"/>
      <c r="M7" s="200"/>
      <c r="N7" s="145"/>
    </row>
    <row r="8" spans="1:14">
      <c r="A8" s="145"/>
      <c r="B8" s="147"/>
      <c r="C8" s="148"/>
      <c r="D8" s="148"/>
      <c r="E8" s="148"/>
      <c r="F8" s="148"/>
      <c r="G8" s="148"/>
      <c r="H8" s="148"/>
      <c r="I8" s="147"/>
      <c r="J8" s="147"/>
      <c r="K8" s="147"/>
      <c r="L8" s="199"/>
      <c r="M8" s="200"/>
      <c r="N8" s="145"/>
    </row>
    <row r="9" spans="1:14">
      <c r="A9" s="145"/>
      <c r="B9" s="147"/>
      <c r="C9" s="148"/>
      <c r="D9" s="148"/>
      <c r="E9" s="148"/>
      <c r="F9" s="148"/>
      <c r="G9" s="148"/>
      <c r="H9" s="148"/>
      <c r="I9" s="147"/>
      <c r="J9" s="147"/>
      <c r="K9" s="147"/>
      <c r="L9" s="199"/>
      <c r="M9" s="200"/>
      <c r="N9" s="145"/>
    </row>
    <row r="10" spans="1:14">
      <c r="A10" s="145"/>
      <c r="B10" s="147"/>
      <c r="C10" s="148"/>
      <c r="D10" s="148"/>
      <c r="E10" s="148"/>
      <c r="F10" s="148"/>
      <c r="G10" s="148"/>
      <c r="H10" s="148"/>
      <c r="I10" s="147"/>
      <c r="J10" s="147"/>
      <c r="K10" s="147"/>
      <c r="L10" s="199"/>
      <c r="M10" s="200"/>
      <c r="N10" s="145"/>
    </row>
    <row r="11" spans="1:14">
      <c r="A11" s="145"/>
      <c r="B11" s="147"/>
      <c r="C11" s="148"/>
      <c r="D11" s="148"/>
      <c r="E11" s="148"/>
      <c r="F11" s="148"/>
      <c r="G11" s="148"/>
      <c r="H11" s="148"/>
      <c r="I11" s="147"/>
      <c r="J11" s="147"/>
      <c r="K11" s="147"/>
      <c r="L11" s="199"/>
      <c r="M11" s="200"/>
      <c r="N11" s="145"/>
    </row>
    <row r="12" spans="1:14">
      <c r="A12" s="145"/>
      <c r="B12" s="147"/>
      <c r="C12" s="148"/>
      <c r="D12" s="148"/>
      <c r="E12" s="148"/>
      <c r="F12" s="148"/>
      <c r="G12" s="148"/>
      <c r="H12" s="148"/>
      <c r="I12" s="147"/>
      <c r="J12" s="147"/>
      <c r="K12" s="147"/>
      <c r="L12" s="199"/>
      <c r="M12" s="200"/>
      <c r="N12" s="145"/>
    </row>
    <row r="13" spans="1:14">
      <c r="A13" s="145"/>
      <c r="B13" s="147"/>
      <c r="C13" s="148"/>
      <c r="D13" s="148"/>
      <c r="E13" s="148"/>
      <c r="F13" s="148"/>
      <c r="G13" s="148"/>
      <c r="H13" s="148"/>
      <c r="I13" s="147"/>
      <c r="J13" s="147"/>
      <c r="K13" s="147"/>
      <c r="L13" s="199"/>
      <c r="M13" s="200"/>
      <c r="N13" s="145"/>
    </row>
    <row r="14" spans="1:14">
      <c r="A14" s="145"/>
      <c r="B14" s="147"/>
      <c r="C14" s="148"/>
      <c r="D14" s="148"/>
      <c r="E14" s="148"/>
      <c r="F14" s="148"/>
      <c r="G14" s="148"/>
      <c r="H14" s="148"/>
      <c r="I14" s="147"/>
      <c r="J14" s="147"/>
      <c r="K14" s="147"/>
      <c r="L14" s="199"/>
      <c r="M14" s="200"/>
      <c r="N14" s="145"/>
    </row>
    <row r="15" spans="1:14">
      <c r="A15" s="145"/>
      <c r="B15" s="147"/>
      <c r="C15" s="148"/>
      <c r="D15" s="148"/>
      <c r="E15" s="148"/>
      <c r="F15" s="148"/>
      <c r="G15" s="148"/>
      <c r="H15" s="148"/>
      <c r="I15" s="147"/>
      <c r="J15" s="147"/>
      <c r="K15" s="147"/>
      <c r="L15" s="199"/>
      <c r="M15" s="200"/>
      <c r="N15" s="145"/>
    </row>
    <row r="16" spans="1:14">
      <c r="A16" s="145"/>
      <c r="B16" s="147"/>
      <c r="C16" s="148"/>
      <c r="D16" s="148"/>
      <c r="E16" s="148"/>
      <c r="F16" s="148"/>
      <c r="G16" s="148"/>
      <c r="H16" s="148"/>
      <c r="I16" s="147"/>
      <c r="J16" s="147"/>
      <c r="K16" s="147"/>
      <c r="L16" s="199"/>
      <c r="M16" s="200"/>
      <c r="N16" s="145"/>
    </row>
    <row r="17" spans="1:16">
      <c r="A17" s="145"/>
      <c r="B17" s="147"/>
      <c r="C17" s="148"/>
      <c r="D17" s="148"/>
      <c r="E17" s="148"/>
      <c r="F17" s="148"/>
      <c r="G17" s="148"/>
      <c r="H17" s="148"/>
      <c r="I17" s="147"/>
      <c r="J17" s="147"/>
      <c r="K17" s="147"/>
      <c r="L17" s="199"/>
      <c r="M17" s="200"/>
      <c r="N17" s="145"/>
    </row>
    <row r="18" spans="1:16">
      <c r="A18" s="145"/>
      <c r="B18" s="147"/>
      <c r="C18" s="148"/>
      <c r="D18" s="148"/>
      <c r="E18" s="148"/>
      <c r="F18" s="148"/>
      <c r="G18" s="148"/>
      <c r="H18" s="148"/>
      <c r="I18" s="147"/>
      <c r="J18" s="147"/>
      <c r="K18" s="147"/>
      <c r="L18" s="199"/>
      <c r="M18" s="200"/>
      <c r="N18" s="145"/>
    </row>
    <row r="19" spans="1:16">
      <c r="A19" s="145"/>
      <c r="B19" s="147"/>
      <c r="C19" s="148"/>
      <c r="D19" s="148"/>
      <c r="E19" s="148"/>
      <c r="F19" s="148"/>
      <c r="G19" s="148"/>
      <c r="H19" s="148"/>
      <c r="I19" s="147"/>
      <c r="J19" s="147"/>
      <c r="K19" s="147"/>
      <c r="L19" s="199"/>
      <c r="M19" s="200"/>
      <c r="N19" s="145"/>
    </row>
    <row r="20" spans="1:16">
      <c r="A20" s="145"/>
      <c r="B20" s="147"/>
      <c r="C20" s="148"/>
      <c r="D20" s="148"/>
      <c r="E20" s="148"/>
      <c r="F20" s="148"/>
      <c r="G20" s="148"/>
      <c r="H20" s="148"/>
      <c r="I20" s="147"/>
      <c r="J20" s="147"/>
      <c r="K20" s="147"/>
      <c r="L20" s="199"/>
      <c r="M20" s="200"/>
      <c r="N20" s="145"/>
    </row>
    <row r="21" spans="1:16">
      <c r="A21" s="145"/>
      <c r="B21" s="147"/>
      <c r="C21" s="148"/>
      <c r="D21" s="148"/>
      <c r="E21" s="148"/>
      <c r="F21" s="148"/>
      <c r="G21" s="148"/>
      <c r="H21" s="148"/>
      <c r="I21" s="147"/>
      <c r="J21" s="147"/>
      <c r="K21" s="147"/>
      <c r="L21" s="199"/>
      <c r="M21" s="200"/>
      <c r="N21" s="145"/>
    </row>
    <row r="22" spans="1:16">
      <c r="A22" s="145"/>
      <c r="B22" s="147"/>
      <c r="C22" s="148"/>
      <c r="D22" s="148"/>
      <c r="E22" s="148"/>
      <c r="F22" s="148"/>
      <c r="G22" s="148"/>
      <c r="H22" s="148"/>
      <c r="I22" s="147"/>
      <c r="J22" s="147"/>
      <c r="K22" s="147"/>
      <c r="L22" s="199"/>
      <c r="M22" s="200"/>
      <c r="N22" s="145"/>
    </row>
    <row r="23" spans="1:16">
      <c r="A23" s="145"/>
      <c r="B23" s="147"/>
      <c r="C23" s="148"/>
      <c r="D23" s="148"/>
      <c r="E23" s="148"/>
      <c r="F23" s="148"/>
      <c r="G23" s="148"/>
      <c r="H23" s="148"/>
      <c r="I23" s="147"/>
      <c r="J23" s="147"/>
      <c r="K23" s="147"/>
      <c r="L23" s="199"/>
      <c r="M23" s="200"/>
      <c r="N23" s="145"/>
      <c r="P23" s="7"/>
    </row>
    <row r="24" spans="1:16">
      <c r="A24" s="145"/>
      <c r="B24" s="147"/>
      <c r="C24" s="148"/>
      <c r="D24" s="148"/>
      <c r="E24" s="148"/>
      <c r="F24" s="148"/>
      <c r="G24" s="148"/>
      <c r="H24" s="148"/>
      <c r="I24" s="147"/>
      <c r="J24" s="147"/>
      <c r="K24" s="147"/>
      <c r="L24" s="199"/>
      <c r="M24" s="200"/>
      <c r="N24" s="145"/>
    </row>
    <row r="25" spans="1:16">
      <c r="A25" s="145"/>
      <c r="B25" s="147"/>
      <c r="C25" s="148"/>
      <c r="D25" s="148"/>
      <c r="E25" s="148"/>
      <c r="F25" s="148"/>
      <c r="G25" s="148"/>
      <c r="H25" s="148"/>
      <c r="I25" s="147"/>
      <c r="J25" s="147"/>
      <c r="K25" s="147"/>
      <c r="L25" s="199"/>
      <c r="M25" s="200"/>
      <c r="N25" s="145"/>
    </row>
    <row r="26" spans="1:16">
      <c r="A26" s="145"/>
      <c r="B26" s="147"/>
      <c r="C26" s="148"/>
      <c r="D26" s="148"/>
      <c r="E26" s="148"/>
      <c r="F26" s="148"/>
      <c r="G26" s="148"/>
      <c r="H26" s="148"/>
      <c r="I26" s="147"/>
      <c r="J26" s="147"/>
      <c r="K26" s="147"/>
      <c r="L26" s="199"/>
      <c r="M26" s="200"/>
      <c r="N26" s="145"/>
    </row>
    <row r="27" spans="1:16">
      <c r="A27" s="145"/>
      <c r="B27" s="147"/>
      <c r="C27" s="148"/>
      <c r="D27" s="148"/>
      <c r="E27" s="148"/>
      <c r="F27" s="148"/>
      <c r="G27" s="148"/>
      <c r="H27" s="148"/>
      <c r="I27" s="147"/>
      <c r="J27" s="147"/>
      <c r="K27" s="147"/>
      <c r="L27" s="199"/>
      <c r="M27" s="200"/>
      <c r="N27" s="145"/>
    </row>
    <row r="28" spans="1:16">
      <c r="A28" s="145"/>
      <c r="B28" s="147"/>
      <c r="C28" s="148"/>
      <c r="D28" s="148"/>
      <c r="E28" s="148"/>
      <c r="F28" s="148"/>
      <c r="G28" s="148"/>
      <c r="H28" s="148"/>
      <c r="I28" s="147"/>
      <c r="J28" s="147"/>
      <c r="K28" s="147"/>
      <c r="L28" s="199"/>
      <c r="M28" s="200"/>
      <c r="N28" s="145"/>
    </row>
    <row r="29" spans="1:16" ht="31.5" customHeight="1">
      <c r="A29" s="145"/>
      <c r="B29" s="147"/>
      <c r="C29" s="148"/>
      <c r="D29" s="148"/>
      <c r="E29" s="148"/>
      <c r="F29" s="148"/>
      <c r="G29" s="148"/>
      <c r="H29" s="148"/>
      <c r="I29" s="147"/>
      <c r="J29" s="147"/>
      <c r="K29" s="147"/>
      <c r="L29" s="199"/>
      <c r="M29" s="200"/>
      <c r="N29" s="145"/>
    </row>
    <row r="30" spans="1:16">
      <c r="A30" s="145"/>
      <c r="B30" s="147"/>
      <c r="C30" s="148"/>
      <c r="D30" s="148"/>
      <c r="E30" s="148"/>
      <c r="F30" s="148"/>
      <c r="G30" s="148"/>
      <c r="H30" s="148"/>
      <c r="I30" s="147"/>
      <c r="J30" s="147"/>
      <c r="K30" s="147"/>
      <c r="L30" s="199"/>
      <c r="M30" s="200"/>
      <c r="N30" s="145"/>
    </row>
    <row r="31" spans="1:16">
      <c r="A31" s="145"/>
      <c r="B31" s="147"/>
      <c r="C31" s="148"/>
      <c r="D31" s="148"/>
      <c r="E31" s="148"/>
      <c r="F31" s="148"/>
      <c r="G31" s="148"/>
      <c r="H31" s="148"/>
      <c r="I31" s="147"/>
      <c r="J31" s="147"/>
      <c r="K31" s="147"/>
      <c r="L31" s="199"/>
      <c r="M31" s="200"/>
      <c r="N31" s="145"/>
    </row>
    <row r="32" spans="1:16">
      <c r="A32" s="145"/>
      <c r="B32" s="147"/>
      <c r="C32" s="148"/>
      <c r="D32" s="148"/>
      <c r="E32" s="148"/>
      <c r="F32" s="148"/>
      <c r="G32" s="148"/>
      <c r="H32" s="147"/>
      <c r="I32" s="201"/>
      <c r="J32" s="163"/>
      <c r="K32" s="160"/>
      <c r="L32" s="160"/>
      <c r="M32" s="200"/>
      <c r="N32" s="145"/>
    </row>
    <row r="33" spans="1:14">
      <c r="A33" s="145"/>
      <c r="B33" s="147"/>
      <c r="C33" s="148"/>
      <c r="D33" s="148"/>
      <c r="E33" s="148"/>
      <c r="F33" s="148"/>
      <c r="G33" s="148"/>
      <c r="H33" s="148"/>
      <c r="I33" s="158"/>
      <c r="J33" s="158"/>
      <c r="K33" s="158"/>
      <c r="L33" s="158"/>
      <c r="M33" s="200"/>
      <c r="N33" s="145"/>
    </row>
    <row r="34" spans="1:14">
      <c r="A34" s="145"/>
      <c r="B34" s="147"/>
      <c r="C34" s="148"/>
      <c r="D34" s="148"/>
      <c r="E34" s="148"/>
      <c r="F34" s="148"/>
      <c r="G34" s="148"/>
      <c r="H34" s="148"/>
      <c r="I34" s="158"/>
      <c r="J34" s="158"/>
      <c r="K34" s="158"/>
      <c r="L34" s="158"/>
      <c r="M34" s="200"/>
      <c r="N34" s="145"/>
    </row>
    <row r="35" spans="1:14">
      <c r="A35" s="145"/>
      <c r="B35" s="147"/>
      <c r="C35" s="148"/>
      <c r="D35" s="148"/>
      <c r="E35" s="148"/>
      <c r="F35" s="148"/>
      <c r="G35" s="148"/>
      <c r="H35" s="148"/>
      <c r="I35" s="158"/>
      <c r="J35" s="158"/>
      <c r="K35" s="158"/>
      <c r="L35" s="158"/>
      <c r="M35" s="200"/>
      <c r="N35" s="145"/>
    </row>
    <row r="36" spans="1:14">
      <c r="A36" s="145"/>
      <c r="B36" s="147"/>
      <c r="C36" s="148"/>
      <c r="D36" s="148"/>
      <c r="E36" s="148"/>
      <c r="F36" s="148"/>
      <c r="G36" s="148"/>
      <c r="H36" s="148"/>
      <c r="I36" s="158"/>
      <c r="J36" s="158"/>
      <c r="K36" s="158"/>
      <c r="L36" s="158"/>
      <c r="M36" s="200"/>
      <c r="N36" s="145"/>
    </row>
    <row r="37" spans="1:14">
      <c r="A37" s="145"/>
      <c r="B37" s="147"/>
      <c r="C37" s="148"/>
      <c r="D37" s="148"/>
      <c r="E37" s="148"/>
      <c r="F37" s="148"/>
      <c r="G37" s="148"/>
      <c r="H37" s="148"/>
      <c r="I37" s="159"/>
      <c r="J37" s="159"/>
      <c r="K37" s="159"/>
      <c r="L37" s="159"/>
      <c r="M37" s="200"/>
      <c r="N37" s="145"/>
    </row>
    <row r="38" spans="1:14">
      <c r="A38" s="145"/>
      <c r="B38" s="147"/>
      <c r="C38" s="148"/>
      <c r="D38" s="148"/>
      <c r="E38" s="148"/>
      <c r="F38" s="148"/>
      <c r="G38" s="148"/>
      <c r="H38" s="148"/>
      <c r="I38" s="163"/>
      <c r="J38" s="163"/>
      <c r="K38" s="160"/>
      <c r="L38" s="160"/>
      <c r="M38" s="200"/>
      <c r="N38" s="145"/>
    </row>
    <row r="39" spans="1:14">
      <c r="A39" s="145"/>
      <c r="B39" s="147"/>
      <c r="C39" s="148"/>
      <c r="D39" s="148"/>
      <c r="E39" s="148"/>
      <c r="F39" s="148"/>
      <c r="G39" s="148"/>
      <c r="H39" s="148"/>
      <c r="I39" s="163"/>
      <c r="J39" s="163"/>
      <c r="K39" s="160"/>
      <c r="L39" s="160"/>
      <c r="M39" s="200"/>
      <c r="N39" s="145"/>
    </row>
    <row r="40" spans="1:14">
      <c r="A40" s="145"/>
      <c r="B40" s="147"/>
      <c r="C40" s="202"/>
      <c r="D40" s="151"/>
      <c r="E40" s="153"/>
      <c r="F40" s="151"/>
      <c r="G40" s="203"/>
      <c r="H40" s="151"/>
      <c r="I40" s="151"/>
      <c r="J40" s="151"/>
      <c r="K40" s="151"/>
      <c r="L40" s="151"/>
      <c r="M40" s="200"/>
      <c r="N40" s="145"/>
    </row>
    <row r="41" spans="1:14">
      <c r="A41" s="145"/>
      <c r="B41" s="147"/>
      <c r="C41" s="204"/>
      <c r="D41" s="151"/>
      <c r="E41" s="154"/>
      <c r="F41" s="163"/>
      <c r="G41" s="203"/>
      <c r="H41" s="163"/>
      <c r="I41" s="1680"/>
      <c r="J41" s="1680"/>
      <c r="K41" s="147"/>
      <c r="L41" s="160"/>
      <c r="M41" s="200"/>
      <c r="N41" s="145"/>
    </row>
    <row r="42" spans="1:14" ht="18.75" customHeight="1">
      <c r="A42" s="145"/>
      <c r="B42" s="215" t="s">
        <v>45</v>
      </c>
      <c r="C42" s="157"/>
      <c r="D42" s="164"/>
      <c r="E42" s="206"/>
      <c r="F42" s="207"/>
      <c r="G42" s="208"/>
      <c r="H42" s="207"/>
      <c r="I42" s="207"/>
      <c r="J42" s="207"/>
      <c r="K42" s="209"/>
      <c r="L42" s="209"/>
      <c r="M42" s="200"/>
      <c r="N42" s="145"/>
    </row>
    <row r="43" spans="1:14">
      <c r="A43" s="145"/>
      <c r="B43" s="8"/>
      <c r="C43" s="17"/>
      <c r="D43" s="18"/>
      <c r="E43" s="13"/>
      <c r="F43" s="45"/>
      <c r="G43" s="15"/>
      <c r="H43" s="45"/>
      <c r="I43" s="45"/>
      <c r="J43" s="45"/>
      <c r="K43" s="16"/>
      <c r="L43" s="16"/>
      <c r="M43" s="200"/>
      <c r="N43" s="145"/>
    </row>
    <row r="44" spans="1:14">
      <c r="A44" s="145"/>
      <c r="B44" s="8"/>
      <c r="C44" s="17"/>
      <c r="D44" s="57" t="s">
        <v>4</v>
      </c>
      <c r="E44" s="13"/>
      <c r="F44" s="45"/>
      <c r="G44" s="15"/>
      <c r="H44" s="45"/>
      <c r="I44" s="45"/>
      <c r="J44" s="45"/>
      <c r="K44" s="16"/>
      <c r="L44" s="16"/>
      <c r="M44" s="200"/>
      <c r="N44" s="145"/>
    </row>
    <row r="45" spans="1:14" ht="21" customHeight="1">
      <c r="A45" s="145"/>
      <c r="B45" s="8"/>
      <c r="C45" s="17"/>
      <c r="D45" s="205" t="s">
        <v>79</v>
      </c>
      <c r="E45" s="13"/>
      <c r="F45" s="45"/>
      <c r="G45" s="15"/>
      <c r="H45" s="45"/>
      <c r="I45" s="45"/>
      <c r="J45" s="45"/>
      <c r="K45" s="16"/>
      <c r="L45" s="16"/>
      <c r="M45" s="200"/>
      <c r="N45" s="145"/>
    </row>
    <row r="46" spans="1:14" ht="9" customHeight="1">
      <c r="A46" s="145"/>
      <c r="B46" s="8"/>
      <c r="C46" s="17"/>
      <c r="D46" s="18"/>
      <c r="E46" s="13"/>
      <c r="F46" s="45"/>
      <c r="G46" s="15"/>
      <c r="H46" s="45"/>
      <c r="I46" s="45"/>
      <c r="J46" s="45"/>
      <c r="K46" s="16"/>
      <c r="L46" s="16"/>
      <c r="M46" s="200"/>
      <c r="N46" s="145"/>
    </row>
    <row r="47" spans="1:14">
      <c r="A47" s="145"/>
      <c r="B47" s="8"/>
      <c r="C47" s="14"/>
      <c r="D47" s="18"/>
      <c r="E47" s="23"/>
      <c r="F47" s="18"/>
      <c r="G47" s="15"/>
      <c r="H47" s="18"/>
      <c r="I47" s="18"/>
      <c r="J47" s="18"/>
      <c r="K47" s="18"/>
      <c r="L47" s="18"/>
      <c r="M47" s="200"/>
      <c r="N47" s="145"/>
    </row>
    <row r="48" spans="1:14">
      <c r="A48" s="145"/>
      <c r="B48" s="8"/>
      <c r="C48" s="17"/>
      <c r="D48" s="18"/>
      <c r="E48" s="13"/>
      <c r="F48" s="45"/>
      <c r="G48" s="15"/>
      <c r="H48" s="45"/>
      <c r="I48" s="45"/>
      <c r="J48" s="45"/>
      <c r="K48" s="16"/>
      <c r="L48" s="16"/>
      <c r="M48" s="200"/>
      <c r="N48" s="145"/>
    </row>
    <row r="49" spans="1:14">
      <c r="A49" s="145"/>
      <c r="B49" s="8"/>
      <c r="C49" s="17"/>
      <c r="D49" s="18"/>
      <c r="E49" s="13"/>
      <c r="F49" s="45"/>
      <c r="G49" s="15"/>
      <c r="H49" s="45"/>
      <c r="I49" s="45"/>
      <c r="J49" s="45"/>
      <c r="K49" s="16"/>
      <c r="L49" s="16"/>
      <c r="M49" s="200"/>
      <c r="N49" s="145"/>
    </row>
    <row r="50" spans="1:14" ht="11.25" customHeight="1">
      <c r="A50" s="145"/>
      <c r="B50" s="8"/>
      <c r="C50" s="17"/>
      <c r="D50" s="18"/>
      <c r="E50" s="13"/>
      <c r="F50" s="45"/>
      <c r="G50" s="15"/>
      <c r="H50" s="45"/>
      <c r="I50" s="45"/>
      <c r="J50" s="45"/>
      <c r="K50" s="16"/>
      <c r="L50" s="16"/>
      <c r="M50" s="200"/>
      <c r="N50" s="145"/>
    </row>
    <row r="51" spans="1:14">
      <c r="A51" s="145"/>
      <c r="B51" s="8"/>
      <c r="C51" s="14"/>
      <c r="D51" s="57" t="s">
        <v>1</v>
      </c>
      <c r="E51" s="23"/>
      <c r="F51" s="18"/>
      <c r="G51" s="15"/>
      <c r="H51" s="18"/>
      <c r="I51" s="18"/>
      <c r="J51" s="18"/>
      <c r="K51" s="18"/>
      <c r="L51" s="18"/>
      <c r="M51" s="200"/>
      <c r="N51" s="145"/>
    </row>
    <row r="52" spans="1:14" ht="25.5" customHeight="1">
      <c r="A52" s="145"/>
      <c r="B52" s="8"/>
      <c r="C52" s="17"/>
      <c r="D52" s="205" t="s">
        <v>80</v>
      </c>
      <c r="E52" s="13"/>
      <c r="F52" s="45"/>
      <c r="G52" s="15"/>
      <c r="H52" s="45"/>
      <c r="I52" s="45"/>
      <c r="J52" s="45"/>
      <c r="K52" s="16"/>
      <c r="L52" s="16"/>
      <c r="M52" s="200"/>
      <c r="N52" s="145"/>
    </row>
    <row r="53" spans="1:14">
      <c r="A53" s="145"/>
      <c r="B53" s="8"/>
      <c r="C53" s="17"/>
      <c r="D53" s="18"/>
      <c r="E53" s="13"/>
      <c r="F53" s="45"/>
      <c r="G53" s="15"/>
      <c r="H53" s="45"/>
      <c r="I53" s="45"/>
      <c r="J53" s="45"/>
      <c r="K53" s="16"/>
      <c r="L53" s="16"/>
      <c r="M53" s="200"/>
      <c r="N53" s="145"/>
    </row>
    <row r="54" spans="1:14" ht="33.75" customHeight="1">
      <c r="A54" s="145"/>
      <c r="B54" s="210"/>
      <c r="C54" s="211"/>
      <c r="D54" s="212"/>
      <c r="E54" s="213"/>
      <c r="F54" s="212"/>
      <c r="G54" s="214"/>
      <c r="H54" s="212"/>
      <c r="I54" s="212"/>
      <c r="J54" s="212"/>
      <c r="K54" s="212"/>
      <c r="L54" s="212"/>
      <c r="M54" s="200"/>
      <c r="N54" s="145"/>
    </row>
    <row r="55" spans="1:14">
      <c r="A55" s="145"/>
      <c r="B55" s="147"/>
      <c r="C55" s="204"/>
      <c r="D55" s="151"/>
      <c r="E55" s="154"/>
      <c r="F55" s="163"/>
      <c r="G55" s="203"/>
      <c r="H55" s="163"/>
      <c r="I55" s="163"/>
      <c r="J55" s="163"/>
      <c r="K55" s="160"/>
      <c r="L55" s="160"/>
      <c r="M55" s="200"/>
      <c r="N55" s="145"/>
    </row>
    <row r="56" spans="1:14" ht="54" customHeight="1">
      <c r="A56" s="145"/>
      <c r="B56" s="147"/>
      <c r="C56" s="204"/>
      <c r="D56" s="151"/>
      <c r="E56" s="154"/>
      <c r="F56" s="163"/>
      <c r="G56" s="203"/>
      <c r="H56" s="163"/>
      <c r="I56" s="163"/>
      <c r="J56" s="163"/>
      <c r="K56" s="160"/>
      <c r="L56" s="160"/>
      <c r="M56" s="200"/>
      <c r="N56" s="145"/>
    </row>
    <row r="67" spans="12:13" ht="8.25" customHeight="1"/>
    <row r="69" spans="12:13" ht="9" customHeight="1">
      <c r="M69" s="9"/>
    </row>
    <row r="70" spans="12:13" ht="8.25" customHeight="1">
      <c r="L70" s="1408"/>
      <c r="M70" s="1408"/>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P57"/>
  <sheetViews>
    <sheetView showRuler="0" workbookViewId="0"/>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6384" width="9.140625" style="70"/>
  </cols>
  <sheetData>
    <row r="1" spans="1:15" ht="13.5" customHeight="1">
      <c r="A1" s="64"/>
      <c r="B1" s="67"/>
      <c r="C1" s="186" t="s">
        <v>24</v>
      </c>
      <c r="D1" s="65"/>
      <c r="E1" s="65"/>
      <c r="F1" s="66"/>
      <c r="G1" s="66"/>
      <c r="H1" s="66"/>
      <c r="I1" s="66"/>
      <c r="J1" s="66"/>
      <c r="K1" s="66"/>
      <c r="L1" s="66"/>
      <c r="M1" s="187"/>
      <c r="N1" s="187"/>
      <c r="O1" s="69"/>
    </row>
    <row r="2" spans="1:15" ht="13.5" customHeight="1">
      <c r="A2" s="64"/>
      <c r="B2" s="185"/>
      <c r="C2" s="71"/>
      <c r="D2" s="71"/>
      <c r="E2" s="71"/>
      <c r="F2" s="71"/>
      <c r="G2" s="71"/>
      <c r="H2" s="68"/>
      <c r="I2" s="68"/>
      <c r="J2" s="68"/>
      <c r="K2" s="68"/>
      <c r="L2" s="68"/>
      <c r="M2" s="68"/>
      <c r="N2" s="181"/>
      <c r="O2" s="72"/>
    </row>
    <row r="3" spans="1:15" s="76" customFormat="1" ht="11.25" customHeight="1">
      <c r="A3" s="73"/>
      <c r="B3" s="74"/>
      <c r="C3" s="1424" t="s">
        <v>73</v>
      </c>
      <c r="D3" s="1424"/>
      <c r="E3" s="1424"/>
      <c r="F3" s="1424"/>
      <c r="G3" s="1424"/>
      <c r="H3" s="1424"/>
      <c r="I3" s="1424"/>
      <c r="J3" s="1424"/>
      <c r="K3" s="1424"/>
      <c r="L3" s="1424"/>
      <c r="M3" s="1424"/>
      <c r="N3" s="182"/>
      <c r="O3" s="75"/>
    </row>
    <row r="4" spans="1:15" s="76" customFormat="1" ht="11.25">
      <c r="A4" s="73"/>
      <c r="B4" s="74"/>
      <c r="C4" s="1424"/>
      <c r="D4" s="1424"/>
      <c r="E4" s="1424"/>
      <c r="F4" s="1424"/>
      <c r="G4" s="1424"/>
      <c r="H4" s="1424"/>
      <c r="I4" s="1424"/>
      <c r="J4" s="1424"/>
      <c r="K4" s="1424"/>
      <c r="L4" s="1424"/>
      <c r="M4" s="1424"/>
      <c r="N4" s="182"/>
      <c r="O4" s="75"/>
    </row>
    <row r="5" spans="1:15" s="76" customFormat="1" ht="5.25" customHeight="1">
      <c r="A5" s="73"/>
      <c r="B5" s="74"/>
      <c r="C5" s="77"/>
      <c r="D5" s="77"/>
      <c r="E5" s="77"/>
      <c r="F5" s="77"/>
      <c r="G5" s="77"/>
      <c r="H5" s="77"/>
      <c r="I5" s="77"/>
      <c r="J5" s="74"/>
      <c r="K5" s="74"/>
      <c r="L5" s="74"/>
      <c r="M5" s="78"/>
      <c r="N5" s="182"/>
      <c r="O5" s="75"/>
    </row>
    <row r="6" spans="1:15" s="76" customFormat="1" ht="18" customHeight="1">
      <c r="A6" s="73"/>
      <c r="B6" s="74"/>
      <c r="C6" s="79"/>
      <c r="D6" s="1425" t="s">
        <v>56</v>
      </c>
      <c r="E6" s="1425"/>
      <c r="F6" s="1425"/>
      <c r="G6" s="1425"/>
      <c r="H6" s="1425"/>
      <c r="I6" s="1425"/>
      <c r="J6" s="1425"/>
      <c r="K6" s="1425"/>
      <c r="L6" s="1425"/>
      <c r="M6" s="1425"/>
      <c r="N6" s="182"/>
      <c r="O6" s="75"/>
    </row>
    <row r="7" spans="1:15" s="76" customFormat="1" ht="4.5" customHeight="1">
      <c r="A7" s="73"/>
      <c r="B7" s="74"/>
      <c r="C7" s="79"/>
      <c r="D7" s="183"/>
      <c r="E7" s="183"/>
      <c r="F7" s="183"/>
      <c r="G7" s="183"/>
      <c r="H7" s="183"/>
      <c r="I7" s="183"/>
      <c r="J7" s="183"/>
      <c r="K7" s="183"/>
      <c r="L7" s="183"/>
      <c r="M7" s="183"/>
      <c r="N7" s="182"/>
      <c r="O7" s="75"/>
    </row>
    <row r="8" spans="1:15" s="76" customFormat="1" ht="56.25" customHeight="1">
      <c r="A8" s="73"/>
      <c r="B8" s="74"/>
      <c r="C8" s="79"/>
      <c r="D8" s="1427" t="s">
        <v>74</v>
      </c>
      <c r="E8" s="1425"/>
      <c r="F8" s="1425"/>
      <c r="G8" s="1425"/>
      <c r="H8" s="1425"/>
      <c r="I8" s="1425"/>
      <c r="J8" s="1425"/>
      <c r="K8" s="1425"/>
      <c r="L8" s="1425"/>
      <c r="M8" s="1425"/>
      <c r="N8" s="182"/>
      <c r="O8" s="75"/>
    </row>
    <row r="9" spans="1:15" s="76" customFormat="1" ht="4.5" customHeight="1">
      <c r="A9" s="73"/>
      <c r="B9" s="74"/>
      <c r="C9" s="77"/>
      <c r="D9" s="77"/>
      <c r="E9" s="77"/>
      <c r="F9" s="77"/>
      <c r="G9" s="77"/>
      <c r="H9" s="77"/>
      <c r="I9" s="77"/>
      <c r="J9" s="74"/>
      <c r="K9" s="74"/>
      <c r="L9" s="74"/>
      <c r="M9" s="78"/>
      <c r="N9" s="182"/>
      <c r="O9" s="75"/>
    </row>
    <row r="10" spans="1:15" s="76" customFormat="1" ht="90" customHeight="1">
      <c r="A10" s="73"/>
      <c r="B10" s="74"/>
      <c r="C10" s="77"/>
      <c r="D10" s="1427" t="s">
        <v>75</v>
      </c>
      <c r="E10" s="1425"/>
      <c r="F10" s="1425"/>
      <c r="G10" s="1425"/>
      <c r="H10" s="1425"/>
      <c r="I10" s="1425"/>
      <c r="J10" s="1425"/>
      <c r="K10" s="1425"/>
      <c r="L10" s="1425"/>
      <c r="M10" s="1425"/>
      <c r="N10" s="182"/>
      <c r="O10" s="75"/>
    </row>
    <row r="11" spans="1:15" s="76" customFormat="1" ht="4.5" customHeight="1">
      <c r="A11" s="73"/>
      <c r="B11" s="74"/>
      <c r="C11" s="77"/>
      <c r="D11" s="77"/>
      <c r="E11" s="77"/>
      <c r="F11" s="77"/>
      <c r="G11" s="77"/>
      <c r="H11" s="77"/>
      <c r="I11" s="77"/>
      <c r="J11" s="74"/>
      <c r="K11" s="74"/>
      <c r="L11" s="74"/>
      <c r="M11" s="78"/>
      <c r="N11" s="182"/>
      <c r="O11" s="75"/>
    </row>
    <row r="12" spans="1:15" s="76" customFormat="1" ht="67.5" customHeight="1">
      <c r="A12" s="73"/>
      <c r="B12" s="74"/>
      <c r="C12" s="77"/>
      <c r="D12" s="1426" t="s">
        <v>65</v>
      </c>
      <c r="E12" s="1426"/>
      <c r="F12" s="1426"/>
      <c r="G12" s="1426"/>
      <c r="H12" s="1426"/>
      <c r="I12" s="1426"/>
      <c r="J12" s="1426"/>
      <c r="K12" s="1426"/>
      <c r="L12" s="1426"/>
      <c r="M12" s="1426"/>
      <c r="N12" s="182"/>
      <c r="O12" s="75"/>
    </row>
    <row r="13" spans="1:15" s="76" customFormat="1" ht="4.5" customHeight="1">
      <c r="A13" s="73"/>
      <c r="B13" s="74"/>
      <c r="C13" s="77"/>
      <c r="D13" s="183"/>
      <c r="E13" s="183"/>
      <c r="F13" s="183"/>
      <c r="G13" s="183"/>
      <c r="H13" s="183"/>
      <c r="I13" s="183"/>
      <c r="J13" s="183"/>
      <c r="K13" s="183"/>
      <c r="L13" s="183"/>
      <c r="M13" s="183"/>
      <c r="N13" s="182"/>
      <c r="O13" s="75"/>
    </row>
    <row r="14" spans="1:15" s="76" customFormat="1" ht="53.25" customHeight="1">
      <c r="A14" s="73"/>
      <c r="B14" s="74"/>
      <c r="C14" s="77"/>
      <c r="D14" s="1425" t="s">
        <v>66</v>
      </c>
      <c r="E14" s="1425"/>
      <c r="F14" s="1425"/>
      <c r="G14" s="1425"/>
      <c r="H14" s="1425"/>
      <c r="I14" s="1425"/>
      <c r="J14" s="1425"/>
      <c r="K14" s="1425"/>
      <c r="L14" s="1425"/>
      <c r="M14" s="1425"/>
      <c r="N14" s="182"/>
      <c r="O14" s="75"/>
    </row>
    <row r="15" spans="1:15" s="76" customFormat="1" ht="4.5" customHeight="1">
      <c r="A15" s="73"/>
      <c r="B15" s="74"/>
      <c r="C15" s="77"/>
      <c r="D15" s="183"/>
      <c r="E15" s="183"/>
      <c r="F15" s="183"/>
      <c r="G15" s="183"/>
      <c r="H15" s="183"/>
      <c r="I15" s="183"/>
      <c r="J15" s="183"/>
      <c r="K15" s="183"/>
      <c r="L15" s="183"/>
      <c r="M15" s="183"/>
      <c r="N15" s="182"/>
      <c r="O15" s="75"/>
    </row>
    <row r="16" spans="1:15" s="76" customFormat="1" ht="23.25" customHeight="1">
      <c r="A16" s="73"/>
      <c r="B16" s="74"/>
      <c r="C16" s="77"/>
      <c r="D16" s="1425" t="s">
        <v>67</v>
      </c>
      <c r="E16" s="1425"/>
      <c r="F16" s="1425"/>
      <c r="G16" s="1425"/>
      <c r="H16" s="1425"/>
      <c r="I16" s="1425"/>
      <c r="J16" s="1425"/>
      <c r="K16" s="1425"/>
      <c r="L16" s="1425"/>
      <c r="M16" s="1425"/>
      <c r="N16" s="182"/>
      <c r="O16" s="75"/>
    </row>
    <row r="17" spans="1:15" s="76" customFormat="1" ht="4.5" customHeight="1">
      <c r="A17" s="73"/>
      <c r="B17" s="74"/>
      <c r="C17" s="77"/>
      <c r="D17" s="183"/>
      <c r="E17" s="183"/>
      <c r="F17" s="183"/>
      <c r="G17" s="183"/>
      <c r="H17" s="183"/>
      <c r="I17" s="183"/>
      <c r="J17" s="183"/>
      <c r="K17" s="183"/>
      <c r="L17" s="183"/>
      <c r="M17" s="183"/>
      <c r="N17" s="182"/>
      <c r="O17" s="75"/>
    </row>
    <row r="18" spans="1:15" s="76" customFormat="1" ht="23.25" customHeight="1">
      <c r="A18" s="73"/>
      <c r="B18" s="74"/>
      <c r="C18" s="77"/>
      <c r="D18" s="1425" t="s">
        <v>57</v>
      </c>
      <c r="E18" s="1425"/>
      <c r="F18" s="1425"/>
      <c r="G18" s="1425"/>
      <c r="H18" s="1425"/>
      <c r="I18" s="1425"/>
      <c r="J18" s="1425"/>
      <c r="K18" s="1425"/>
      <c r="L18" s="1425"/>
      <c r="M18" s="1425"/>
      <c r="N18" s="182"/>
      <c r="O18" s="75"/>
    </row>
    <row r="19" spans="1:15" s="76" customFormat="1" ht="4.5" customHeight="1">
      <c r="A19" s="73"/>
      <c r="B19" s="74"/>
      <c r="C19" s="77"/>
      <c r="D19" s="183"/>
      <c r="E19" s="183"/>
      <c r="F19" s="183"/>
      <c r="G19" s="183"/>
      <c r="H19" s="183"/>
      <c r="I19" s="183"/>
      <c r="J19" s="183"/>
      <c r="K19" s="183"/>
      <c r="L19" s="183"/>
      <c r="M19" s="183"/>
      <c r="N19" s="182"/>
      <c r="O19" s="75"/>
    </row>
    <row r="20" spans="1:15" s="76" customFormat="1" ht="23.25" customHeight="1">
      <c r="A20" s="73"/>
      <c r="B20" s="74"/>
      <c r="C20" s="77"/>
      <c r="D20" s="1427" t="s">
        <v>68</v>
      </c>
      <c r="E20" s="1425"/>
      <c r="F20" s="1425"/>
      <c r="G20" s="1425"/>
      <c r="H20" s="1425"/>
      <c r="I20" s="1425"/>
      <c r="J20" s="1425"/>
      <c r="K20" s="1425"/>
      <c r="L20" s="1425"/>
      <c r="M20" s="1425"/>
      <c r="N20" s="182"/>
      <c r="O20" s="75"/>
    </row>
    <row r="21" spans="1:15" s="76" customFormat="1" ht="4.5" customHeight="1">
      <c r="A21" s="73"/>
      <c r="B21" s="74"/>
      <c r="C21" s="77"/>
      <c r="D21" s="183"/>
      <c r="E21" s="183"/>
      <c r="F21" s="183"/>
      <c r="G21" s="183"/>
      <c r="H21" s="183"/>
      <c r="I21" s="183"/>
      <c r="J21" s="183"/>
      <c r="K21" s="183"/>
      <c r="L21" s="183"/>
      <c r="M21" s="183"/>
      <c r="N21" s="182"/>
      <c r="O21" s="75"/>
    </row>
    <row r="22" spans="1:15" s="76" customFormat="1" ht="14.25" customHeight="1">
      <c r="A22" s="73"/>
      <c r="B22" s="74"/>
      <c r="C22" s="77"/>
      <c r="D22" s="1425" t="s">
        <v>58</v>
      </c>
      <c r="E22" s="1425"/>
      <c r="F22" s="1425"/>
      <c r="G22" s="1425"/>
      <c r="H22" s="1425"/>
      <c r="I22" s="1425"/>
      <c r="J22" s="1425"/>
      <c r="K22" s="1425"/>
      <c r="L22" s="1425"/>
      <c r="M22" s="1425"/>
      <c r="N22" s="182"/>
      <c r="O22" s="75"/>
    </row>
    <row r="23" spans="1:15" s="76" customFormat="1" ht="4.5" customHeight="1">
      <c r="A23" s="73"/>
      <c r="B23" s="74"/>
      <c r="C23" s="77"/>
      <c r="D23" s="183"/>
      <c r="E23" s="183"/>
      <c r="F23" s="183"/>
      <c r="G23" s="183"/>
      <c r="H23" s="183"/>
      <c r="I23" s="183"/>
      <c r="J23" s="183"/>
      <c r="K23" s="183"/>
      <c r="L23" s="183"/>
      <c r="M23" s="183"/>
      <c r="N23" s="182"/>
      <c r="O23" s="75"/>
    </row>
    <row r="24" spans="1:15" s="76" customFormat="1" ht="32.25" customHeight="1">
      <c r="A24" s="73"/>
      <c r="B24" s="74"/>
      <c r="C24" s="77"/>
      <c r="D24" s="1425" t="s">
        <v>55</v>
      </c>
      <c r="E24" s="1425"/>
      <c r="F24" s="1425"/>
      <c r="G24" s="1425"/>
      <c r="H24" s="1425"/>
      <c r="I24" s="1425"/>
      <c r="J24" s="1425"/>
      <c r="K24" s="1425"/>
      <c r="L24" s="1425"/>
      <c r="M24" s="1425"/>
      <c r="N24" s="182"/>
      <c r="O24" s="75"/>
    </row>
    <row r="25" spans="1:15" s="76" customFormat="1" ht="4.5" customHeight="1">
      <c r="A25" s="73"/>
      <c r="B25" s="74"/>
      <c r="C25" s="77"/>
      <c r="D25" s="183"/>
      <c r="E25" s="183"/>
      <c r="F25" s="183"/>
      <c r="G25" s="183"/>
      <c r="H25" s="183"/>
      <c r="I25" s="183"/>
      <c r="J25" s="183"/>
      <c r="K25" s="183"/>
      <c r="L25" s="183"/>
      <c r="M25" s="183"/>
      <c r="N25" s="182"/>
      <c r="O25" s="75"/>
    </row>
    <row r="26" spans="1:15" s="76" customFormat="1" ht="45" customHeight="1">
      <c r="A26" s="73"/>
      <c r="B26" s="74"/>
      <c r="C26" s="77"/>
      <c r="D26" s="1425" t="s">
        <v>69</v>
      </c>
      <c r="E26" s="1425"/>
      <c r="F26" s="1425"/>
      <c r="G26" s="1425"/>
      <c r="H26" s="1425"/>
      <c r="I26" s="1425"/>
      <c r="J26" s="1425"/>
      <c r="K26" s="1425"/>
      <c r="L26" s="1425"/>
      <c r="M26" s="1425"/>
      <c r="N26" s="182"/>
      <c r="O26" s="75"/>
    </row>
    <row r="27" spans="1:15" s="76" customFormat="1" ht="4.5" customHeight="1">
      <c r="A27" s="73"/>
      <c r="B27" s="74"/>
      <c r="C27" s="77"/>
      <c r="D27" s="183"/>
      <c r="E27" s="183"/>
      <c r="F27" s="183"/>
      <c r="G27" s="183"/>
      <c r="H27" s="183"/>
      <c r="I27" s="183"/>
      <c r="J27" s="183"/>
      <c r="K27" s="183"/>
      <c r="L27" s="183"/>
      <c r="M27" s="183"/>
      <c r="N27" s="182"/>
      <c r="O27" s="75"/>
    </row>
    <row r="28" spans="1:15" s="76" customFormat="1" ht="77.25" customHeight="1">
      <c r="A28" s="73"/>
      <c r="B28" s="74"/>
      <c r="C28" s="77"/>
      <c r="D28" s="1427" t="s">
        <v>70</v>
      </c>
      <c r="E28" s="1427"/>
      <c r="F28" s="1427"/>
      <c r="G28" s="1427"/>
      <c r="H28" s="1427"/>
      <c r="I28" s="1427"/>
      <c r="J28" s="1427"/>
      <c r="K28" s="1427"/>
      <c r="L28" s="1427"/>
      <c r="M28" s="1427"/>
      <c r="N28" s="182"/>
      <c r="O28" s="75"/>
    </row>
    <row r="29" spans="1:15" s="76" customFormat="1" ht="4.5" customHeight="1">
      <c r="A29" s="73"/>
      <c r="B29" s="74"/>
      <c r="C29" s="77"/>
      <c r="D29" s="97"/>
      <c r="E29" s="97"/>
      <c r="F29" s="97"/>
      <c r="G29" s="97"/>
      <c r="H29" s="97"/>
      <c r="I29" s="97"/>
      <c r="J29" s="98"/>
      <c r="K29" s="98"/>
      <c r="L29" s="98"/>
      <c r="M29" s="99"/>
      <c r="N29" s="182"/>
      <c r="O29" s="75"/>
    </row>
    <row r="30" spans="1:15" s="76" customFormat="1" ht="57" customHeight="1">
      <c r="A30" s="73"/>
      <c r="B30" s="74"/>
      <c r="C30" s="79"/>
      <c r="D30" s="1425" t="s">
        <v>72</v>
      </c>
      <c r="E30" s="1432"/>
      <c r="F30" s="1432"/>
      <c r="G30" s="1432"/>
      <c r="H30" s="1432"/>
      <c r="I30" s="1432"/>
      <c r="J30" s="1432"/>
      <c r="K30" s="1432"/>
      <c r="L30" s="1432"/>
      <c r="M30" s="1432"/>
      <c r="N30" s="182"/>
      <c r="O30" s="75"/>
    </row>
    <row r="31" spans="1:15" s="76" customFormat="1" ht="4.5" customHeight="1">
      <c r="A31" s="73"/>
      <c r="B31" s="74"/>
      <c r="C31" s="79"/>
      <c r="D31" s="100"/>
      <c r="E31" s="100"/>
      <c r="F31" s="100"/>
      <c r="G31" s="100"/>
      <c r="H31" s="100"/>
      <c r="I31" s="100"/>
      <c r="J31" s="100"/>
      <c r="K31" s="100"/>
      <c r="L31" s="100"/>
      <c r="M31" s="100"/>
      <c r="N31" s="182"/>
      <c r="O31" s="75"/>
    </row>
    <row r="32" spans="1:15" s="76" customFormat="1" ht="34.5" customHeight="1">
      <c r="A32" s="73"/>
      <c r="B32" s="74"/>
      <c r="C32" s="79"/>
      <c r="D32" s="1425" t="s">
        <v>71</v>
      </c>
      <c r="E32" s="1432"/>
      <c r="F32" s="1432"/>
      <c r="G32" s="1432"/>
      <c r="H32" s="1432"/>
      <c r="I32" s="1432"/>
      <c r="J32" s="1432"/>
      <c r="K32" s="1432"/>
      <c r="L32" s="1432"/>
      <c r="M32" s="1432"/>
      <c r="N32" s="182"/>
      <c r="O32" s="75"/>
    </row>
    <row r="33" spans="1:16" s="76" customFormat="1" ht="4.5" customHeight="1">
      <c r="A33" s="73"/>
      <c r="B33" s="74"/>
      <c r="C33" s="81"/>
      <c r="D33" s="184"/>
      <c r="E33" s="184"/>
      <c r="F33" s="184"/>
      <c r="G33" s="184"/>
      <c r="H33" s="184"/>
      <c r="I33" s="184"/>
      <c r="J33" s="184"/>
      <c r="K33" s="184"/>
      <c r="L33" s="184"/>
      <c r="M33" s="184"/>
      <c r="N33" s="182"/>
      <c r="O33" s="75"/>
    </row>
    <row r="34" spans="1:16" s="76" customFormat="1" ht="13.5" customHeight="1">
      <c r="A34" s="73"/>
      <c r="B34" s="74"/>
      <c r="C34" s="81"/>
      <c r="D34" s="85"/>
      <c r="E34" s="85"/>
      <c r="F34" s="85"/>
      <c r="G34" s="86"/>
      <c r="H34" s="87" t="s">
        <v>20</v>
      </c>
      <c r="I34" s="88"/>
      <c r="J34" s="84"/>
      <c r="K34" s="86"/>
      <c r="L34" s="87" t="s">
        <v>28</v>
      </c>
      <c r="M34" s="88"/>
      <c r="N34" s="182"/>
      <c r="O34" s="75"/>
    </row>
    <row r="35" spans="1:16" s="76" customFormat="1" ht="6" customHeight="1">
      <c r="A35" s="73"/>
      <c r="B35" s="74"/>
      <c r="C35" s="81"/>
      <c r="D35" s="89"/>
      <c r="E35" s="82"/>
      <c r="F35" s="82"/>
      <c r="G35" s="84"/>
      <c r="H35" s="83"/>
      <c r="I35" s="84"/>
      <c r="J35" s="84"/>
      <c r="K35" s="90"/>
      <c r="L35" s="84"/>
      <c r="M35" s="84"/>
      <c r="N35" s="182"/>
      <c r="O35" s="75"/>
    </row>
    <row r="36" spans="1:16" s="76" customFormat="1" ht="11.25">
      <c r="A36" s="73"/>
      <c r="B36" s="74"/>
      <c r="C36" s="80"/>
      <c r="D36" s="91" t="s">
        <v>50</v>
      </c>
      <c r="E36" s="82" t="s">
        <v>41</v>
      </c>
      <c r="F36" s="82"/>
      <c r="G36" s="82"/>
      <c r="H36" s="83"/>
      <c r="I36" s="82"/>
      <c r="J36" s="84"/>
      <c r="K36" s="92"/>
      <c r="L36" s="84"/>
      <c r="M36" s="84"/>
      <c r="N36" s="182"/>
      <c r="O36" s="75"/>
    </row>
    <row r="37" spans="1:16" s="76" customFormat="1">
      <c r="A37" s="73"/>
      <c r="B37" s="74"/>
      <c r="C37" s="81"/>
      <c r="D37" s="91" t="s">
        <v>5</v>
      </c>
      <c r="E37" s="82" t="s">
        <v>42</v>
      </c>
      <c r="F37" s="82"/>
      <c r="G37" s="84"/>
      <c r="H37" s="83"/>
      <c r="I37" s="84"/>
      <c r="J37" s="84"/>
      <c r="K37" s="1430" t="str">
        <f>MID(capa!C56,23,30)</f>
        <v>28 de maio de 2012</v>
      </c>
      <c r="L37" s="1431"/>
      <c r="M37" s="84"/>
      <c r="N37" s="182"/>
      <c r="O37" s="75"/>
    </row>
    <row r="38" spans="1:16" s="76" customFormat="1" ht="11.25">
      <c r="A38" s="73"/>
      <c r="B38" s="74"/>
      <c r="C38" s="81"/>
      <c r="D38" s="91" t="s">
        <v>46</v>
      </c>
      <c r="E38" s="82" t="s">
        <v>44</v>
      </c>
      <c r="F38" s="82"/>
      <c r="G38" s="84"/>
      <c r="H38" s="83"/>
      <c r="I38" s="84"/>
      <c r="J38" s="84"/>
      <c r="K38" s="92"/>
      <c r="L38" s="84"/>
      <c r="M38" s="84"/>
      <c r="N38" s="182"/>
      <c r="O38" s="75"/>
    </row>
    <row r="39" spans="1:16" s="76" customFormat="1" ht="11.25">
      <c r="A39" s="73"/>
      <c r="B39" s="74"/>
      <c r="C39" s="80"/>
      <c r="D39" s="91" t="s">
        <v>47</v>
      </c>
      <c r="E39" s="82" t="s">
        <v>23</v>
      </c>
      <c r="F39" s="82"/>
      <c r="G39" s="82"/>
      <c r="H39" s="83"/>
      <c r="I39" s="82"/>
      <c r="J39" s="84"/>
      <c r="K39" s="92"/>
      <c r="L39" s="84"/>
      <c r="M39" s="84"/>
      <c r="N39" s="182"/>
      <c r="O39" s="75"/>
    </row>
    <row r="40" spans="1:16" s="76" customFormat="1" ht="11.25">
      <c r="A40" s="73"/>
      <c r="B40" s="74"/>
      <c r="C40" s="80"/>
      <c r="D40" s="91" t="s">
        <v>17</v>
      </c>
      <c r="E40" s="82" t="s">
        <v>7</v>
      </c>
      <c r="F40" s="82"/>
      <c r="G40" s="82"/>
      <c r="H40" s="83"/>
      <c r="I40" s="82"/>
      <c r="J40" s="84"/>
      <c r="K40" s="92"/>
      <c r="L40" s="84"/>
      <c r="M40" s="84"/>
      <c r="N40" s="182"/>
      <c r="O40" s="75"/>
    </row>
    <row r="41" spans="1:16" s="76" customFormat="1" ht="15" customHeight="1">
      <c r="A41" s="73"/>
      <c r="B41" s="74"/>
      <c r="C41" s="74"/>
      <c r="D41" s="74"/>
      <c r="E41" s="74"/>
      <c r="F41" s="74"/>
      <c r="G41" s="74"/>
      <c r="H41" s="74"/>
      <c r="I41" s="74"/>
      <c r="J41" s="74"/>
      <c r="K41" s="68"/>
      <c r="L41" s="74"/>
      <c r="M41" s="74"/>
      <c r="N41" s="182"/>
      <c r="O41" s="75"/>
    </row>
    <row r="42" spans="1:16" ht="13.5" customHeight="1">
      <c r="A42" s="64"/>
      <c r="B42" s="72"/>
      <c r="C42" s="69"/>
      <c r="D42" s="69"/>
      <c r="E42" s="52"/>
      <c r="F42" s="68"/>
      <c r="G42" s="68"/>
      <c r="H42" s="68"/>
      <c r="I42" s="68"/>
      <c r="J42" s="68"/>
      <c r="L42" s="1428" t="s">
        <v>628</v>
      </c>
      <c r="M42" s="1429"/>
      <c r="N42" s="1165">
        <v>3</v>
      </c>
      <c r="O42" s="910"/>
      <c r="P42" s="910"/>
    </row>
    <row r="53" spans="13:14" ht="8.25" customHeight="1"/>
    <row r="55" spans="13:14" ht="9" customHeight="1">
      <c r="N55" s="76"/>
    </row>
    <row r="56" spans="13:14" ht="8.25" customHeight="1">
      <c r="M56" s="93"/>
      <c r="N56" s="9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8:M28"/>
    <mergeCell ref="L42:M42"/>
    <mergeCell ref="D24:M24"/>
    <mergeCell ref="D20:M20"/>
    <mergeCell ref="K37:L37"/>
    <mergeCell ref="D30:M30"/>
    <mergeCell ref="D32:M32"/>
    <mergeCell ref="D26:M26"/>
    <mergeCell ref="C3:M4"/>
    <mergeCell ref="D22:M22"/>
    <mergeCell ref="D14:M14"/>
    <mergeCell ref="D12:M12"/>
    <mergeCell ref="D8:M8"/>
    <mergeCell ref="D6:M6"/>
    <mergeCell ref="D18:M18"/>
    <mergeCell ref="D16:M16"/>
    <mergeCell ref="D10:M10"/>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indexed="17"/>
  </sheetPr>
  <dimension ref="A1:Z77"/>
  <sheetViews>
    <sheetView showRuler="0" workbookViewId="0"/>
  </sheetViews>
  <sheetFormatPr defaultRowHeight="12.75"/>
  <cols>
    <col min="1" max="1" width="1" style="308" customWidth="1"/>
    <col min="2" max="2" width="2.5703125" style="308" customWidth="1"/>
    <col min="3" max="3" width="1.28515625" style="308" customWidth="1"/>
    <col min="4" max="4" width="21.140625" style="308" customWidth="1"/>
    <col min="5" max="5" width="0.42578125" style="308" customWidth="1"/>
    <col min="6" max="6" width="8.140625" style="308" customWidth="1"/>
    <col min="7" max="7" width="0.42578125" style="308" customWidth="1"/>
    <col min="8" max="8" width="5.42578125" style="308" customWidth="1"/>
    <col min="9" max="9" width="0.42578125" style="308" customWidth="1"/>
    <col min="10" max="10" width="8.140625" style="308" customWidth="1"/>
    <col min="11" max="11" width="0.42578125" style="308" customWidth="1"/>
    <col min="12" max="12" width="5.42578125" style="308" customWidth="1"/>
    <col min="13" max="13" width="0.42578125" style="308" customWidth="1"/>
    <col min="14" max="14" width="8.140625" style="308" customWidth="1"/>
    <col min="15" max="15" width="0.42578125" style="308" customWidth="1"/>
    <col min="16" max="16" width="5.42578125" style="308" customWidth="1"/>
    <col min="17" max="17" width="0.42578125" style="308" customWidth="1"/>
    <col min="18" max="18" width="8.140625" style="308" customWidth="1"/>
    <col min="19" max="19" width="0.42578125" style="308" customWidth="1"/>
    <col min="20" max="20" width="5.42578125" style="308" customWidth="1"/>
    <col min="21" max="21" width="0.5703125" style="308" customWidth="1"/>
    <col min="22" max="22" width="8.140625" style="308" customWidth="1"/>
    <col min="23" max="23" width="0.42578125" style="308" customWidth="1"/>
    <col min="24" max="24" width="5.42578125" style="308" customWidth="1"/>
    <col min="25" max="25" width="2.5703125" style="308" customWidth="1"/>
    <col min="26" max="26" width="1" style="308" customWidth="1"/>
    <col min="27" max="16384" width="9.140625" style="308"/>
  </cols>
  <sheetData>
    <row r="1" spans="1:26" ht="13.5" customHeight="1" thickBot="1">
      <c r="A1" s="4"/>
      <c r="B1" s="29"/>
      <c r="C1" s="29"/>
      <c r="D1" s="404"/>
      <c r="E1" s="28"/>
      <c r="F1" s="29"/>
      <c r="G1" s="29"/>
      <c r="H1" s="29"/>
      <c r="I1" s="29"/>
      <c r="J1" s="29"/>
      <c r="K1" s="29"/>
      <c r="L1" s="29"/>
      <c r="M1" s="29"/>
      <c r="N1" s="1433" t="s">
        <v>346</v>
      </c>
      <c r="O1" s="1433"/>
      <c r="P1" s="1433"/>
      <c r="Q1" s="1433"/>
      <c r="R1" s="1433"/>
      <c r="S1" s="1433"/>
      <c r="T1" s="1433"/>
      <c r="U1" s="1433"/>
      <c r="V1" s="1433"/>
      <c r="W1" s="1433"/>
      <c r="X1" s="1434"/>
      <c r="Y1" s="319"/>
      <c r="Z1" s="4"/>
    </row>
    <row r="2" spans="1:26" ht="6" customHeight="1">
      <c r="A2" s="4"/>
      <c r="B2" s="30"/>
      <c r="C2" s="8"/>
      <c r="D2" s="8"/>
      <c r="E2" s="8"/>
      <c r="F2" s="8"/>
      <c r="G2" s="8"/>
      <c r="H2" s="8"/>
      <c r="I2" s="8"/>
      <c r="J2" s="8"/>
      <c r="K2" s="8"/>
      <c r="L2" s="8"/>
      <c r="M2" s="8"/>
      <c r="N2" s="8"/>
      <c r="O2" s="8"/>
      <c r="P2" s="8"/>
      <c r="Q2" s="8"/>
      <c r="R2" s="8"/>
      <c r="S2" s="8"/>
      <c r="T2" s="8"/>
      <c r="U2" s="8"/>
      <c r="V2" s="8"/>
      <c r="W2" s="8"/>
      <c r="X2" s="8"/>
      <c r="Y2" s="8"/>
      <c r="Z2" s="4"/>
    </row>
    <row r="3" spans="1:26" ht="13.5" customHeight="1" thickBot="1">
      <c r="A3" s="4"/>
      <c r="B3" s="30"/>
      <c r="D3" s="8"/>
      <c r="E3" s="8"/>
      <c r="F3" s="8"/>
      <c r="G3" s="8"/>
      <c r="H3" s="8"/>
      <c r="I3" s="8"/>
      <c r="J3" s="331"/>
      <c r="K3" s="8"/>
      <c r="L3" s="8"/>
      <c r="M3" s="8"/>
      <c r="N3" s="8"/>
      <c r="O3" s="8"/>
      <c r="P3" s="8"/>
      <c r="Q3" s="8"/>
      <c r="R3" s="8"/>
      <c r="S3" s="8"/>
      <c r="T3" s="8"/>
      <c r="U3" s="8"/>
      <c r="V3" s="1435" t="s">
        <v>100</v>
      </c>
      <c r="W3" s="1435"/>
      <c r="X3" s="1435"/>
      <c r="Y3" s="8"/>
      <c r="Z3" s="4"/>
    </row>
    <row r="4" spans="1:26" s="12" customFormat="1" ht="13.5" customHeight="1" thickBot="1">
      <c r="A4" s="11"/>
      <c r="B4" s="31"/>
      <c r="C4" s="306" t="s">
        <v>345</v>
      </c>
      <c r="D4" s="320"/>
      <c r="E4" s="320"/>
      <c r="F4" s="320"/>
      <c r="G4" s="320"/>
      <c r="H4" s="321"/>
      <c r="I4" s="321"/>
      <c r="J4" s="321"/>
      <c r="K4" s="321"/>
      <c r="L4" s="321"/>
      <c r="M4" s="321"/>
      <c r="N4" s="321"/>
      <c r="O4" s="321"/>
      <c r="P4" s="321"/>
      <c r="Q4" s="321"/>
      <c r="R4" s="321"/>
      <c r="S4" s="321"/>
      <c r="T4" s="321"/>
      <c r="U4" s="321"/>
      <c r="V4" s="322"/>
      <c r="W4" s="346"/>
      <c r="X4" s="322"/>
      <c r="Y4" s="8"/>
      <c r="Z4" s="11"/>
    </row>
    <row r="5" spans="1:26" ht="3.75" customHeight="1">
      <c r="A5" s="4"/>
      <c r="B5" s="264"/>
      <c r="C5" s="1436" t="s">
        <v>320</v>
      </c>
      <c r="D5" s="1437"/>
      <c r="E5" s="1258"/>
      <c r="F5" s="396"/>
      <c r="G5" s="396"/>
      <c r="H5" s="396"/>
      <c r="I5" s="396"/>
      <c r="J5" s="396"/>
      <c r="K5" s="396"/>
      <c r="L5" s="396"/>
      <c r="M5" s="396"/>
      <c r="N5" s="396"/>
      <c r="O5" s="396"/>
      <c r="P5" s="396"/>
      <c r="Q5" s="396"/>
      <c r="S5" s="396"/>
      <c r="T5" s="396"/>
      <c r="U5" s="396"/>
      <c r="V5" s="396"/>
      <c r="W5" s="396"/>
      <c r="X5" s="396"/>
      <c r="Y5" s="8"/>
      <c r="Z5" s="4"/>
    </row>
    <row r="6" spans="1:26" ht="13.5" customHeight="1">
      <c r="A6" s="4"/>
      <c r="B6" s="264"/>
      <c r="C6" s="1438"/>
      <c r="D6" s="1438"/>
      <c r="E6" s="1258"/>
      <c r="F6" s="1439">
        <v>2011</v>
      </c>
      <c r="G6" s="1439"/>
      <c r="H6" s="1439"/>
      <c r="I6" s="1439"/>
      <c r="J6" s="1439"/>
      <c r="K6" s="1439"/>
      <c r="L6" s="1439"/>
      <c r="M6" s="1439"/>
      <c r="N6" s="1439"/>
      <c r="O6" s="1439"/>
      <c r="P6" s="1439"/>
      <c r="Q6" s="1439"/>
      <c r="R6" s="1439"/>
      <c r="S6" s="1439"/>
      <c r="T6" s="1439"/>
      <c r="U6" s="708"/>
      <c r="V6" s="1440">
        <v>2012</v>
      </c>
      <c r="W6" s="1440"/>
      <c r="X6" s="1440"/>
      <c r="Y6" s="8"/>
      <c r="Z6" s="4"/>
    </row>
    <row r="7" spans="1:26">
      <c r="A7" s="4"/>
      <c r="B7" s="264"/>
      <c r="C7" s="1258"/>
      <c r="D7" s="1258"/>
      <c r="E7" s="1"/>
      <c r="F7" s="1444" t="s">
        <v>348</v>
      </c>
      <c r="G7" s="1444"/>
      <c r="H7" s="1444"/>
      <c r="I7" s="391"/>
      <c r="J7" s="1444" t="s">
        <v>349</v>
      </c>
      <c r="K7" s="1444"/>
      <c r="L7" s="1444"/>
      <c r="M7" s="1247"/>
      <c r="N7" s="1445" t="s">
        <v>350</v>
      </c>
      <c r="O7" s="1445"/>
      <c r="P7" s="1445"/>
      <c r="Q7" s="1247"/>
      <c r="R7" s="1445" t="s">
        <v>347</v>
      </c>
      <c r="S7" s="1445"/>
      <c r="T7" s="1445"/>
      <c r="U7" s="1247"/>
      <c r="V7" s="1444" t="s">
        <v>348</v>
      </c>
      <c r="W7" s="1444"/>
      <c r="X7" s="1444"/>
      <c r="Y7" s="8"/>
      <c r="Z7" s="4"/>
    </row>
    <row r="8" spans="1:26" ht="4.5" customHeight="1">
      <c r="A8" s="4"/>
      <c r="B8" s="264"/>
      <c r="C8" s="1258"/>
      <c r="D8" s="1258"/>
      <c r="E8" s="1258"/>
      <c r="F8" s="1258"/>
      <c r="G8" s="1258"/>
      <c r="H8" s="1258"/>
      <c r="I8" s="1258"/>
      <c r="J8" s="1258"/>
      <c r="K8" s="1258"/>
      <c r="L8" s="1258"/>
      <c r="M8" s="1258"/>
      <c r="N8" s="1258"/>
      <c r="O8" s="1258"/>
      <c r="P8" s="1258"/>
      <c r="Q8" s="1258"/>
      <c r="R8" s="1258"/>
      <c r="S8" s="1258"/>
      <c r="T8" s="1258"/>
      <c r="U8" s="1258"/>
      <c r="V8" s="1258"/>
      <c r="W8" s="1258"/>
      <c r="X8" s="1258"/>
      <c r="Y8" s="8"/>
      <c r="Z8" s="4"/>
    </row>
    <row r="9" spans="1:26" s="328" customFormat="1" ht="14.25" customHeight="1">
      <c r="A9" s="304"/>
      <c r="B9" s="305"/>
      <c r="C9" s="1441" t="s">
        <v>3</v>
      </c>
      <c r="D9" s="1441"/>
      <c r="E9" s="367"/>
      <c r="F9" s="1442">
        <v>10641</v>
      </c>
      <c r="G9" s="1442"/>
      <c r="H9" s="1442"/>
      <c r="I9" s="392"/>
      <c r="J9" s="1442">
        <v>10643.3</v>
      </c>
      <c r="K9" s="1442"/>
      <c r="L9" s="1442"/>
      <c r="M9" s="392"/>
      <c r="N9" s="1442">
        <v>10648.7</v>
      </c>
      <c r="O9" s="1442"/>
      <c r="P9" s="1442"/>
      <c r="Q9" s="392"/>
      <c r="R9" s="1442">
        <v>10653.8</v>
      </c>
      <c r="S9" s="1442"/>
      <c r="T9" s="1442"/>
      <c r="U9" s="392"/>
      <c r="V9" s="1443">
        <v>10606.7</v>
      </c>
      <c r="W9" s="1443"/>
      <c r="X9" s="1443"/>
      <c r="Y9" s="8"/>
      <c r="Z9" s="304"/>
    </row>
    <row r="10" spans="1:26" ht="14.25" customHeight="1">
      <c r="A10" s="4"/>
      <c r="B10" s="30"/>
      <c r="C10" s="406" t="s">
        <v>99</v>
      </c>
      <c r="D10" s="23"/>
      <c r="E10" s="8"/>
      <c r="F10" s="1447">
        <v>5149.2</v>
      </c>
      <c r="G10" s="1447"/>
      <c r="H10" s="1447"/>
      <c r="I10" s="391"/>
      <c r="J10" s="1447">
        <v>5150.2</v>
      </c>
      <c r="K10" s="1447"/>
      <c r="L10" s="1447"/>
      <c r="M10" s="391"/>
      <c r="N10" s="1447">
        <v>5152.7</v>
      </c>
      <c r="O10" s="1447"/>
      <c r="P10" s="1447"/>
      <c r="Q10" s="391"/>
      <c r="R10" s="1447">
        <v>5154.8999999999996</v>
      </c>
      <c r="S10" s="1447"/>
      <c r="T10" s="1447"/>
      <c r="U10" s="391"/>
      <c r="V10" s="1446">
        <v>5130.2</v>
      </c>
      <c r="W10" s="1446"/>
      <c r="X10" s="1446"/>
      <c r="Y10" s="5"/>
      <c r="Z10" s="4"/>
    </row>
    <row r="11" spans="1:26" ht="14.25" customHeight="1">
      <c r="A11" s="4"/>
      <c r="B11" s="30"/>
      <c r="C11" s="406" t="s">
        <v>98</v>
      </c>
      <c r="D11" s="23"/>
      <c r="E11" s="8"/>
      <c r="F11" s="1447">
        <v>5491.8</v>
      </c>
      <c r="G11" s="1447"/>
      <c r="H11" s="1447"/>
      <c r="I11" s="391"/>
      <c r="J11" s="1447">
        <v>5493.1</v>
      </c>
      <c r="K11" s="1447"/>
      <c r="L11" s="1447"/>
      <c r="M11" s="391"/>
      <c r="N11" s="1447">
        <v>5496</v>
      </c>
      <c r="O11" s="1447"/>
      <c r="P11" s="1447"/>
      <c r="Q11" s="391"/>
      <c r="R11" s="1447">
        <v>5498.9</v>
      </c>
      <c r="S11" s="1447"/>
      <c r="T11" s="1447"/>
      <c r="U11" s="391"/>
      <c r="V11" s="1446">
        <v>5476.5</v>
      </c>
      <c r="W11" s="1446"/>
      <c r="X11" s="1446"/>
      <c r="Y11" s="5"/>
      <c r="Z11" s="4"/>
    </row>
    <row r="12" spans="1:26" ht="19.5" customHeight="1">
      <c r="A12" s="4"/>
      <c r="B12" s="30"/>
      <c r="C12" s="406" t="s">
        <v>344</v>
      </c>
      <c r="D12" s="403"/>
      <c r="E12" s="8"/>
      <c r="F12" s="1447">
        <v>1610.9</v>
      </c>
      <c r="G12" s="1447"/>
      <c r="H12" s="1447"/>
      <c r="I12" s="391"/>
      <c r="J12" s="1447">
        <v>1609.7</v>
      </c>
      <c r="K12" s="1447"/>
      <c r="L12" s="1447"/>
      <c r="M12" s="391"/>
      <c r="N12" s="1447">
        <v>1609</v>
      </c>
      <c r="O12" s="1447"/>
      <c r="P12" s="1447"/>
      <c r="Q12" s="391"/>
      <c r="R12" s="1447">
        <v>1608.2</v>
      </c>
      <c r="S12" s="1447"/>
      <c r="T12" s="1447"/>
      <c r="U12" s="391"/>
      <c r="V12" s="1446">
        <v>1592.8</v>
      </c>
      <c r="W12" s="1446"/>
      <c r="X12" s="1446"/>
      <c r="Y12" s="5"/>
      <c r="Z12" s="4"/>
    </row>
    <row r="13" spans="1:26" ht="14.25" customHeight="1">
      <c r="A13" s="4"/>
      <c r="B13" s="30"/>
      <c r="C13" s="406" t="s">
        <v>321</v>
      </c>
      <c r="D13" s="23"/>
      <c r="E13" s="8"/>
      <c r="F13" s="1447">
        <v>1152.4000000000001</v>
      </c>
      <c r="G13" s="1447"/>
      <c r="H13" s="1447"/>
      <c r="I13" s="391"/>
      <c r="J13" s="1447">
        <v>1145.9000000000001</v>
      </c>
      <c r="K13" s="1447"/>
      <c r="L13" s="1447"/>
      <c r="M13" s="391"/>
      <c r="N13" s="1447">
        <v>1139.7</v>
      </c>
      <c r="O13" s="1447"/>
      <c r="P13" s="1447"/>
      <c r="Q13" s="391"/>
      <c r="R13" s="1447">
        <v>1133.4000000000001</v>
      </c>
      <c r="S13" s="1447"/>
      <c r="T13" s="1447"/>
      <c r="U13" s="391"/>
      <c r="V13" s="1446">
        <v>1136.9000000000001</v>
      </c>
      <c r="W13" s="1446"/>
      <c r="X13" s="1446"/>
      <c r="Y13" s="5"/>
      <c r="Z13" s="4"/>
    </row>
    <row r="14" spans="1:26" ht="14.25" customHeight="1">
      <c r="A14" s="4"/>
      <c r="B14" s="30"/>
      <c r="C14" s="406" t="s">
        <v>322</v>
      </c>
      <c r="D14" s="23"/>
      <c r="E14" s="8"/>
      <c r="F14" s="1447">
        <v>3160.5</v>
      </c>
      <c r="G14" s="1447"/>
      <c r="H14" s="1447"/>
      <c r="I14" s="391"/>
      <c r="J14" s="1447">
        <v>3155</v>
      </c>
      <c r="K14" s="1447"/>
      <c r="L14" s="1447"/>
      <c r="M14" s="391"/>
      <c r="N14" s="1447">
        <v>3150.4</v>
      </c>
      <c r="O14" s="1447"/>
      <c r="P14" s="1447"/>
      <c r="Q14" s="391"/>
      <c r="R14" s="1447">
        <v>3145.6</v>
      </c>
      <c r="S14" s="1447"/>
      <c r="T14" s="1447"/>
      <c r="U14" s="391"/>
      <c r="V14" s="1446">
        <v>3111.1</v>
      </c>
      <c r="W14" s="1446"/>
      <c r="X14" s="1446"/>
      <c r="Y14" s="5"/>
      <c r="Z14" s="4"/>
    </row>
    <row r="15" spans="1:26" ht="14.25" customHeight="1">
      <c r="A15" s="4"/>
      <c r="B15" s="30"/>
      <c r="C15" s="406" t="s">
        <v>323</v>
      </c>
      <c r="D15" s="23"/>
      <c r="E15" s="8"/>
      <c r="F15" s="1447">
        <v>4717.1000000000004</v>
      </c>
      <c r="G15" s="1447"/>
      <c r="H15" s="1447"/>
      <c r="I15" s="391"/>
      <c r="J15" s="1447">
        <v>4732.7</v>
      </c>
      <c r="K15" s="1447"/>
      <c r="L15" s="1447"/>
      <c r="M15" s="391"/>
      <c r="N15" s="1447">
        <v>4749.7</v>
      </c>
      <c r="O15" s="1447"/>
      <c r="P15" s="1447"/>
      <c r="Q15" s="391"/>
      <c r="R15" s="1447">
        <v>4766.5</v>
      </c>
      <c r="S15" s="1447"/>
      <c r="T15" s="1447"/>
      <c r="U15" s="391"/>
      <c r="V15" s="1446">
        <v>4765.8999999999996</v>
      </c>
      <c r="W15" s="1446"/>
      <c r="X15" s="1446"/>
      <c r="Y15" s="5"/>
      <c r="Z15" s="4"/>
    </row>
    <row r="16" spans="1:26" s="328" customFormat="1" ht="19.5" customHeight="1">
      <c r="A16" s="304"/>
      <c r="B16" s="305"/>
      <c r="C16" s="1441" t="s">
        <v>343</v>
      </c>
      <c r="D16" s="1441"/>
      <c r="E16" s="367"/>
      <c r="F16" s="1442">
        <v>5554.8</v>
      </c>
      <c r="G16" s="1442"/>
      <c r="H16" s="1442"/>
      <c r="I16" s="392"/>
      <c r="J16" s="1442">
        <v>5568</v>
      </c>
      <c r="K16" s="1442"/>
      <c r="L16" s="1442"/>
      <c r="M16" s="392"/>
      <c r="N16" s="1442">
        <v>5543.4</v>
      </c>
      <c r="O16" s="1442"/>
      <c r="P16" s="1442"/>
      <c r="Q16" s="392"/>
      <c r="R16" s="1442">
        <v>5506.5</v>
      </c>
      <c r="S16" s="1442"/>
      <c r="T16" s="1442"/>
      <c r="U16" s="392"/>
      <c r="V16" s="1443">
        <v>5481.7</v>
      </c>
      <c r="W16" s="1443"/>
      <c r="X16" s="1443"/>
      <c r="Y16" s="327"/>
      <c r="Z16" s="304"/>
    </row>
    <row r="17" spans="1:26" ht="14.25" customHeight="1">
      <c r="A17" s="4"/>
      <c r="B17" s="30"/>
      <c r="C17" s="406" t="s">
        <v>99</v>
      </c>
      <c r="D17" s="23"/>
      <c r="E17" s="8"/>
      <c r="F17" s="1447">
        <v>2945.6</v>
      </c>
      <c r="G17" s="1447"/>
      <c r="H17" s="1447"/>
      <c r="I17" s="391"/>
      <c r="J17" s="1447">
        <v>2943.5</v>
      </c>
      <c r="K17" s="1447"/>
      <c r="L17" s="1447"/>
      <c r="M17" s="391"/>
      <c r="N17" s="1447">
        <v>2952.4</v>
      </c>
      <c r="O17" s="1447"/>
      <c r="P17" s="1447"/>
      <c r="Q17" s="391"/>
      <c r="R17" s="1447">
        <v>2920.6</v>
      </c>
      <c r="S17" s="1447"/>
      <c r="T17" s="1447"/>
      <c r="U17" s="391"/>
      <c r="V17" s="1446">
        <v>2888.2</v>
      </c>
      <c r="W17" s="1446"/>
      <c r="X17" s="1446"/>
      <c r="Y17" s="5"/>
      <c r="Z17" s="4"/>
    </row>
    <row r="18" spans="1:26" ht="14.25" customHeight="1">
      <c r="A18" s="4"/>
      <c r="B18" s="30"/>
      <c r="C18" s="406" t="s">
        <v>98</v>
      </c>
      <c r="D18" s="23"/>
      <c r="E18" s="8"/>
      <c r="F18" s="1447">
        <v>2609.1999999999998</v>
      </c>
      <c r="G18" s="1447"/>
      <c r="H18" s="1447"/>
      <c r="I18" s="391"/>
      <c r="J18" s="1447">
        <v>2624.5</v>
      </c>
      <c r="K18" s="1447"/>
      <c r="L18" s="1447"/>
      <c r="M18" s="391"/>
      <c r="N18" s="1447">
        <v>2591</v>
      </c>
      <c r="O18" s="1447"/>
      <c r="P18" s="1447"/>
      <c r="Q18" s="391"/>
      <c r="R18" s="1447">
        <v>2585.8000000000002</v>
      </c>
      <c r="S18" s="1447"/>
      <c r="T18" s="1447"/>
      <c r="U18" s="391"/>
      <c r="V18" s="1446">
        <v>2593.5</v>
      </c>
      <c r="W18" s="1446"/>
      <c r="X18" s="1446"/>
      <c r="Y18" s="5"/>
      <c r="Z18" s="4"/>
    </row>
    <row r="19" spans="1:26" ht="19.5" customHeight="1">
      <c r="A19" s="4"/>
      <c r="B19" s="30"/>
      <c r="C19" s="406" t="s">
        <v>321</v>
      </c>
      <c r="D19" s="23"/>
      <c r="E19" s="8"/>
      <c r="F19" s="1447">
        <v>445.6</v>
      </c>
      <c r="G19" s="1447"/>
      <c r="H19" s="1447"/>
      <c r="I19" s="391"/>
      <c r="J19" s="1447">
        <v>427.7</v>
      </c>
      <c r="K19" s="1447"/>
      <c r="L19" s="1447"/>
      <c r="M19" s="391"/>
      <c r="N19" s="1447">
        <v>460.6</v>
      </c>
      <c r="O19" s="1447"/>
      <c r="P19" s="1447"/>
      <c r="Q19" s="391"/>
      <c r="R19" s="1447">
        <v>441.4</v>
      </c>
      <c r="S19" s="1447"/>
      <c r="T19" s="1447"/>
      <c r="U19" s="391"/>
      <c r="V19" s="1446">
        <v>426.7</v>
      </c>
      <c r="W19" s="1446"/>
      <c r="X19" s="1446"/>
      <c r="Y19" s="5"/>
      <c r="Z19" s="4"/>
    </row>
    <row r="20" spans="1:26" ht="14.25" customHeight="1">
      <c r="A20" s="4"/>
      <c r="B20" s="30"/>
      <c r="C20" s="406" t="s">
        <v>322</v>
      </c>
      <c r="D20" s="23"/>
      <c r="E20" s="8"/>
      <c r="F20" s="1447">
        <v>2868.4</v>
      </c>
      <c r="G20" s="1447"/>
      <c r="H20" s="1447"/>
      <c r="I20" s="391"/>
      <c r="J20" s="1447">
        <v>2882.8</v>
      </c>
      <c r="K20" s="1447"/>
      <c r="L20" s="1447"/>
      <c r="M20" s="391"/>
      <c r="N20" s="1447">
        <v>2849.3</v>
      </c>
      <c r="O20" s="1447"/>
      <c r="P20" s="1447"/>
      <c r="Q20" s="391"/>
      <c r="R20" s="1447">
        <v>2844</v>
      </c>
      <c r="S20" s="1447"/>
      <c r="T20" s="1447"/>
      <c r="U20" s="391"/>
      <c r="V20" s="1446">
        <v>2823.7</v>
      </c>
      <c r="W20" s="1446"/>
      <c r="X20" s="1446"/>
      <c r="Y20" s="5"/>
      <c r="Z20" s="4"/>
    </row>
    <row r="21" spans="1:26" ht="14.25" customHeight="1">
      <c r="A21" s="4"/>
      <c r="B21" s="30"/>
      <c r="C21" s="406" t="s">
        <v>323</v>
      </c>
      <c r="D21" s="23"/>
      <c r="E21" s="8"/>
      <c r="F21" s="1447">
        <v>2240.9</v>
      </c>
      <c r="G21" s="1447"/>
      <c r="H21" s="1447"/>
      <c r="I21" s="391"/>
      <c r="J21" s="1447">
        <v>2257.5</v>
      </c>
      <c r="K21" s="1447"/>
      <c r="L21" s="1447"/>
      <c r="M21" s="391"/>
      <c r="N21" s="1447">
        <v>2233.5</v>
      </c>
      <c r="O21" s="1447"/>
      <c r="P21" s="1447"/>
      <c r="Q21" s="391"/>
      <c r="R21" s="1447">
        <v>2221.1</v>
      </c>
      <c r="S21" s="1447"/>
      <c r="T21" s="1447"/>
      <c r="U21" s="391"/>
      <c r="V21" s="1446">
        <v>2231.4</v>
      </c>
      <c r="W21" s="1446"/>
      <c r="X21" s="1446"/>
      <c r="Y21" s="5"/>
      <c r="Z21" s="4"/>
    </row>
    <row r="22" spans="1:26" s="399" customFormat="1" ht="19.5" customHeight="1">
      <c r="A22" s="317"/>
      <c r="B22" s="402"/>
      <c r="C22" s="1441" t="s">
        <v>569</v>
      </c>
      <c r="D22" s="1441"/>
      <c r="E22" s="401"/>
      <c r="F22" s="1448">
        <v>61.5</v>
      </c>
      <c r="G22" s="1448"/>
      <c r="H22" s="1448"/>
      <c r="I22" s="390"/>
      <c r="J22" s="1448">
        <v>61.6</v>
      </c>
      <c r="K22" s="1448"/>
      <c r="L22" s="1448"/>
      <c r="M22" s="390"/>
      <c r="N22" s="1448">
        <v>61.3</v>
      </c>
      <c r="O22" s="1448"/>
      <c r="P22" s="1448"/>
      <c r="Q22" s="390"/>
      <c r="R22" s="1448">
        <v>60.9</v>
      </c>
      <c r="S22" s="1448"/>
      <c r="T22" s="1448"/>
      <c r="U22" s="390"/>
      <c r="V22" s="1449">
        <v>60.8</v>
      </c>
      <c r="W22" s="1449"/>
      <c r="X22" s="1449"/>
      <c r="Y22" s="400"/>
      <c r="Z22" s="317"/>
    </row>
    <row r="23" spans="1:26" ht="14.25" customHeight="1">
      <c r="A23" s="4"/>
      <c r="B23" s="30"/>
      <c r="C23" s="406" t="s">
        <v>99</v>
      </c>
      <c r="D23" s="23"/>
      <c r="E23" s="8"/>
      <c r="F23" s="1447">
        <v>68.099999999999994</v>
      </c>
      <c r="G23" s="1447"/>
      <c r="H23" s="1447"/>
      <c r="I23" s="389"/>
      <c r="J23" s="1447">
        <v>68.099999999999994</v>
      </c>
      <c r="K23" s="1447"/>
      <c r="L23" s="1447"/>
      <c r="M23" s="389"/>
      <c r="N23" s="1447">
        <v>68.2</v>
      </c>
      <c r="O23" s="1447"/>
      <c r="P23" s="1447"/>
      <c r="Q23" s="389"/>
      <c r="R23" s="1447">
        <v>67.400000000000006</v>
      </c>
      <c r="S23" s="1447"/>
      <c r="T23" s="1447"/>
      <c r="U23" s="389"/>
      <c r="V23" s="1446">
        <v>66.900000000000006</v>
      </c>
      <c r="W23" s="1446"/>
      <c r="X23" s="1446"/>
      <c r="Y23" s="5"/>
      <c r="Z23" s="4"/>
    </row>
    <row r="24" spans="1:26" ht="14.25" customHeight="1">
      <c r="A24" s="4"/>
      <c r="B24" s="30"/>
      <c r="C24" s="406" t="s">
        <v>98</v>
      </c>
      <c r="D24" s="23"/>
      <c r="E24" s="8"/>
      <c r="F24" s="1447">
        <v>55.4</v>
      </c>
      <c r="G24" s="1447"/>
      <c r="H24" s="1447"/>
      <c r="I24" s="389"/>
      <c r="J24" s="1447">
        <v>55.7</v>
      </c>
      <c r="K24" s="1447"/>
      <c r="L24" s="1447"/>
      <c r="M24" s="389"/>
      <c r="N24" s="1447">
        <v>55</v>
      </c>
      <c r="O24" s="1447"/>
      <c r="P24" s="1447"/>
      <c r="Q24" s="389"/>
      <c r="R24" s="1447">
        <v>54.8</v>
      </c>
      <c r="S24" s="1447"/>
      <c r="T24" s="1447"/>
      <c r="U24" s="389"/>
      <c r="V24" s="1446">
        <v>55.2</v>
      </c>
      <c r="W24" s="1446"/>
      <c r="X24" s="1446"/>
      <c r="Y24" s="5"/>
      <c r="Z24" s="4"/>
    </row>
    <row r="25" spans="1:26" ht="19.5" customHeight="1">
      <c r="A25" s="4"/>
      <c r="B25" s="30"/>
      <c r="C25" s="406" t="s">
        <v>339</v>
      </c>
      <c r="D25" s="23"/>
      <c r="E25" s="8"/>
      <c r="F25" s="1447">
        <v>74.3</v>
      </c>
      <c r="G25" s="1447"/>
      <c r="H25" s="1447"/>
      <c r="I25" s="389"/>
      <c r="J25" s="1447">
        <v>74.3</v>
      </c>
      <c r="K25" s="1447"/>
      <c r="L25" s="1447"/>
      <c r="M25" s="389"/>
      <c r="N25" s="1447">
        <v>74.2</v>
      </c>
      <c r="O25" s="1447"/>
      <c r="P25" s="1447"/>
      <c r="Q25" s="389"/>
      <c r="R25" s="1447">
        <v>73.7</v>
      </c>
      <c r="S25" s="1447"/>
      <c r="T25" s="1447"/>
      <c r="U25" s="389"/>
      <c r="V25" s="1446">
        <v>73.8</v>
      </c>
      <c r="W25" s="1446"/>
      <c r="X25" s="1446"/>
      <c r="Y25" s="5"/>
      <c r="Z25" s="4"/>
    </row>
    <row r="26" spans="1:26" ht="14.25" customHeight="1">
      <c r="A26" s="4"/>
      <c r="B26" s="30"/>
      <c r="C26" s="406" t="s">
        <v>321</v>
      </c>
      <c r="D26" s="23"/>
      <c r="E26" s="8"/>
      <c r="F26" s="1447">
        <v>38.700000000000003</v>
      </c>
      <c r="G26" s="1447"/>
      <c r="H26" s="1447"/>
      <c r="I26" s="389"/>
      <c r="J26" s="1447">
        <v>37.299999999999997</v>
      </c>
      <c r="K26" s="1447"/>
      <c r="L26" s="1447"/>
      <c r="M26" s="389"/>
      <c r="N26" s="1447">
        <v>40.4</v>
      </c>
      <c r="O26" s="1447"/>
      <c r="P26" s="1447"/>
      <c r="Q26" s="389"/>
      <c r="R26" s="1447">
        <v>38.9</v>
      </c>
      <c r="S26" s="1447"/>
      <c r="T26" s="1447"/>
      <c r="U26" s="389"/>
      <c r="V26" s="1446">
        <v>37.5</v>
      </c>
      <c r="W26" s="1446"/>
      <c r="X26" s="1446"/>
      <c r="Y26" s="5"/>
      <c r="Z26" s="4"/>
    </row>
    <row r="27" spans="1:26" ht="14.25" customHeight="1">
      <c r="A27" s="4"/>
      <c r="B27" s="30"/>
      <c r="C27" s="406" t="s">
        <v>322</v>
      </c>
      <c r="D27" s="8"/>
      <c r="E27" s="8"/>
      <c r="F27" s="1450">
        <v>90.8</v>
      </c>
      <c r="G27" s="1450"/>
      <c r="H27" s="1450"/>
      <c r="I27" s="389"/>
      <c r="J27" s="1450">
        <v>91.4</v>
      </c>
      <c r="K27" s="1450"/>
      <c r="L27" s="1450"/>
      <c r="M27" s="389"/>
      <c r="N27" s="1450">
        <v>90.4</v>
      </c>
      <c r="O27" s="1450"/>
      <c r="P27" s="1450"/>
      <c r="Q27" s="389"/>
      <c r="R27" s="1450">
        <v>90.4</v>
      </c>
      <c r="S27" s="1450"/>
      <c r="T27" s="1450"/>
      <c r="U27" s="389"/>
      <c r="V27" s="1451">
        <v>90.8</v>
      </c>
      <c r="W27" s="1451"/>
      <c r="X27" s="1451"/>
      <c r="Y27" s="5"/>
      <c r="Z27" s="4"/>
    </row>
    <row r="28" spans="1:26" ht="14.25" customHeight="1">
      <c r="A28" s="4"/>
      <c r="B28" s="30"/>
      <c r="C28" s="406" t="s">
        <v>323</v>
      </c>
      <c r="D28" s="8"/>
      <c r="E28" s="8"/>
      <c r="F28" s="1450">
        <v>47.5</v>
      </c>
      <c r="G28" s="1450"/>
      <c r="H28" s="1450"/>
      <c r="I28" s="389"/>
      <c r="J28" s="1450">
        <v>47.7</v>
      </c>
      <c r="K28" s="1450"/>
      <c r="L28" s="1450"/>
      <c r="M28" s="389"/>
      <c r="N28" s="1450">
        <v>47</v>
      </c>
      <c r="O28" s="1450"/>
      <c r="P28" s="1450"/>
      <c r="Q28" s="389"/>
      <c r="R28" s="1450">
        <v>46.6</v>
      </c>
      <c r="S28" s="1450"/>
      <c r="T28" s="1450"/>
      <c r="U28" s="389"/>
      <c r="V28" s="1451">
        <v>46.8</v>
      </c>
      <c r="W28" s="1451"/>
      <c r="X28" s="1451"/>
      <c r="Y28" s="5"/>
      <c r="Z28" s="4"/>
    </row>
    <row r="29" spans="1:26" ht="13.5" customHeight="1">
      <c r="A29" s="4"/>
      <c r="B29" s="30"/>
      <c r="C29" s="398" t="s">
        <v>342</v>
      </c>
      <c r="D29" s="8"/>
      <c r="E29" s="389"/>
      <c r="F29" s="389"/>
      <c r="G29" s="389"/>
      <c r="H29" s="389"/>
      <c r="I29" s="397"/>
      <c r="J29" s="389"/>
      <c r="K29" s="389"/>
      <c r="L29" s="389"/>
      <c r="M29" s="389"/>
      <c r="N29" s="389"/>
      <c r="O29" s="389"/>
      <c r="P29" s="389"/>
      <c r="Q29" s="389"/>
      <c r="R29" s="389"/>
      <c r="S29" s="389"/>
      <c r="T29" s="389"/>
      <c r="U29" s="389"/>
      <c r="V29" s="389"/>
      <c r="W29" s="389"/>
      <c r="X29" s="389"/>
      <c r="Y29" s="5"/>
      <c r="Z29" s="4"/>
    </row>
    <row r="30" spans="1:26" s="342" customFormat="1" ht="10.5" customHeight="1" thickBot="1">
      <c r="A30" s="340"/>
      <c r="B30" s="341"/>
      <c r="C30" s="241"/>
      <c r="D30" s="368"/>
      <c r="E30" s="273"/>
      <c r="F30" s="372"/>
      <c r="G30" s="270"/>
      <c r="H30" s="372"/>
      <c r="I30" s="270"/>
      <c r="J30" s="372"/>
      <c r="K30" s="270"/>
      <c r="L30" s="372"/>
      <c r="M30" s="270"/>
      <c r="N30" s="372"/>
      <c r="O30" s="270"/>
      <c r="P30" s="372"/>
      <c r="Q30" s="270"/>
      <c r="R30" s="372"/>
      <c r="S30" s="270"/>
      <c r="T30" s="372"/>
      <c r="U30" s="389"/>
      <c r="V30" s="1435"/>
      <c r="W30" s="1435"/>
      <c r="X30" s="1435"/>
      <c r="Y30" s="343"/>
      <c r="Z30" s="340"/>
    </row>
    <row r="31" spans="1:26" s="342" customFormat="1" ht="13.5" customHeight="1" thickBot="1">
      <c r="A31" s="340"/>
      <c r="B31" s="341"/>
      <c r="C31" s="306" t="s">
        <v>704</v>
      </c>
      <c r="D31" s="333"/>
      <c r="E31" s="333"/>
      <c r="F31" s="333"/>
      <c r="G31" s="333"/>
      <c r="H31" s="333"/>
      <c r="I31" s="333"/>
      <c r="J31" s="333"/>
      <c r="K31" s="333"/>
      <c r="L31" s="333"/>
      <c r="M31" s="333"/>
      <c r="N31" s="333"/>
      <c r="O31" s="333"/>
      <c r="P31" s="333"/>
      <c r="Q31" s="333"/>
      <c r="R31" s="333"/>
      <c r="S31" s="333"/>
      <c r="T31" s="333"/>
      <c r="U31" s="333"/>
      <c r="V31" s="333"/>
      <c r="W31" s="333"/>
      <c r="X31" s="334"/>
      <c r="Y31" s="343"/>
      <c r="Z31" s="340"/>
    </row>
    <row r="32" spans="1:26" s="342" customFormat="1" ht="3.75" customHeight="1">
      <c r="A32" s="340"/>
      <c r="B32" s="341"/>
      <c r="C32" s="1436" t="s">
        <v>324</v>
      </c>
      <c r="D32" s="1437"/>
      <c r="E32" s="21"/>
      <c r="F32" s="744"/>
      <c r="G32" s="744"/>
      <c r="H32" s="744"/>
      <c r="I32" s="744"/>
      <c r="J32" s="744"/>
      <c r="K32" s="744"/>
      <c r="L32" s="744"/>
      <c r="M32" s="744"/>
      <c r="N32" s="744"/>
      <c r="O32" s="744"/>
      <c r="P32" s="744"/>
      <c r="Q32" s="744"/>
      <c r="R32" s="744"/>
      <c r="S32" s="744"/>
      <c r="T32" s="744"/>
      <c r="U32" s="744"/>
      <c r="V32" s="744"/>
      <c r="W32" s="744"/>
      <c r="X32" s="744"/>
      <c r="Y32" s="343"/>
      <c r="Z32" s="340"/>
    </row>
    <row r="33" spans="1:26" s="342" customFormat="1" ht="2.25" customHeight="1">
      <c r="A33" s="340"/>
      <c r="B33" s="341"/>
      <c r="C33" s="1438"/>
      <c r="D33" s="1438"/>
      <c r="E33" s="18"/>
      <c r="F33" s="708"/>
      <c r="G33" s="708"/>
      <c r="H33" s="708"/>
      <c r="I33" s="708"/>
      <c r="J33" s="708"/>
      <c r="K33" s="708"/>
      <c r="L33" s="708"/>
      <c r="M33" s="708"/>
      <c r="N33" s="708"/>
      <c r="O33" s="708"/>
      <c r="P33" s="708"/>
      <c r="Q33" s="708"/>
      <c r="S33" s="708"/>
      <c r="T33" s="708"/>
      <c r="U33" s="708"/>
      <c r="V33" s="708"/>
      <c r="W33" s="708"/>
      <c r="X33" s="708"/>
      <c r="Y33" s="343"/>
      <c r="Z33" s="340"/>
    </row>
    <row r="34" spans="1:26" s="342" customFormat="1" ht="13.5" customHeight="1">
      <c r="A34" s="340"/>
      <c r="B34" s="341"/>
      <c r="C34" s="1438"/>
      <c r="D34" s="1438"/>
      <c r="E34" s="1258"/>
      <c r="F34" s="1439">
        <v>2011</v>
      </c>
      <c r="G34" s="1439"/>
      <c r="H34" s="1439"/>
      <c r="I34" s="1439"/>
      <c r="J34" s="1439">
        <v>2011</v>
      </c>
      <c r="K34" s="1439"/>
      <c r="L34" s="1439"/>
      <c r="M34" s="1439"/>
      <c r="N34" s="1439"/>
      <c r="O34" s="1439"/>
      <c r="P34" s="1439"/>
      <c r="Q34" s="1439"/>
      <c r="R34" s="1439"/>
      <c r="S34" s="1439"/>
      <c r="T34" s="1439"/>
      <c r="U34" s="708"/>
      <c r="V34" s="1440">
        <v>2012</v>
      </c>
      <c r="W34" s="1440"/>
      <c r="X34" s="1440"/>
      <c r="Y34" s="343"/>
      <c r="Z34" s="340"/>
    </row>
    <row r="35" spans="1:26" s="342" customFormat="1" ht="12.75" customHeight="1">
      <c r="A35" s="340"/>
      <c r="B35" s="341"/>
      <c r="C35" s="1258"/>
      <c r="D35" s="1258"/>
      <c r="E35" s="1258"/>
      <c r="F35" s="1444" t="s">
        <v>348</v>
      </c>
      <c r="G35" s="1444"/>
      <c r="H35" s="1444"/>
      <c r="I35" s="391"/>
      <c r="J35" s="1444" t="s">
        <v>349</v>
      </c>
      <c r="K35" s="1444"/>
      <c r="L35" s="1444"/>
      <c r="M35" s="1247"/>
      <c r="N35" s="1445" t="s">
        <v>350</v>
      </c>
      <c r="O35" s="1445"/>
      <c r="P35" s="1445"/>
      <c r="Q35" s="1247"/>
      <c r="R35" s="1445" t="s">
        <v>347</v>
      </c>
      <c r="S35" s="1445"/>
      <c r="T35" s="1445"/>
      <c r="U35" s="1247"/>
      <c r="V35" s="1444" t="s">
        <v>348</v>
      </c>
      <c r="W35" s="1444"/>
      <c r="X35" s="1444"/>
      <c r="Y35" s="343"/>
      <c r="Z35" s="340"/>
    </row>
    <row r="36" spans="1:26" s="342" customFormat="1" ht="12.75" customHeight="1">
      <c r="A36" s="340"/>
      <c r="B36" s="341"/>
      <c r="C36" s="1258"/>
      <c r="D36" s="1258"/>
      <c r="E36" s="1258"/>
      <c r="F36" s="1246" t="s">
        <v>325</v>
      </c>
      <c r="G36" s="335"/>
      <c r="H36" s="1246" t="s">
        <v>170</v>
      </c>
      <c r="I36" s="395"/>
      <c r="J36" s="1246" t="s">
        <v>325</v>
      </c>
      <c r="K36" s="335"/>
      <c r="L36" s="1246" t="s">
        <v>170</v>
      </c>
      <c r="M36" s="394"/>
      <c r="N36" s="1249" t="s">
        <v>325</v>
      </c>
      <c r="O36" s="335"/>
      <c r="P36" s="1249" t="s">
        <v>170</v>
      </c>
      <c r="Q36" s="389"/>
      <c r="R36" s="1249" t="s">
        <v>325</v>
      </c>
      <c r="S36" s="335"/>
      <c r="T36" s="1249" t="s">
        <v>170</v>
      </c>
      <c r="U36" s="389"/>
      <c r="V36" s="1249" t="s">
        <v>325</v>
      </c>
      <c r="W36" s="335"/>
      <c r="X36" s="1249" t="s">
        <v>170</v>
      </c>
      <c r="Y36" s="343"/>
      <c r="Z36" s="340"/>
    </row>
    <row r="37" spans="1:26" s="342" customFormat="1" ht="3" customHeight="1">
      <c r="A37" s="340"/>
      <c r="B37" s="341"/>
      <c r="C37" s="1258"/>
      <c r="D37" s="1258"/>
      <c r="E37" s="1258"/>
      <c r="F37" s="1247"/>
      <c r="G37" s="1247"/>
      <c r="H37" s="1247"/>
      <c r="I37" s="1343"/>
      <c r="J37" s="1247"/>
      <c r="K37" s="1247"/>
      <c r="L37" s="1247"/>
      <c r="M37" s="394"/>
      <c r="N37" s="1247"/>
      <c r="O37" s="338"/>
      <c r="P37" s="1247"/>
      <c r="Q37" s="389"/>
      <c r="R37" s="1247"/>
      <c r="S37" s="338"/>
      <c r="T37" s="1247"/>
      <c r="U37" s="389"/>
      <c r="V37" s="1247"/>
      <c r="W37" s="338"/>
      <c r="X37" s="1247"/>
      <c r="Y37" s="343"/>
      <c r="Z37" s="340"/>
    </row>
    <row r="38" spans="1:26" s="342" customFormat="1" ht="14.25" customHeight="1">
      <c r="A38" s="340"/>
      <c r="B38" s="341"/>
      <c r="C38" s="1441" t="s">
        <v>3</v>
      </c>
      <c r="D38" s="1441"/>
      <c r="E38" s="339"/>
      <c r="F38" s="392">
        <v>10641</v>
      </c>
      <c r="G38" s="1344"/>
      <c r="H38" s="392">
        <v>100</v>
      </c>
      <c r="I38" s="1344"/>
      <c r="J38" s="392">
        <v>10643.3</v>
      </c>
      <c r="K38" s="1344"/>
      <c r="L38" s="392">
        <v>100</v>
      </c>
      <c r="M38" s="1344"/>
      <c r="N38" s="392">
        <v>10648.7</v>
      </c>
      <c r="O38" s="1344"/>
      <c r="P38" s="392">
        <v>100</v>
      </c>
      <c r="Q38" s="389"/>
      <c r="R38" s="392">
        <v>10653.8</v>
      </c>
      <c r="S38" s="1344"/>
      <c r="T38" s="392">
        <v>100</v>
      </c>
      <c r="U38" s="389"/>
      <c r="V38" s="393">
        <v>10606.7</v>
      </c>
      <c r="W38" s="1344"/>
      <c r="X38" s="392">
        <v>100</v>
      </c>
      <c r="Y38" s="343"/>
      <c r="Z38" s="340"/>
    </row>
    <row r="39" spans="1:26" s="342" customFormat="1" ht="14.25" customHeight="1">
      <c r="A39" s="340"/>
      <c r="B39" s="341"/>
      <c r="C39" s="1244"/>
      <c r="D39" s="368" t="s">
        <v>99</v>
      </c>
      <c r="E39" s="1345"/>
      <c r="F39" s="386">
        <v>5149.2</v>
      </c>
      <c r="G39" s="1346"/>
      <c r="H39" s="386">
        <v>48.4</v>
      </c>
      <c r="I39" s="1346"/>
      <c r="J39" s="386">
        <v>5150.2</v>
      </c>
      <c r="K39" s="1346"/>
      <c r="L39" s="386">
        <v>48.4</v>
      </c>
      <c r="M39" s="1346"/>
      <c r="N39" s="386">
        <v>5152.7</v>
      </c>
      <c r="O39" s="1346"/>
      <c r="P39" s="386">
        <v>48.4</v>
      </c>
      <c r="Q39" s="389"/>
      <c r="R39" s="386">
        <v>5154.8999999999996</v>
      </c>
      <c r="S39" s="1346"/>
      <c r="T39" s="386">
        <v>48.4</v>
      </c>
      <c r="U39" s="389"/>
      <c r="V39" s="387">
        <v>5130.2</v>
      </c>
      <c r="W39" s="1346"/>
      <c r="X39" s="386">
        <v>48.4</v>
      </c>
      <c r="Y39" s="343"/>
      <c r="Z39" s="340"/>
    </row>
    <row r="40" spans="1:26" s="342" customFormat="1" ht="14.25" customHeight="1">
      <c r="A40" s="340"/>
      <c r="B40" s="341"/>
      <c r="C40" s="17"/>
      <c r="D40" s="368" t="s">
        <v>98</v>
      </c>
      <c r="E40" s="1253"/>
      <c r="F40" s="386">
        <v>5491.8</v>
      </c>
      <c r="G40" s="1318"/>
      <c r="H40" s="386">
        <v>51.6</v>
      </c>
      <c r="I40" s="1318"/>
      <c r="J40" s="386">
        <v>5493.1</v>
      </c>
      <c r="K40" s="1318"/>
      <c r="L40" s="386">
        <v>51.6</v>
      </c>
      <c r="M40" s="1318"/>
      <c r="N40" s="386">
        <v>5496</v>
      </c>
      <c r="O40" s="1318"/>
      <c r="P40" s="386">
        <v>51.6</v>
      </c>
      <c r="Q40" s="389"/>
      <c r="R40" s="386">
        <v>5498.9</v>
      </c>
      <c r="S40" s="1318"/>
      <c r="T40" s="386">
        <v>51.6</v>
      </c>
      <c r="U40" s="389"/>
      <c r="V40" s="387">
        <v>5476.5</v>
      </c>
      <c r="W40" s="1318"/>
      <c r="X40" s="386">
        <v>51.6</v>
      </c>
      <c r="Y40" s="343"/>
      <c r="Z40" s="340"/>
    </row>
    <row r="41" spans="1:26" s="342" customFormat="1" ht="18.75" customHeight="1">
      <c r="A41" s="340"/>
      <c r="B41" s="341"/>
      <c r="C41" s="241" t="s">
        <v>344</v>
      </c>
      <c r="D41" s="17"/>
      <c r="E41" s="273"/>
      <c r="F41" s="1347">
        <v>1610.9</v>
      </c>
      <c r="G41" s="1348"/>
      <c r="H41" s="1347">
        <v>15.1</v>
      </c>
      <c r="I41" s="1348"/>
      <c r="J41" s="1347">
        <v>1609.7</v>
      </c>
      <c r="K41" s="1318"/>
      <c r="L41" s="1347">
        <v>15.2</v>
      </c>
      <c r="M41" s="1348"/>
      <c r="N41" s="1347">
        <v>1609</v>
      </c>
      <c r="O41" s="1318"/>
      <c r="P41" s="1347">
        <v>15.2</v>
      </c>
      <c r="Q41" s="389"/>
      <c r="R41" s="1347">
        <v>1608.2</v>
      </c>
      <c r="S41" s="1318"/>
      <c r="T41" s="1347">
        <v>15.2</v>
      </c>
      <c r="U41" s="389"/>
      <c r="V41" s="388">
        <v>1592.8</v>
      </c>
      <c r="W41" s="1318"/>
      <c r="X41" s="1347">
        <v>15</v>
      </c>
      <c r="Y41" s="343"/>
      <c r="Z41" s="340"/>
    </row>
    <row r="42" spans="1:26" s="342" customFormat="1" ht="14.25" customHeight="1">
      <c r="A42" s="340"/>
      <c r="B42" s="341"/>
      <c r="C42" s="241"/>
      <c r="D42" s="368" t="s">
        <v>99</v>
      </c>
      <c r="E42" s="273"/>
      <c r="F42" s="386">
        <v>826.2</v>
      </c>
      <c r="G42" s="1318"/>
      <c r="H42" s="386">
        <v>51.3</v>
      </c>
      <c r="I42" s="1318"/>
      <c r="J42" s="386">
        <v>825.5</v>
      </c>
      <c r="K42" s="1318"/>
      <c r="L42" s="386">
        <v>51.3</v>
      </c>
      <c r="M42" s="1318"/>
      <c r="N42" s="386">
        <v>825.2</v>
      </c>
      <c r="O42" s="1318"/>
      <c r="P42" s="386">
        <v>51.3</v>
      </c>
      <c r="Q42" s="389"/>
      <c r="R42" s="386">
        <v>824.7</v>
      </c>
      <c r="S42" s="1318"/>
      <c r="T42" s="386">
        <v>51.3</v>
      </c>
      <c r="U42" s="389"/>
      <c r="V42" s="387">
        <v>814.1</v>
      </c>
      <c r="W42" s="1318"/>
      <c r="X42" s="386">
        <v>51.1</v>
      </c>
      <c r="Y42" s="343"/>
      <c r="Z42" s="340"/>
    </row>
    <row r="43" spans="1:26" s="342" customFormat="1" ht="14.25" customHeight="1">
      <c r="A43" s="340"/>
      <c r="B43" s="341"/>
      <c r="C43" s="241"/>
      <c r="D43" s="368" t="s">
        <v>98</v>
      </c>
      <c r="E43" s="273"/>
      <c r="F43" s="386">
        <v>784.7</v>
      </c>
      <c r="G43" s="1318"/>
      <c r="H43" s="386">
        <v>48.7</v>
      </c>
      <c r="I43" s="1318"/>
      <c r="J43" s="386">
        <v>784.2</v>
      </c>
      <c r="K43" s="1318"/>
      <c r="L43" s="386">
        <v>48.7</v>
      </c>
      <c r="M43" s="1318"/>
      <c r="N43" s="386">
        <v>783.8</v>
      </c>
      <c r="O43" s="1318"/>
      <c r="P43" s="386">
        <v>48.7</v>
      </c>
      <c r="Q43" s="389"/>
      <c r="R43" s="386">
        <v>783.5</v>
      </c>
      <c r="S43" s="1318"/>
      <c r="T43" s="386">
        <v>48.7</v>
      </c>
      <c r="U43" s="389"/>
      <c r="V43" s="387">
        <v>778.7</v>
      </c>
      <c r="W43" s="1318"/>
      <c r="X43" s="386">
        <v>48.9</v>
      </c>
      <c r="Y43" s="343"/>
      <c r="Z43" s="340"/>
    </row>
    <row r="44" spans="1:26" s="342" customFormat="1" ht="18.75" customHeight="1">
      <c r="A44" s="340"/>
      <c r="B44" s="341"/>
      <c r="C44" s="241" t="s">
        <v>321</v>
      </c>
      <c r="D44" s="17"/>
      <c r="E44" s="273"/>
      <c r="F44" s="1347">
        <v>1152.4000000000001</v>
      </c>
      <c r="G44" s="1348"/>
      <c r="H44" s="1347">
        <v>10.8</v>
      </c>
      <c r="I44" s="1348"/>
      <c r="J44" s="1347">
        <v>1145.9000000000001</v>
      </c>
      <c r="K44" s="1318"/>
      <c r="L44" s="1347">
        <v>10.8</v>
      </c>
      <c r="M44" s="1348"/>
      <c r="N44" s="1347">
        <v>1139.7</v>
      </c>
      <c r="O44" s="1318"/>
      <c r="P44" s="1347">
        <v>10.7</v>
      </c>
      <c r="Q44" s="389"/>
      <c r="R44" s="1347">
        <v>1133.4000000000001</v>
      </c>
      <c r="S44" s="1318"/>
      <c r="T44" s="1347">
        <v>10.7</v>
      </c>
      <c r="U44" s="389"/>
      <c r="V44" s="388">
        <v>1136.9000000000001</v>
      </c>
      <c r="W44" s="1318"/>
      <c r="X44" s="1347">
        <v>10.7</v>
      </c>
      <c r="Y44" s="343"/>
      <c r="Z44" s="340"/>
    </row>
    <row r="45" spans="1:26" s="342" customFormat="1" ht="14.25" customHeight="1">
      <c r="A45" s="340"/>
      <c r="B45" s="341"/>
      <c r="C45" s="241"/>
      <c r="D45" s="368" t="s">
        <v>99</v>
      </c>
      <c r="E45" s="273"/>
      <c r="F45" s="386">
        <v>589</v>
      </c>
      <c r="G45" s="1318"/>
      <c r="H45" s="386">
        <v>51.1</v>
      </c>
      <c r="I45" s="1318"/>
      <c r="J45" s="386">
        <v>585.70000000000005</v>
      </c>
      <c r="K45" s="1318"/>
      <c r="L45" s="386">
        <v>51.1</v>
      </c>
      <c r="M45" s="1318"/>
      <c r="N45" s="386">
        <v>582.70000000000005</v>
      </c>
      <c r="O45" s="1318"/>
      <c r="P45" s="386">
        <v>51.1</v>
      </c>
      <c r="Q45" s="389"/>
      <c r="R45" s="386">
        <v>579.6</v>
      </c>
      <c r="S45" s="1318"/>
      <c r="T45" s="386">
        <v>51.1</v>
      </c>
      <c r="U45" s="389"/>
      <c r="V45" s="387">
        <v>579.70000000000005</v>
      </c>
      <c r="W45" s="1318"/>
      <c r="X45" s="386">
        <v>51</v>
      </c>
      <c r="Y45" s="343"/>
      <c r="Z45" s="340"/>
    </row>
    <row r="46" spans="1:26" s="342" customFormat="1" ht="14.25" customHeight="1">
      <c r="A46" s="340"/>
      <c r="B46" s="341"/>
      <c r="C46" s="241"/>
      <c r="D46" s="368" t="s">
        <v>98</v>
      </c>
      <c r="E46" s="273"/>
      <c r="F46" s="386">
        <v>563.5</v>
      </c>
      <c r="G46" s="1318"/>
      <c r="H46" s="386">
        <v>48.9</v>
      </c>
      <c r="I46" s="1318"/>
      <c r="J46" s="386">
        <v>560.20000000000005</v>
      </c>
      <c r="K46" s="1318"/>
      <c r="L46" s="386">
        <v>48.9</v>
      </c>
      <c r="M46" s="1318"/>
      <c r="N46" s="386">
        <v>557</v>
      </c>
      <c r="O46" s="1318"/>
      <c r="P46" s="386">
        <v>48.9</v>
      </c>
      <c r="Q46" s="389"/>
      <c r="R46" s="386">
        <v>553.9</v>
      </c>
      <c r="S46" s="1318"/>
      <c r="T46" s="386">
        <v>48.9</v>
      </c>
      <c r="U46" s="389"/>
      <c r="V46" s="387">
        <v>557.1</v>
      </c>
      <c r="W46" s="1318"/>
      <c r="X46" s="386">
        <v>49</v>
      </c>
      <c r="Y46" s="343"/>
      <c r="Z46" s="340"/>
    </row>
    <row r="47" spans="1:26" s="342" customFormat="1" ht="18.75" customHeight="1">
      <c r="A47" s="340"/>
      <c r="B47" s="341"/>
      <c r="C47" s="241" t="s">
        <v>552</v>
      </c>
      <c r="D47" s="17"/>
      <c r="E47" s="273"/>
      <c r="F47" s="1347">
        <v>1544.5</v>
      </c>
      <c r="G47" s="1348"/>
      <c r="H47" s="1347">
        <v>14.5</v>
      </c>
      <c r="I47" s="1348"/>
      <c r="J47" s="1347">
        <v>1536.8</v>
      </c>
      <c r="K47" s="1348"/>
      <c r="L47" s="1347">
        <v>14.5</v>
      </c>
      <c r="M47" s="1348"/>
      <c r="N47" s="1347">
        <v>1529.6</v>
      </c>
      <c r="O47" s="1348"/>
      <c r="P47" s="1347">
        <v>14.4</v>
      </c>
      <c r="Q47" s="389"/>
      <c r="R47" s="1347">
        <v>1522.2</v>
      </c>
      <c r="S47" s="1348"/>
      <c r="T47" s="1347">
        <v>14.4</v>
      </c>
      <c r="U47" s="389"/>
      <c r="V47" s="388">
        <v>1477.3</v>
      </c>
      <c r="W47" s="1348"/>
      <c r="X47" s="1347">
        <v>13.9</v>
      </c>
      <c r="Y47" s="343"/>
      <c r="Z47" s="340"/>
    </row>
    <row r="48" spans="1:26" s="342" customFormat="1" ht="14.25" customHeight="1">
      <c r="A48" s="340"/>
      <c r="B48" s="341"/>
      <c r="C48" s="241"/>
      <c r="D48" s="368" t="s">
        <v>99</v>
      </c>
      <c r="E48" s="273"/>
      <c r="F48" s="386">
        <v>782.4</v>
      </c>
      <c r="G48" s="1318"/>
      <c r="H48" s="386">
        <v>50.7</v>
      </c>
      <c r="I48" s="1318"/>
      <c r="J48" s="386">
        <v>778.8</v>
      </c>
      <c r="K48" s="1318"/>
      <c r="L48" s="386">
        <v>50.7</v>
      </c>
      <c r="M48" s="1318"/>
      <c r="N48" s="386">
        <v>775.5</v>
      </c>
      <c r="O48" s="1318"/>
      <c r="P48" s="386">
        <v>50.7</v>
      </c>
      <c r="Q48" s="389"/>
      <c r="R48" s="386">
        <v>772</v>
      </c>
      <c r="S48" s="1318"/>
      <c r="T48" s="386">
        <v>50.7</v>
      </c>
      <c r="U48" s="389"/>
      <c r="V48" s="387">
        <v>746.9</v>
      </c>
      <c r="W48" s="1318"/>
      <c r="X48" s="386">
        <v>50.6</v>
      </c>
      <c r="Y48" s="343"/>
      <c r="Z48" s="340"/>
    </row>
    <row r="49" spans="1:26" s="342" customFormat="1" ht="14.25" customHeight="1">
      <c r="A49" s="340"/>
      <c r="B49" s="341"/>
      <c r="C49" s="241"/>
      <c r="D49" s="368" t="s">
        <v>98</v>
      </c>
      <c r="E49" s="273"/>
      <c r="F49" s="386">
        <v>762</v>
      </c>
      <c r="G49" s="1318"/>
      <c r="H49" s="386">
        <v>49.3</v>
      </c>
      <c r="I49" s="1318"/>
      <c r="J49" s="386">
        <v>758</v>
      </c>
      <c r="K49" s="1318"/>
      <c r="L49" s="386">
        <v>49.3</v>
      </c>
      <c r="M49" s="1318"/>
      <c r="N49" s="386">
        <v>754.1</v>
      </c>
      <c r="O49" s="1318"/>
      <c r="P49" s="386">
        <v>49.3</v>
      </c>
      <c r="Q49" s="389"/>
      <c r="R49" s="386">
        <v>750.2</v>
      </c>
      <c r="S49" s="1318"/>
      <c r="T49" s="386">
        <v>49.3</v>
      </c>
      <c r="U49" s="389"/>
      <c r="V49" s="387">
        <v>730.4</v>
      </c>
      <c r="W49" s="1318"/>
      <c r="X49" s="386">
        <v>49.4</v>
      </c>
      <c r="Y49" s="343"/>
      <c r="Z49" s="340"/>
    </row>
    <row r="50" spans="1:26" s="342" customFormat="1" ht="18.75" customHeight="1">
      <c r="A50" s="340"/>
      <c r="B50" s="341"/>
      <c r="C50" s="241" t="s">
        <v>553</v>
      </c>
      <c r="D50" s="17"/>
      <c r="E50" s="273"/>
      <c r="F50" s="1347">
        <v>1616</v>
      </c>
      <c r="G50" s="1348"/>
      <c r="H50" s="1347">
        <v>15.2</v>
      </c>
      <c r="I50" s="1348"/>
      <c r="J50" s="1347">
        <v>1618.2</v>
      </c>
      <c r="K50" s="1318"/>
      <c r="L50" s="1347">
        <v>15.3</v>
      </c>
      <c r="M50" s="1348"/>
      <c r="N50" s="1347">
        <v>1620.8</v>
      </c>
      <c r="O50" s="1318"/>
      <c r="P50" s="1347">
        <v>15.3</v>
      </c>
      <c r="Q50" s="389"/>
      <c r="R50" s="1347">
        <v>1623.4</v>
      </c>
      <c r="S50" s="1318"/>
      <c r="T50" s="1347">
        <v>15.3</v>
      </c>
      <c r="U50" s="389"/>
      <c r="V50" s="388">
        <v>1633.8</v>
      </c>
      <c r="W50" s="1318"/>
      <c r="X50" s="1347">
        <v>15.4</v>
      </c>
      <c r="Y50" s="343"/>
      <c r="Z50" s="340"/>
    </row>
    <row r="51" spans="1:26" s="342" customFormat="1" ht="14.25" customHeight="1">
      <c r="A51" s="340"/>
      <c r="B51" s="341"/>
      <c r="C51" s="241"/>
      <c r="D51" s="368" t="s">
        <v>99</v>
      </c>
      <c r="E51" s="273"/>
      <c r="F51" s="386">
        <v>807</v>
      </c>
      <c r="G51" s="1318"/>
      <c r="H51" s="386">
        <v>49.9</v>
      </c>
      <c r="I51" s="1318"/>
      <c r="J51" s="386">
        <v>808.5</v>
      </c>
      <c r="K51" s="1318"/>
      <c r="L51" s="386">
        <v>50</v>
      </c>
      <c r="M51" s="1318"/>
      <c r="N51" s="386">
        <v>810.3</v>
      </c>
      <c r="O51" s="1318"/>
      <c r="P51" s="386">
        <v>50</v>
      </c>
      <c r="Q51" s="389"/>
      <c r="R51" s="386">
        <v>811.9</v>
      </c>
      <c r="S51" s="1318"/>
      <c r="T51" s="386">
        <v>50</v>
      </c>
      <c r="U51" s="389"/>
      <c r="V51" s="387">
        <v>817.1</v>
      </c>
      <c r="W51" s="1318"/>
      <c r="X51" s="386">
        <v>50</v>
      </c>
      <c r="Y51" s="343"/>
      <c r="Z51" s="340"/>
    </row>
    <row r="52" spans="1:26" s="342" customFormat="1" ht="14.25" customHeight="1">
      <c r="A52" s="340"/>
      <c r="B52" s="341"/>
      <c r="C52" s="241"/>
      <c r="D52" s="368" t="s">
        <v>98</v>
      </c>
      <c r="E52" s="273"/>
      <c r="F52" s="386">
        <v>809</v>
      </c>
      <c r="G52" s="1318"/>
      <c r="H52" s="386">
        <v>50.1</v>
      </c>
      <c r="I52" s="1318"/>
      <c r="J52" s="386">
        <v>809.7</v>
      </c>
      <c r="K52" s="1318"/>
      <c r="L52" s="386">
        <v>50</v>
      </c>
      <c r="M52" s="1318"/>
      <c r="N52" s="386">
        <v>810.5</v>
      </c>
      <c r="O52" s="1318"/>
      <c r="P52" s="386">
        <v>50</v>
      </c>
      <c r="Q52" s="389"/>
      <c r="R52" s="386">
        <v>811.4</v>
      </c>
      <c r="S52" s="1318"/>
      <c r="T52" s="386">
        <v>50</v>
      </c>
      <c r="U52" s="389"/>
      <c r="V52" s="387">
        <v>816.7</v>
      </c>
      <c r="W52" s="1318"/>
      <c r="X52" s="386">
        <v>50</v>
      </c>
      <c r="Y52" s="343"/>
      <c r="Z52" s="340"/>
    </row>
    <row r="53" spans="1:26" s="342" customFormat="1" ht="18.75" customHeight="1">
      <c r="A53" s="340"/>
      <c r="B53" s="341"/>
      <c r="C53" s="241" t="s">
        <v>705</v>
      </c>
      <c r="D53" s="17"/>
      <c r="E53" s="273"/>
      <c r="F53" s="1347">
        <v>2787.3</v>
      </c>
      <c r="G53" s="1348"/>
      <c r="H53" s="1347">
        <v>26.2</v>
      </c>
      <c r="I53" s="1348"/>
      <c r="J53" s="1347">
        <v>2795.9</v>
      </c>
      <c r="K53" s="1318"/>
      <c r="L53" s="1347">
        <v>26.4</v>
      </c>
      <c r="M53" s="1348"/>
      <c r="N53" s="1347">
        <v>2805.4</v>
      </c>
      <c r="O53" s="1318"/>
      <c r="P53" s="1347">
        <v>26.4</v>
      </c>
      <c r="Q53" s="389"/>
      <c r="R53" s="1347">
        <v>2814.7</v>
      </c>
      <c r="S53" s="1318"/>
      <c r="T53" s="1347">
        <v>26.5</v>
      </c>
      <c r="U53" s="389"/>
      <c r="V53" s="388">
        <v>2803.8</v>
      </c>
      <c r="W53" s="1318"/>
      <c r="X53" s="1347">
        <v>26.4</v>
      </c>
      <c r="Y53" s="343"/>
      <c r="Z53" s="340"/>
    </row>
    <row r="54" spans="1:26" s="342" customFormat="1" ht="14.25" customHeight="1">
      <c r="A54" s="340"/>
      <c r="B54" s="341"/>
      <c r="C54" s="241"/>
      <c r="D54" s="368" t="s">
        <v>99</v>
      </c>
      <c r="E54" s="273"/>
      <c r="F54" s="386">
        <v>1340.6</v>
      </c>
      <c r="G54" s="1318"/>
      <c r="H54" s="386">
        <v>48.1</v>
      </c>
      <c r="I54" s="1318"/>
      <c r="J54" s="386">
        <v>1344.8</v>
      </c>
      <c r="K54" s="1318"/>
      <c r="L54" s="386">
        <v>48.1</v>
      </c>
      <c r="M54" s="1318"/>
      <c r="N54" s="386">
        <v>1349.4</v>
      </c>
      <c r="O54" s="1318"/>
      <c r="P54" s="386">
        <v>48.1</v>
      </c>
      <c r="Q54" s="389"/>
      <c r="R54" s="386">
        <v>1353.9</v>
      </c>
      <c r="S54" s="1318"/>
      <c r="T54" s="386">
        <v>48.1</v>
      </c>
      <c r="U54" s="389"/>
      <c r="V54" s="387">
        <v>1353.7</v>
      </c>
      <c r="W54" s="1318"/>
      <c r="X54" s="386">
        <v>48.3</v>
      </c>
      <c r="Y54" s="343"/>
      <c r="Z54" s="340"/>
    </row>
    <row r="55" spans="1:26" s="342" customFormat="1" ht="14.25" customHeight="1">
      <c r="A55" s="340"/>
      <c r="B55" s="341"/>
      <c r="C55" s="241"/>
      <c r="D55" s="368" t="s">
        <v>98</v>
      </c>
      <c r="E55" s="273"/>
      <c r="F55" s="386">
        <v>1446.8</v>
      </c>
      <c r="G55" s="1318"/>
      <c r="H55" s="386">
        <v>51.9</v>
      </c>
      <c r="I55" s="1318"/>
      <c r="J55" s="386">
        <v>1451.2</v>
      </c>
      <c r="K55" s="1318"/>
      <c r="L55" s="386">
        <v>51.9</v>
      </c>
      <c r="M55" s="1318"/>
      <c r="N55" s="386">
        <v>1456</v>
      </c>
      <c r="O55" s="1318"/>
      <c r="P55" s="386">
        <v>51.9</v>
      </c>
      <c r="Q55" s="389"/>
      <c r="R55" s="386">
        <v>1460.8</v>
      </c>
      <c r="S55" s="1318"/>
      <c r="T55" s="386">
        <v>51.9</v>
      </c>
      <c r="U55" s="389"/>
      <c r="V55" s="387">
        <v>1450.2</v>
      </c>
      <c r="W55" s="1318"/>
      <c r="X55" s="386">
        <v>51.7</v>
      </c>
      <c r="Y55" s="343"/>
      <c r="Z55" s="340"/>
    </row>
    <row r="56" spans="1:26" s="342" customFormat="1" ht="18.75" customHeight="1">
      <c r="A56" s="340"/>
      <c r="B56" s="341"/>
      <c r="C56" s="241" t="s">
        <v>570</v>
      </c>
      <c r="D56" s="17"/>
      <c r="E56" s="273"/>
      <c r="F56" s="1347">
        <v>1929.8</v>
      </c>
      <c r="G56" s="1348"/>
      <c r="H56" s="1347">
        <v>18.100000000000001</v>
      </c>
      <c r="I56" s="1348"/>
      <c r="J56" s="1347">
        <v>1936.8</v>
      </c>
      <c r="K56" s="1318"/>
      <c r="L56" s="1347">
        <v>18.3</v>
      </c>
      <c r="M56" s="1348"/>
      <c r="N56" s="1347">
        <v>1944.3</v>
      </c>
      <c r="O56" s="1318"/>
      <c r="P56" s="1347">
        <v>18.3</v>
      </c>
      <c r="Q56" s="389"/>
      <c r="R56" s="1347">
        <v>1951.7</v>
      </c>
      <c r="S56" s="1318"/>
      <c r="T56" s="1347">
        <v>18.399999999999999</v>
      </c>
      <c r="U56" s="389"/>
      <c r="V56" s="388">
        <v>1962.1</v>
      </c>
      <c r="W56" s="1318"/>
      <c r="X56" s="1347">
        <v>18.5</v>
      </c>
      <c r="Y56" s="343"/>
      <c r="Z56" s="340"/>
    </row>
    <row r="57" spans="1:26" s="342" customFormat="1" ht="14.25" customHeight="1">
      <c r="A57" s="340"/>
      <c r="B57" s="341"/>
      <c r="C57" s="241"/>
      <c r="D57" s="368" t="s">
        <v>99</v>
      </c>
      <c r="E57" s="273"/>
      <c r="F57" s="386">
        <v>804.1</v>
      </c>
      <c r="G57" s="1318"/>
      <c r="H57" s="386">
        <v>41.7</v>
      </c>
      <c r="I57" s="1318"/>
      <c r="J57" s="386">
        <v>806.8</v>
      </c>
      <c r="K57" s="1318"/>
      <c r="L57" s="386">
        <v>41.7</v>
      </c>
      <c r="M57" s="1318"/>
      <c r="N57" s="386">
        <v>809.8</v>
      </c>
      <c r="O57" s="1318"/>
      <c r="P57" s="386">
        <v>41.6</v>
      </c>
      <c r="Q57" s="389"/>
      <c r="R57" s="386">
        <v>812.7</v>
      </c>
      <c r="S57" s="1318"/>
      <c r="T57" s="386">
        <v>41.6</v>
      </c>
      <c r="U57" s="389"/>
      <c r="V57" s="387">
        <v>818.8</v>
      </c>
      <c r="W57" s="1318"/>
      <c r="X57" s="386">
        <v>41.7</v>
      </c>
      <c r="Y57" s="343"/>
      <c r="Z57" s="340"/>
    </row>
    <row r="58" spans="1:26" s="342" customFormat="1" ht="14.25" customHeight="1">
      <c r="A58" s="340"/>
      <c r="B58" s="341"/>
      <c r="C58" s="241"/>
      <c r="D58" s="368" t="s">
        <v>98</v>
      </c>
      <c r="E58" s="273"/>
      <c r="F58" s="386">
        <v>1125.7</v>
      </c>
      <c r="G58" s="1318"/>
      <c r="H58" s="386">
        <v>58.3</v>
      </c>
      <c r="I58" s="1318"/>
      <c r="J58" s="386">
        <v>1129.9000000000001</v>
      </c>
      <c r="K58" s="1318"/>
      <c r="L58" s="386">
        <v>58.3</v>
      </c>
      <c r="M58" s="1318"/>
      <c r="N58" s="386">
        <v>1134.5</v>
      </c>
      <c r="O58" s="1318"/>
      <c r="P58" s="386">
        <v>58.4</v>
      </c>
      <c r="Q58" s="389"/>
      <c r="R58" s="386">
        <v>1139</v>
      </c>
      <c r="S58" s="1318"/>
      <c r="T58" s="386">
        <v>58.4</v>
      </c>
      <c r="U58" s="389"/>
      <c r="V58" s="387">
        <v>1143.3</v>
      </c>
      <c r="W58" s="1318"/>
      <c r="X58" s="386">
        <v>58.3</v>
      </c>
      <c r="Y58" s="343"/>
      <c r="Z58" s="340"/>
    </row>
    <row r="59" spans="1:26" s="342" customFormat="1" ht="10.5" customHeight="1">
      <c r="A59" s="340"/>
      <c r="B59" s="383"/>
      <c r="C59" s="385"/>
      <c r="D59" s="385"/>
      <c r="E59" s="385"/>
      <c r="F59" s="385"/>
      <c r="G59" s="385"/>
      <c r="H59" s="385"/>
      <c r="I59" s="385"/>
      <c r="J59" s="385"/>
      <c r="K59" s="385"/>
      <c r="L59" s="385"/>
      <c r="M59" s="385"/>
      <c r="N59" s="385"/>
      <c r="O59" s="385"/>
      <c r="P59" s="385"/>
      <c r="Q59" s="385"/>
      <c r="R59" s="385"/>
      <c r="S59" s="385"/>
      <c r="T59" s="385"/>
      <c r="U59" s="385"/>
      <c r="V59" s="385"/>
      <c r="W59" s="385"/>
      <c r="X59" s="385"/>
      <c r="Y59" s="343"/>
      <c r="Z59" s="340"/>
    </row>
    <row r="60" spans="1:26" ht="11.25" customHeight="1" thickBot="1">
      <c r="A60" s="4"/>
      <c r="B60" s="383"/>
      <c r="C60" s="95" t="s">
        <v>326</v>
      </c>
      <c r="D60" s="1258"/>
      <c r="E60" s="273"/>
      <c r="G60" s="270"/>
      <c r="H60" s="375" t="s">
        <v>137</v>
      </c>
      <c r="I60" s="270"/>
      <c r="J60" s="270"/>
      <c r="K60" s="270"/>
      <c r="L60" s="270"/>
      <c r="M60" s="270"/>
      <c r="N60" s="372"/>
      <c r="O60" s="270"/>
      <c r="P60" s="270"/>
      <c r="Q60" s="270"/>
      <c r="R60" s="270"/>
      <c r="S60" s="270"/>
      <c r="T60" s="270"/>
      <c r="U60" s="270"/>
      <c r="V60" s="270"/>
      <c r="W60" s="270"/>
      <c r="X60" s="270"/>
      <c r="Y60" s="5"/>
      <c r="Z60" s="4"/>
    </row>
    <row r="61" spans="1:26" ht="13.5" thickBot="1">
      <c r="A61" s="4"/>
      <c r="B61" s="382">
        <v>6</v>
      </c>
      <c r="C61" s="1453" t="s">
        <v>628</v>
      </c>
      <c r="D61" s="1454"/>
      <c r="E61" s="1454"/>
      <c r="F61" s="23"/>
      <c r="G61" s="23"/>
      <c r="H61" s="23"/>
      <c r="I61" s="23"/>
      <c r="J61" s="23"/>
      <c r="K61" s="23"/>
      <c r="L61" s="23"/>
      <c r="M61" s="23"/>
      <c r="N61" s="23"/>
      <c r="O61" s="23"/>
      <c r="P61" s="23"/>
      <c r="Q61" s="23"/>
      <c r="R61" s="23"/>
      <c r="S61" s="23"/>
      <c r="T61" s="23"/>
      <c r="U61" s="23"/>
      <c r="V61" s="23"/>
      <c r="W61" s="23"/>
      <c r="X61" s="23"/>
      <c r="Y61" s="23"/>
      <c r="Z61" s="23"/>
    </row>
    <row r="62" spans="1:26">
      <c r="V62" s="46"/>
      <c r="W62" s="46"/>
      <c r="X62" s="46"/>
    </row>
    <row r="63" spans="1:26">
      <c r="V63" s="46"/>
      <c r="W63" s="46"/>
      <c r="X63" s="46"/>
    </row>
    <row r="64" spans="1:26">
      <c r="V64" s="46"/>
      <c r="W64" s="46"/>
      <c r="X64" s="46"/>
    </row>
    <row r="65" spans="18:25">
      <c r="V65" s="46"/>
      <c r="W65" s="46"/>
      <c r="X65" s="46"/>
    </row>
    <row r="66" spans="18:25">
      <c r="R66" s="115"/>
      <c r="S66" s="115"/>
      <c r="T66" s="115"/>
      <c r="U66" s="115"/>
      <c r="V66" s="135"/>
      <c r="W66" s="135"/>
      <c r="X66" s="135"/>
      <c r="Y66" s="115"/>
    </row>
    <row r="67" spans="18:25">
      <c r="R67" s="115"/>
      <c r="S67" s="115"/>
      <c r="T67" s="115"/>
      <c r="U67" s="115"/>
      <c r="V67" s="135"/>
      <c r="W67" s="135"/>
      <c r="X67" s="135"/>
      <c r="Y67" s="115"/>
    </row>
    <row r="68" spans="18:25">
      <c r="R68" s="115"/>
      <c r="S68" s="115"/>
      <c r="T68" s="115"/>
      <c r="U68" s="115"/>
      <c r="V68" s="115"/>
      <c r="W68" s="115"/>
      <c r="X68" s="115"/>
      <c r="Y68" s="115"/>
    </row>
    <row r="69" spans="18:25">
      <c r="R69" s="115"/>
      <c r="S69" s="115"/>
      <c r="T69" s="115"/>
      <c r="U69" s="115"/>
      <c r="V69" s="115"/>
      <c r="W69" s="115"/>
      <c r="X69" s="115"/>
      <c r="Y69" s="115"/>
    </row>
    <row r="70" spans="18:25">
      <c r="R70" s="115"/>
      <c r="S70" s="115"/>
      <c r="T70" s="115"/>
      <c r="U70" s="115"/>
      <c r="V70" s="115"/>
      <c r="W70" s="115"/>
      <c r="X70" s="115"/>
      <c r="Y70" s="115"/>
    </row>
    <row r="71" spans="18:25">
      <c r="R71" s="115"/>
      <c r="S71" s="115"/>
      <c r="T71" s="115"/>
      <c r="U71" s="115"/>
      <c r="V71" s="115"/>
      <c r="W71" s="115"/>
      <c r="X71" s="115"/>
      <c r="Y71" s="115"/>
    </row>
    <row r="72" spans="18:25" ht="8.25" customHeight="1">
      <c r="R72" s="115"/>
      <c r="S72" s="115"/>
      <c r="T72" s="115"/>
      <c r="U72" s="115"/>
      <c r="V72" s="115"/>
      <c r="W72" s="115"/>
      <c r="X72" s="115"/>
      <c r="Y72" s="115"/>
    </row>
    <row r="73" spans="18:25">
      <c r="R73" s="115"/>
      <c r="S73" s="115"/>
      <c r="T73" s="115"/>
      <c r="U73" s="115"/>
      <c r="V73" s="115"/>
      <c r="W73" s="115"/>
      <c r="X73" s="115"/>
      <c r="Y73" s="115"/>
    </row>
    <row r="74" spans="18:25" ht="9" customHeight="1">
      <c r="R74" s="115"/>
      <c r="S74" s="115"/>
      <c r="T74" s="115"/>
      <c r="U74" s="115"/>
      <c r="V74" s="115"/>
      <c r="W74" s="115"/>
      <c r="X74" s="115"/>
      <c r="Y74" s="381"/>
    </row>
    <row r="75" spans="18:25" ht="8.25" customHeight="1">
      <c r="R75" s="115"/>
      <c r="S75" s="115"/>
      <c r="T75" s="115"/>
      <c r="U75" s="115"/>
      <c r="V75" s="1452"/>
      <c r="W75" s="1452"/>
      <c r="X75" s="1452"/>
      <c r="Y75" s="1452"/>
    </row>
    <row r="76" spans="18:25" ht="9.75" customHeight="1">
      <c r="R76" s="115"/>
      <c r="S76" s="115"/>
      <c r="T76" s="115"/>
      <c r="U76" s="115"/>
      <c r="V76" s="115"/>
      <c r="W76" s="115"/>
      <c r="X76" s="115"/>
      <c r="Y76" s="115"/>
    </row>
    <row r="77" spans="18:25">
      <c r="R77" s="115"/>
      <c r="S77" s="115"/>
      <c r="T77" s="115"/>
      <c r="U77" s="115"/>
      <c r="V77" s="115"/>
      <c r="W77" s="115"/>
      <c r="X77" s="115"/>
      <c r="Y77" s="115"/>
    </row>
  </sheetData>
  <mergeCells count="125">
    <mergeCell ref="V75:Y75"/>
    <mergeCell ref="C38:D38"/>
    <mergeCell ref="C61:E61"/>
    <mergeCell ref="V30:X30"/>
    <mergeCell ref="C32:D34"/>
    <mergeCell ref="F34:T34"/>
    <mergeCell ref="V34:X34"/>
    <mergeCell ref="F35:H35"/>
    <mergeCell ref="J35:L35"/>
    <mergeCell ref="N35:P35"/>
    <mergeCell ref="R35:T35"/>
    <mergeCell ref="V35:X35"/>
    <mergeCell ref="F28:H28"/>
    <mergeCell ref="J28:L28"/>
    <mergeCell ref="N28:P28"/>
    <mergeCell ref="R28:T28"/>
    <mergeCell ref="V28:X28"/>
    <mergeCell ref="F26:H26"/>
    <mergeCell ref="J26:L26"/>
    <mergeCell ref="N26:P26"/>
    <mergeCell ref="R26:T26"/>
    <mergeCell ref="V26:X26"/>
    <mergeCell ref="F27:H27"/>
    <mergeCell ref="J27:L27"/>
    <mergeCell ref="N27:P27"/>
    <mergeCell ref="R27:T27"/>
    <mergeCell ref="V27:X27"/>
    <mergeCell ref="V24:X24"/>
    <mergeCell ref="F25:H25"/>
    <mergeCell ref="J25:L25"/>
    <mergeCell ref="N25:P25"/>
    <mergeCell ref="R25:T25"/>
    <mergeCell ref="V25:X25"/>
    <mergeCell ref="F23:H23"/>
    <mergeCell ref="J23:L23"/>
    <mergeCell ref="N23:P23"/>
    <mergeCell ref="R23:T23"/>
    <mergeCell ref="V23:X23"/>
    <mergeCell ref="F24:H24"/>
    <mergeCell ref="J24:L24"/>
    <mergeCell ref="N24:P24"/>
    <mergeCell ref="R24:T24"/>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R18:T18"/>
    <mergeCell ref="V18:X18"/>
    <mergeCell ref="F19:H19"/>
    <mergeCell ref="J19:L19"/>
    <mergeCell ref="N19:P19"/>
    <mergeCell ref="R19:T19"/>
    <mergeCell ref="V19:X19"/>
    <mergeCell ref="V16:X16"/>
    <mergeCell ref="F17:H17"/>
    <mergeCell ref="J17:L17"/>
    <mergeCell ref="N17:P17"/>
    <mergeCell ref="R17:T17"/>
    <mergeCell ref="V17:X17"/>
    <mergeCell ref="F18:H18"/>
    <mergeCell ref="J18:L18"/>
    <mergeCell ref="N18:P18"/>
    <mergeCell ref="F15:H15"/>
    <mergeCell ref="J15:L15"/>
    <mergeCell ref="N15:P15"/>
    <mergeCell ref="R15:T15"/>
    <mergeCell ref="V15:X15"/>
    <mergeCell ref="C16:D16"/>
    <mergeCell ref="F16:H16"/>
    <mergeCell ref="J16:L16"/>
    <mergeCell ref="N16:P16"/>
    <mergeCell ref="R16:T16"/>
    <mergeCell ref="F13:H13"/>
    <mergeCell ref="J13:L13"/>
    <mergeCell ref="N13:P13"/>
    <mergeCell ref="R13:T13"/>
    <mergeCell ref="V13:X13"/>
    <mergeCell ref="F14:H14"/>
    <mergeCell ref="J14:L14"/>
    <mergeCell ref="N14:P14"/>
    <mergeCell ref="R14:T14"/>
    <mergeCell ref="V14:X14"/>
    <mergeCell ref="V11:X11"/>
    <mergeCell ref="F12:H12"/>
    <mergeCell ref="J12:L12"/>
    <mergeCell ref="N12:P12"/>
    <mergeCell ref="R12:T12"/>
    <mergeCell ref="V12:X12"/>
    <mergeCell ref="F10:H10"/>
    <mergeCell ref="J10:L10"/>
    <mergeCell ref="N10:P10"/>
    <mergeCell ref="R10:T10"/>
    <mergeCell ref="V10:X10"/>
    <mergeCell ref="F11:H11"/>
    <mergeCell ref="J11:L11"/>
    <mergeCell ref="N11:P11"/>
    <mergeCell ref="R11:T11"/>
    <mergeCell ref="N1:X1"/>
    <mergeCell ref="V3:X3"/>
    <mergeCell ref="C5:D6"/>
    <mergeCell ref="F6:T6"/>
    <mergeCell ref="V6:X6"/>
    <mergeCell ref="C9:D9"/>
    <mergeCell ref="F9:H9"/>
    <mergeCell ref="J9:L9"/>
    <mergeCell ref="N9:P9"/>
    <mergeCell ref="R9:T9"/>
    <mergeCell ref="V9:X9"/>
    <mergeCell ref="F7:H7"/>
    <mergeCell ref="J7:L7"/>
    <mergeCell ref="N7:P7"/>
    <mergeCell ref="R7:T7"/>
    <mergeCell ref="V7:X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sheetPr>
  <dimension ref="A1:AA79"/>
  <sheetViews>
    <sheetView workbookViewId="0"/>
  </sheetViews>
  <sheetFormatPr defaultRowHeight="12.75"/>
  <cols>
    <col min="1" max="1" width="1" style="308" customWidth="1"/>
    <col min="2" max="2" width="2.5703125" style="308" customWidth="1"/>
    <col min="3" max="3" width="1.140625" style="308" customWidth="1"/>
    <col min="4" max="4" width="30.28515625" style="308" customWidth="1"/>
    <col min="5" max="6" width="0.5703125" style="308" customWidth="1"/>
    <col min="7" max="7" width="7.28515625" style="308" customWidth="1"/>
    <col min="8" max="8" width="0.42578125" style="308" customWidth="1"/>
    <col min="9" max="9" width="4.85546875" style="308" customWidth="1"/>
    <col min="10" max="10" width="0.28515625" style="308" customWidth="1"/>
    <col min="11" max="11" width="7.28515625" style="308" customWidth="1"/>
    <col min="12" max="12" width="0.42578125" style="308" customWidth="1"/>
    <col min="13" max="13" width="4.85546875" style="308" customWidth="1"/>
    <col min="14" max="14" width="0.42578125" style="308" customWidth="1"/>
    <col min="15" max="15" width="7.28515625" style="308" customWidth="1"/>
    <col min="16" max="16" width="0.42578125" style="308" customWidth="1"/>
    <col min="17" max="17" width="4.85546875" style="308" customWidth="1"/>
    <col min="18" max="18" width="0.28515625" style="308" customWidth="1"/>
    <col min="19" max="19" width="7.28515625" style="308" customWidth="1"/>
    <col min="20" max="20" width="0.28515625" style="308" customWidth="1"/>
    <col min="21" max="21" width="4.85546875" style="308" customWidth="1"/>
    <col min="22" max="22" width="0.28515625" style="308" customWidth="1"/>
    <col min="23" max="23" width="7.28515625" style="308" customWidth="1"/>
    <col min="24" max="24" width="0.28515625" style="308" customWidth="1"/>
    <col min="25" max="25" width="4.85546875" style="308" customWidth="1"/>
    <col min="26" max="26" width="2.5703125" style="308" customWidth="1"/>
    <col min="27" max="27" width="1" style="308" customWidth="1"/>
    <col min="28" max="16384" width="9.140625" style="308"/>
  </cols>
  <sheetData>
    <row r="1" spans="1:27" ht="13.5" customHeight="1" thickBot="1">
      <c r="A1" s="4"/>
      <c r="B1" s="319"/>
      <c r="C1" s="1455" t="s">
        <v>327</v>
      </c>
      <c r="D1" s="1456"/>
      <c r="E1" s="1456"/>
      <c r="F1" s="1456"/>
      <c r="G1" s="8"/>
      <c r="H1" s="8"/>
      <c r="I1" s="8"/>
      <c r="J1" s="8"/>
      <c r="K1" s="8"/>
      <c r="L1" s="8"/>
      <c r="M1" s="8"/>
      <c r="N1" s="8"/>
      <c r="O1" s="8"/>
      <c r="P1" s="8"/>
      <c r="Q1" s="8"/>
      <c r="R1" s="8"/>
      <c r="S1" s="8"/>
      <c r="T1" s="8"/>
      <c r="U1" s="8"/>
      <c r="V1" s="8"/>
      <c r="W1" s="1248"/>
      <c r="X1" s="1248"/>
      <c r="Y1" s="29"/>
      <c r="Z1" s="29"/>
      <c r="AA1" s="4"/>
    </row>
    <row r="2" spans="1:27" ht="9.75" customHeight="1">
      <c r="A2" s="4"/>
      <c r="B2" s="1257"/>
      <c r="C2" s="53"/>
      <c r="D2" s="1257"/>
      <c r="E2" s="1254"/>
      <c r="F2" s="247"/>
      <c r="G2" s="247"/>
      <c r="H2" s="247"/>
      <c r="I2" s="247"/>
      <c r="J2" s="247"/>
      <c r="K2" s="247"/>
      <c r="L2" s="247"/>
      <c r="M2" s="247"/>
      <c r="N2" s="247"/>
      <c r="O2" s="19"/>
      <c r="P2" s="19"/>
      <c r="Q2" s="19"/>
      <c r="R2" s="19"/>
      <c r="S2" s="19"/>
      <c r="T2" s="19"/>
      <c r="U2" s="19"/>
      <c r="V2" s="19"/>
      <c r="W2" s="19"/>
      <c r="X2" s="19"/>
      <c r="Y2" s="8"/>
      <c r="Z2" s="20"/>
      <c r="AA2" s="4"/>
    </row>
    <row r="3" spans="1:27" ht="9" customHeight="1" thickBot="1">
      <c r="A3" s="4"/>
      <c r="B3" s="8"/>
      <c r="C3" s="332"/>
      <c r="D3" s="8"/>
      <c r="E3" s="8"/>
      <c r="F3" s="8"/>
      <c r="G3" s="8"/>
      <c r="H3" s="8"/>
      <c r="I3" s="8"/>
      <c r="J3" s="8"/>
      <c r="K3" s="8"/>
      <c r="L3" s="8"/>
      <c r="M3" s="8"/>
      <c r="N3" s="8"/>
      <c r="O3" s="8"/>
      <c r="P3" s="8"/>
      <c r="Q3" s="8"/>
      <c r="R3" s="8"/>
      <c r="S3" s="8"/>
      <c r="T3" s="8"/>
      <c r="U3" s="8"/>
      <c r="V3" s="8"/>
      <c r="W3" s="1435" t="s">
        <v>100</v>
      </c>
      <c r="X3" s="1435"/>
      <c r="Y3" s="1435"/>
      <c r="Z3" s="20"/>
      <c r="AA3" s="4"/>
    </row>
    <row r="4" spans="1:27" s="12" customFormat="1" ht="13.5" customHeight="1" thickBot="1">
      <c r="A4" s="11"/>
      <c r="B4" s="21"/>
      <c r="C4" s="306" t="s">
        <v>328</v>
      </c>
      <c r="D4" s="320"/>
      <c r="E4" s="320"/>
      <c r="F4" s="320"/>
      <c r="G4" s="320"/>
      <c r="H4" s="320"/>
      <c r="I4" s="321"/>
      <c r="J4" s="321"/>
      <c r="K4" s="321"/>
      <c r="L4" s="321"/>
      <c r="M4" s="321"/>
      <c r="N4" s="321"/>
      <c r="O4" s="321"/>
      <c r="P4" s="321"/>
      <c r="Q4" s="321"/>
      <c r="R4" s="321"/>
      <c r="S4" s="321"/>
      <c r="T4" s="321"/>
      <c r="U4" s="321"/>
      <c r="V4" s="321"/>
      <c r="W4" s="322"/>
      <c r="X4" s="346"/>
      <c r="Y4" s="322"/>
      <c r="Z4" s="20"/>
      <c r="AA4" s="11"/>
    </row>
    <row r="5" spans="1:27" ht="3.75" customHeight="1">
      <c r="A5" s="4"/>
      <c r="B5" s="8"/>
      <c r="C5" s="1457" t="s">
        <v>320</v>
      </c>
      <c r="D5" s="1458"/>
      <c r="E5" s="1258"/>
      <c r="F5" s="347"/>
      <c r="G5" s="4"/>
      <c r="H5" s="348"/>
      <c r="I5" s="348"/>
      <c r="J5" s="348"/>
      <c r="K5" s="348"/>
      <c r="L5" s="348"/>
      <c r="M5" s="348"/>
      <c r="N5" s="348"/>
      <c r="O5" s="348"/>
      <c r="P5" s="348"/>
      <c r="Q5" s="348"/>
      <c r="R5" s="348"/>
      <c r="S5" s="4"/>
      <c r="T5" s="348"/>
      <c r="U5" s="348"/>
      <c r="V5" s="348"/>
      <c r="W5" s="348"/>
      <c r="X5" s="348"/>
      <c r="Y5" s="348"/>
      <c r="Z5" s="20"/>
      <c r="AA5" s="4"/>
    </row>
    <row r="6" spans="1:27" ht="12.75" customHeight="1">
      <c r="A6" s="4"/>
      <c r="B6" s="8"/>
      <c r="C6" s="1459"/>
      <c r="D6" s="1459"/>
      <c r="E6" s="1247">
        <v>2005</v>
      </c>
      <c r="F6" s="325">
        <v>2010</v>
      </c>
      <c r="G6" s="1460">
        <v>2011</v>
      </c>
      <c r="H6" s="1460"/>
      <c r="I6" s="1460"/>
      <c r="J6" s="1460"/>
      <c r="K6" s="1460"/>
      <c r="L6" s="1460"/>
      <c r="M6" s="1460"/>
      <c r="N6" s="1460"/>
      <c r="O6" s="1460"/>
      <c r="P6" s="1460"/>
      <c r="Q6" s="1460"/>
      <c r="R6" s="1460"/>
      <c r="S6" s="1460"/>
      <c r="T6" s="1460"/>
      <c r="U6" s="1460"/>
      <c r="V6" s="325"/>
      <c r="W6" s="1461">
        <v>2012</v>
      </c>
      <c r="X6" s="1461"/>
      <c r="Y6" s="1461"/>
      <c r="Z6" s="20"/>
      <c r="AA6" s="4"/>
    </row>
    <row r="7" spans="1:27">
      <c r="A7" s="4"/>
      <c r="B7" s="8"/>
      <c r="C7" s="349"/>
      <c r="D7" s="349"/>
      <c r="F7" s="246"/>
      <c r="G7" s="1444" t="s">
        <v>348</v>
      </c>
      <c r="H7" s="1444"/>
      <c r="I7" s="1444"/>
      <c r="J7" s="1247"/>
      <c r="K7" s="1444" t="s">
        <v>349</v>
      </c>
      <c r="L7" s="1444"/>
      <c r="M7" s="1444"/>
      <c r="N7" s="1247"/>
      <c r="O7" s="1444" t="s">
        <v>350</v>
      </c>
      <c r="P7" s="1444"/>
      <c r="Q7" s="1444"/>
      <c r="R7" s="324"/>
      <c r="S7" s="1444" t="s">
        <v>347</v>
      </c>
      <c r="T7" s="1444"/>
      <c r="U7" s="1444"/>
      <c r="V7" s="325"/>
      <c r="W7" s="1444" t="s">
        <v>348</v>
      </c>
      <c r="X7" s="1444"/>
      <c r="Y7" s="1444"/>
      <c r="Z7" s="22"/>
      <c r="AA7" s="4"/>
    </row>
    <row r="8" spans="1:27" ht="3.75" customHeight="1">
      <c r="A8" s="4"/>
      <c r="B8" s="8"/>
      <c r="C8" s="1258"/>
      <c r="D8" s="1258"/>
      <c r="E8" s="1258"/>
      <c r="F8" s="338"/>
      <c r="G8" s="1462"/>
      <c r="H8" s="1462"/>
      <c r="I8" s="1462"/>
      <c r="J8" s="314"/>
      <c r="K8" s="1462"/>
      <c r="L8" s="1462"/>
      <c r="M8" s="1462"/>
      <c r="N8" s="1247"/>
      <c r="O8" s="1247"/>
      <c r="P8" s="1247"/>
      <c r="Q8" s="1247"/>
      <c r="R8" s="324"/>
      <c r="S8" s="1247"/>
      <c r="T8" s="1247"/>
      <c r="U8" s="1247"/>
      <c r="V8" s="325"/>
      <c r="W8" s="1247"/>
      <c r="X8" s="1247"/>
      <c r="Y8" s="1247"/>
      <c r="Z8" s="22"/>
      <c r="AA8" s="4"/>
    </row>
    <row r="9" spans="1:27" s="328" customFormat="1" ht="11.25" customHeight="1">
      <c r="A9" s="304"/>
      <c r="B9" s="326"/>
      <c r="C9" s="1441" t="s">
        <v>15</v>
      </c>
      <c r="D9" s="1441"/>
      <c r="E9" s="327"/>
      <c r="F9" s="338"/>
      <c r="G9" s="1442">
        <v>4866</v>
      </c>
      <c r="H9" s="1442"/>
      <c r="I9" s="1442"/>
      <c r="J9" s="324"/>
      <c r="K9" s="1442">
        <v>4893</v>
      </c>
      <c r="L9" s="1442"/>
      <c r="M9" s="1442"/>
      <c r="N9" s="324"/>
      <c r="O9" s="1442">
        <v>4853.7</v>
      </c>
      <c r="P9" s="1442"/>
      <c r="Q9" s="1442"/>
      <c r="R9" s="325"/>
      <c r="S9" s="1442">
        <v>4735.3999999999996</v>
      </c>
      <c r="T9" s="1442"/>
      <c r="U9" s="1442"/>
      <c r="V9" s="325"/>
      <c r="W9" s="1443">
        <v>4662.5</v>
      </c>
      <c r="X9" s="1443"/>
      <c r="Y9" s="1443"/>
      <c r="Z9" s="350"/>
      <c r="AA9" s="304"/>
    </row>
    <row r="10" spans="1:27" ht="12" customHeight="1">
      <c r="A10" s="4"/>
      <c r="B10" s="55"/>
      <c r="C10" s="406" t="s">
        <v>99</v>
      </c>
      <c r="D10" s="23"/>
      <c r="E10" s="1258"/>
      <c r="F10" s="351"/>
      <c r="G10" s="1463">
        <v>2591.5</v>
      </c>
      <c r="H10" s="1463"/>
      <c r="I10" s="1463"/>
      <c r="J10" s="260"/>
      <c r="K10" s="1463">
        <v>2594.3000000000002</v>
      </c>
      <c r="L10" s="1463"/>
      <c r="M10" s="1463"/>
      <c r="N10" s="260"/>
      <c r="O10" s="1463">
        <v>2597.4</v>
      </c>
      <c r="P10" s="1463"/>
      <c r="Q10" s="1463"/>
      <c r="R10" s="325"/>
      <c r="S10" s="1463">
        <v>2514.9</v>
      </c>
      <c r="T10" s="1463"/>
      <c r="U10" s="1463"/>
      <c r="V10" s="325"/>
      <c r="W10" s="1464">
        <v>2460.9</v>
      </c>
      <c r="X10" s="1464"/>
      <c r="Y10" s="1464"/>
      <c r="Z10" s="22"/>
      <c r="AA10" s="4"/>
    </row>
    <row r="11" spans="1:27" ht="12" customHeight="1">
      <c r="A11" s="4"/>
      <c r="B11" s="55"/>
      <c r="C11" s="406" t="s">
        <v>98</v>
      </c>
      <c r="D11" s="23"/>
      <c r="E11" s="1258"/>
      <c r="F11" s="351"/>
      <c r="G11" s="1463">
        <v>2274.5</v>
      </c>
      <c r="H11" s="1463"/>
      <c r="I11" s="1463"/>
      <c r="J11" s="260"/>
      <c r="K11" s="1463">
        <v>2298.6999999999998</v>
      </c>
      <c r="L11" s="1463"/>
      <c r="M11" s="1463"/>
      <c r="N11" s="260"/>
      <c r="O11" s="1463">
        <v>2256.3000000000002</v>
      </c>
      <c r="P11" s="1463"/>
      <c r="Q11" s="1463"/>
      <c r="R11" s="325"/>
      <c r="S11" s="1463">
        <v>2220.5</v>
      </c>
      <c r="T11" s="1463"/>
      <c r="U11" s="1463"/>
      <c r="V11" s="325"/>
      <c r="W11" s="1464">
        <v>2201.6</v>
      </c>
      <c r="X11" s="1464"/>
      <c r="Y11" s="1464"/>
      <c r="Z11" s="22"/>
      <c r="AA11" s="4"/>
    </row>
    <row r="12" spans="1:27" ht="12" customHeight="1">
      <c r="A12" s="4"/>
      <c r="B12" s="55"/>
      <c r="C12" s="406" t="s">
        <v>321</v>
      </c>
      <c r="D12" s="23"/>
      <c r="E12" s="1258"/>
      <c r="F12" s="16"/>
      <c r="G12" s="1463">
        <v>321.60000000000002</v>
      </c>
      <c r="H12" s="1463"/>
      <c r="I12" s="1463"/>
      <c r="J12" s="260"/>
      <c r="K12" s="1463">
        <v>312.2</v>
      </c>
      <c r="L12" s="1463"/>
      <c r="M12" s="1463"/>
      <c r="N12" s="260"/>
      <c r="O12" s="1463">
        <v>322.2</v>
      </c>
      <c r="P12" s="1463"/>
      <c r="Q12" s="1463"/>
      <c r="R12" s="325"/>
      <c r="S12" s="1463">
        <v>285.10000000000002</v>
      </c>
      <c r="T12" s="1463"/>
      <c r="U12" s="1463"/>
      <c r="V12" s="325"/>
      <c r="W12" s="1464">
        <v>272.3</v>
      </c>
      <c r="X12" s="1464"/>
      <c r="Y12" s="1464"/>
      <c r="Z12" s="22"/>
      <c r="AA12" s="4"/>
    </row>
    <row r="13" spans="1:27" ht="12" customHeight="1">
      <c r="A13" s="4"/>
      <c r="B13" s="55"/>
      <c r="C13" s="406" t="s">
        <v>322</v>
      </c>
      <c r="D13" s="23"/>
      <c r="E13" s="1258"/>
      <c r="F13" s="16"/>
      <c r="G13" s="1447">
        <v>2511.8000000000002</v>
      </c>
      <c r="H13" s="1447"/>
      <c r="I13" s="1447"/>
      <c r="J13" s="260"/>
      <c r="K13" s="1447">
        <v>2541.3000000000002</v>
      </c>
      <c r="L13" s="1447"/>
      <c r="M13" s="1447"/>
      <c r="N13" s="260"/>
      <c r="O13" s="1447">
        <v>2511.1999999999998</v>
      </c>
      <c r="P13" s="1447"/>
      <c r="Q13" s="1447"/>
      <c r="R13" s="325"/>
      <c r="S13" s="1447">
        <v>2456.1</v>
      </c>
      <c r="T13" s="1447"/>
      <c r="U13" s="1447"/>
      <c r="V13" s="325"/>
      <c r="W13" s="1446">
        <v>2406.1999999999998</v>
      </c>
      <c r="X13" s="1446"/>
      <c r="Y13" s="1446"/>
      <c r="Z13" s="22"/>
      <c r="AA13" s="4"/>
    </row>
    <row r="14" spans="1:27" ht="12" customHeight="1">
      <c r="A14" s="4"/>
      <c r="B14" s="55"/>
      <c r="C14" s="406" t="s">
        <v>323</v>
      </c>
      <c r="D14" s="23"/>
      <c r="E14" s="1258"/>
      <c r="F14" s="16"/>
      <c r="G14" s="1447">
        <v>2032.4</v>
      </c>
      <c r="H14" s="1447"/>
      <c r="I14" s="1447"/>
      <c r="J14" s="260"/>
      <c r="K14" s="1447">
        <v>2039.6</v>
      </c>
      <c r="L14" s="1447"/>
      <c r="M14" s="1447"/>
      <c r="N14" s="260"/>
      <c r="O14" s="1447">
        <v>2020.3</v>
      </c>
      <c r="P14" s="1447"/>
      <c r="Q14" s="1447"/>
      <c r="R14" s="325"/>
      <c r="S14" s="1447">
        <v>1994.2</v>
      </c>
      <c r="T14" s="1447"/>
      <c r="U14" s="1447"/>
      <c r="V14" s="325"/>
      <c r="W14" s="1446">
        <v>1984</v>
      </c>
      <c r="X14" s="1446"/>
      <c r="Y14" s="1446"/>
      <c r="Z14" s="22"/>
      <c r="AA14" s="4"/>
    </row>
    <row r="15" spans="1:27" ht="17.25" customHeight="1">
      <c r="A15" s="4"/>
      <c r="B15" s="55"/>
      <c r="C15" s="406" t="s">
        <v>329</v>
      </c>
      <c r="D15" s="23"/>
      <c r="E15" s="1258"/>
      <c r="F15" s="16"/>
      <c r="G15" s="1463">
        <v>487.4</v>
      </c>
      <c r="H15" s="1463"/>
      <c r="I15" s="1463"/>
      <c r="J15" s="260"/>
      <c r="K15" s="1463">
        <v>495.5</v>
      </c>
      <c r="L15" s="1463"/>
      <c r="M15" s="1463"/>
      <c r="N15" s="260"/>
      <c r="O15" s="1463">
        <v>478.5</v>
      </c>
      <c r="P15" s="1463"/>
      <c r="Q15" s="1463"/>
      <c r="R15" s="325"/>
      <c r="S15" s="1463">
        <v>452.5</v>
      </c>
      <c r="T15" s="1463"/>
      <c r="U15" s="1463"/>
      <c r="V15" s="325"/>
      <c r="W15" s="1464">
        <v>477.1</v>
      </c>
      <c r="X15" s="1464"/>
      <c r="Y15" s="1464"/>
      <c r="Z15" s="22"/>
      <c r="AA15" s="4"/>
    </row>
    <row r="16" spans="1:27" ht="12" customHeight="1">
      <c r="A16" s="4"/>
      <c r="B16" s="55"/>
      <c r="C16" s="406" t="s">
        <v>330</v>
      </c>
      <c r="D16" s="23"/>
      <c r="E16" s="1258"/>
      <c r="F16" s="16"/>
      <c r="G16" s="1447">
        <v>1336.4</v>
      </c>
      <c r="H16" s="1447"/>
      <c r="I16" s="1447"/>
      <c r="J16" s="260"/>
      <c r="K16" s="1447">
        <v>1347.7</v>
      </c>
      <c r="L16" s="1447"/>
      <c r="M16" s="1447"/>
      <c r="N16" s="260"/>
      <c r="O16" s="1447">
        <v>1332.3</v>
      </c>
      <c r="P16" s="1447"/>
      <c r="Q16" s="1447"/>
      <c r="R16" s="325"/>
      <c r="S16" s="1447">
        <v>1274.3</v>
      </c>
      <c r="T16" s="1447"/>
      <c r="U16" s="1447"/>
      <c r="V16" s="325"/>
      <c r="W16" s="1446">
        <v>1245.4000000000001</v>
      </c>
      <c r="X16" s="1446"/>
      <c r="Y16" s="1446"/>
      <c r="Z16" s="22"/>
      <c r="AA16" s="4"/>
    </row>
    <row r="17" spans="1:27" ht="12" customHeight="1">
      <c r="A17" s="4"/>
      <c r="B17" s="55"/>
      <c r="C17" s="406" t="s">
        <v>331</v>
      </c>
      <c r="D17" s="23"/>
      <c r="E17" s="1258"/>
      <c r="F17" s="16"/>
      <c r="G17" s="1447">
        <v>3042.1</v>
      </c>
      <c r="H17" s="1447"/>
      <c r="I17" s="1447"/>
      <c r="J17" s="260"/>
      <c r="K17" s="1447">
        <v>3049.8</v>
      </c>
      <c r="L17" s="1447"/>
      <c r="M17" s="1447"/>
      <c r="N17" s="260"/>
      <c r="O17" s="1447">
        <v>3043</v>
      </c>
      <c r="P17" s="1447"/>
      <c r="Q17" s="1447"/>
      <c r="R17" s="325"/>
      <c r="S17" s="1447">
        <v>3008.6</v>
      </c>
      <c r="T17" s="1447"/>
      <c r="U17" s="1447"/>
      <c r="V17" s="325"/>
      <c r="W17" s="1446">
        <v>2940</v>
      </c>
      <c r="X17" s="1446"/>
      <c r="Y17" s="1446"/>
      <c r="Z17" s="22"/>
      <c r="AA17" s="4"/>
    </row>
    <row r="18" spans="1:27" s="50" customFormat="1" ht="17.25" customHeight="1">
      <c r="A18" s="263"/>
      <c r="B18" s="18"/>
      <c r="C18" s="406" t="s">
        <v>332</v>
      </c>
      <c r="D18" s="23"/>
      <c r="E18" s="1258"/>
      <c r="F18" s="352"/>
      <c r="G18" s="1447">
        <v>4198.1000000000004</v>
      </c>
      <c r="H18" s="1447"/>
      <c r="I18" s="1447"/>
      <c r="J18" s="260"/>
      <c r="K18" s="1447">
        <v>4260</v>
      </c>
      <c r="L18" s="1447"/>
      <c r="M18" s="1447"/>
      <c r="N18" s="260"/>
      <c r="O18" s="1447">
        <v>4214.6000000000004</v>
      </c>
      <c r="P18" s="1447"/>
      <c r="Q18" s="1447"/>
      <c r="R18" s="325"/>
      <c r="S18" s="1447">
        <v>4102.5</v>
      </c>
      <c r="T18" s="1447"/>
      <c r="U18" s="1447"/>
      <c r="V18" s="325"/>
      <c r="W18" s="1446">
        <v>3993.7</v>
      </c>
      <c r="X18" s="1446"/>
      <c r="Y18" s="1446"/>
      <c r="Z18" s="353"/>
      <c r="AA18" s="263"/>
    </row>
    <row r="19" spans="1:27" s="50" customFormat="1" ht="12" customHeight="1">
      <c r="A19" s="263"/>
      <c r="B19" s="18"/>
      <c r="C19" s="406" t="s">
        <v>333</v>
      </c>
      <c r="D19" s="23"/>
      <c r="E19" s="1258"/>
      <c r="F19" s="352"/>
      <c r="G19" s="1447">
        <v>667.9</v>
      </c>
      <c r="H19" s="1447"/>
      <c r="I19" s="1447"/>
      <c r="J19" s="354"/>
      <c r="K19" s="1447">
        <v>633</v>
      </c>
      <c r="L19" s="1447"/>
      <c r="M19" s="1447"/>
      <c r="N19" s="354"/>
      <c r="O19" s="1447">
        <v>639.20000000000005</v>
      </c>
      <c r="P19" s="1447"/>
      <c r="Q19" s="1447"/>
      <c r="R19" s="325"/>
      <c r="S19" s="1447">
        <v>632.9</v>
      </c>
      <c r="T19" s="1447"/>
      <c r="U19" s="1447"/>
      <c r="V19" s="325"/>
      <c r="W19" s="1446">
        <v>668.7</v>
      </c>
      <c r="X19" s="1446"/>
      <c r="Y19" s="1446"/>
      <c r="Z19" s="353"/>
      <c r="AA19" s="263"/>
    </row>
    <row r="20" spans="1:27" ht="17.25" customHeight="1">
      <c r="A20" s="4"/>
      <c r="B20" s="55"/>
      <c r="C20" s="406" t="s">
        <v>334</v>
      </c>
      <c r="D20" s="23"/>
      <c r="E20" s="1258"/>
      <c r="F20" s="16"/>
      <c r="G20" s="1447">
        <v>3814.3</v>
      </c>
      <c r="H20" s="1447"/>
      <c r="I20" s="1447"/>
      <c r="J20" s="260"/>
      <c r="K20" s="1447">
        <v>3862.9</v>
      </c>
      <c r="L20" s="1447"/>
      <c r="M20" s="1447"/>
      <c r="N20" s="260"/>
      <c r="O20" s="1447">
        <v>3838.5</v>
      </c>
      <c r="P20" s="1447"/>
      <c r="Q20" s="1447"/>
      <c r="R20" s="325"/>
      <c r="S20" s="1447">
        <v>3745.1</v>
      </c>
      <c r="T20" s="1447"/>
      <c r="U20" s="1447"/>
      <c r="V20" s="325"/>
      <c r="W20" s="1446">
        <v>3662.2</v>
      </c>
      <c r="X20" s="1446"/>
      <c r="Y20" s="1446"/>
      <c r="Z20" s="22"/>
      <c r="AA20" s="4"/>
    </row>
    <row r="21" spans="1:27" ht="12" customHeight="1">
      <c r="A21" s="4"/>
      <c r="B21" s="55"/>
      <c r="C21" s="315"/>
      <c r="D21" s="1250" t="s">
        <v>335</v>
      </c>
      <c r="E21" s="1258"/>
      <c r="F21" s="355"/>
      <c r="G21" s="1447">
        <v>2971.4</v>
      </c>
      <c r="H21" s="1447"/>
      <c r="I21" s="1447"/>
      <c r="J21" s="260"/>
      <c r="K21" s="1447">
        <v>2980.6</v>
      </c>
      <c r="L21" s="1447"/>
      <c r="M21" s="1447"/>
      <c r="N21" s="260"/>
      <c r="O21" s="1447">
        <v>2966.7</v>
      </c>
      <c r="P21" s="1447"/>
      <c r="Q21" s="1447"/>
      <c r="R21" s="325"/>
      <c r="S21" s="1447">
        <v>2951.1</v>
      </c>
      <c r="T21" s="1447"/>
      <c r="U21" s="1447"/>
      <c r="V21" s="325"/>
      <c r="W21" s="1446">
        <v>2928.7</v>
      </c>
      <c r="X21" s="1446"/>
      <c r="Y21" s="1446"/>
      <c r="Z21" s="22"/>
      <c r="AA21" s="4"/>
    </row>
    <row r="22" spans="1:27" ht="12" customHeight="1">
      <c r="A22" s="4"/>
      <c r="B22" s="55"/>
      <c r="C22" s="315"/>
      <c r="D22" s="1250" t="s">
        <v>336</v>
      </c>
      <c r="E22" s="1258"/>
      <c r="F22" s="355"/>
      <c r="G22" s="1447">
        <v>713.8</v>
      </c>
      <c r="H22" s="1447"/>
      <c r="I22" s="1447"/>
      <c r="J22" s="260"/>
      <c r="K22" s="1447">
        <v>729.4</v>
      </c>
      <c r="L22" s="1447"/>
      <c r="M22" s="1447"/>
      <c r="N22" s="260"/>
      <c r="O22" s="1447">
        <v>725.8</v>
      </c>
      <c r="P22" s="1447"/>
      <c r="Q22" s="1447"/>
      <c r="R22" s="325"/>
      <c r="S22" s="1447">
        <v>659.7</v>
      </c>
      <c r="T22" s="1447"/>
      <c r="U22" s="1447"/>
      <c r="V22" s="325"/>
      <c r="W22" s="1446">
        <v>607.29999999999995</v>
      </c>
      <c r="X22" s="1446"/>
      <c r="Y22" s="1446"/>
      <c r="Z22" s="22"/>
      <c r="AA22" s="4"/>
    </row>
    <row r="23" spans="1:27" ht="12" customHeight="1">
      <c r="A23" s="4"/>
      <c r="B23" s="55"/>
      <c r="C23" s="315"/>
      <c r="D23" s="1250" t="s">
        <v>259</v>
      </c>
      <c r="E23" s="1258"/>
      <c r="F23" s="355"/>
      <c r="G23" s="1447">
        <v>129.1</v>
      </c>
      <c r="H23" s="1447"/>
      <c r="I23" s="1447"/>
      <c r="J23" s="260"/>
      <c r="K23" s="1447">
        <v>152.6</v>
      </c>
      <c r="L23" s="1447"/>
      <c r="M23" s="1447"/>
      <c r="N23" s="260"/>
      <c r="O23" s="1447">
        <v>146.1</v>
      </c>
      <c r="P23" s="1447"/>
      <c r="Q23" s="1447"/>
      <c r="R23" s="325"/>
      <c r="S23" s="1447">
        <v>134.19999999999999</v>
      </c>
      <c r="T23" s="1447"/>
      <c r="U23" s="1447"/>
      <c r="V23" s="325"/>
      <c r="W23" s="1446">
        <v>126.1</v>
      </c>
      <c r="X23" s="1446"/>
      <c r="Y23" s="1446"/>
      <c r="Z23" s="22"/>
      <c r="AA23" s="4"/>
    </row>
    <row r="24" spans="1:27" ht="12" customHeight="1">
      <c r="A24" s="4"/>
      <c r="B24" s="55"/>
      <c r="C24" s="406" t="s">
        <v>337</v>
      </c>
      <c r="D24" s="23"/>
      <c r="E24" s="1258"/>
      <c r="F24" s="356"/>
      <c r="G24" s="1447">
        <v>1017.6</v>
      </c>
      <c r="H24" s="1447"/>
      <c r="I24" s="1447"/>
      <c r="J24" s="260"/>
      <c r="K24" s="1447">
        <v>1002.7</v>
      </c>
      <c r="L24" s="1447"/>
      <c r="M24" s="1447"/>
      <c r="N24" s="260"/>
      <c r="O24" s="1447">
        <v>988</v>
      </c>
      <c r="P24" s="1447"/>
      <c r="Q24" s="1447"/>
      <c r="R24" s="325"/>
      <c r="S24" s="1447">
        <v>961.4</v>
      </c>
      <c r="T24" s="1447"/>
      <c r="U24" s="1447"/>
      <c r="V24" s="325"/>
      <c r="W24" s="1446">
        <v>968.5</v>
      </c>
      <c r="X24" s="1446"/>
      <c r="Y24" s="1446"/>
      <c r="Z24" s="22"/>
      <c r="AA24" s="4"/>
    </row>
    <row r="25" spans="1:27" ht="12" customHeight="1">
      <c r="A25" s="4"/>
      <c r="B25" s="55"/>
      <c r="C25" s="406" t="s">
        <v>259</v>
      </c>
      <c r="D25" s="23"/>
      <c r="E25" s="1258"/>
      <c r="F25" s="356"/>
      <c r="G25" s="1447">
        <v>34.1</v>
      </c>
      <c r="H25" s="1447"/>
      <c r="I25" s="1447"/>
      <c r="J25" s="260"/>
      <c r="K25" s="1447">
        <v>27.3</v>
      </c>
      <c r="L25" s="1447"/>
      <c r="M25" s="1447"/>
      <c r="N25" s="260"/>
      <c r="O25" s="1447">
        <v>27.2</v>
      </c>
      <c r="P25" s="1447"/>
      <c r="Q25" s="1447"/>
      <c r="R25" s="325"/>
      <c r="S25" s="1447">
        <v>29</v>
      </c>
      <c r="T25" s="1447"/>
      <c r="U25" s="1447"/>
      <c r="V25" s="325"/>
      <c r="W25" s="1446">
        <v>31.8</v>
      </c>
      <c r="X25" s="1446"/>
      <c r="Y25" s="1446"/>
      <c r="Z25" s="22"/>
      <c r="AA25" s="4"/>
    </row>
    <row r="26" spans="1:27" s="46" customFormat="1" ht="6.75" customHeight="1">
      <c r="A26" s="329"/>
      <c r="B26" s="330"/>
      <c r="C26" s="357"/>
      <c r="D26" s="330"/>
      <c r="E26" s="358"/>
      <c r="F26" s="358"/>
      <c r="G26" s="1468"/>
      <c r="H26" s="1468"/>
      <c r="I26" s="1468"/>
      <c r="J26" s="358"/>
      <c r="K26" s="1468"/>
      <c r="L26" s="1468"/>
      <c r="M26" s="1468"/>
      <c r="N26" s="358"/>
      <c r="O26" s="1468"/>
      <c r="P26" s="1468"/>
      <c r="Q26" s="1468"/>
      <c r="R26" s="325"/>
      <c r="S26" s="1468"/>
      <c r="T26" s="1468"/>
      <c r="U26" s="1468"/>
      <c r="V26" s="325"/>
      <c r="W26" s="1469"/>
      <c r="X26" s="1469"/>
      <c r="Y26" s="1469"/>
      <c r="Z26" s="359"/>
      <c r="AA26" s="4"/>
    </row>
    <row r="27" spans="1:27" ht="11.25" customHeight="1">
      <c r="A27" s="4"/>
      <c r="B27" s="55"/>
      <c r="C27" s="274" t="s">
        <v>338</v>
      </c>
      <c r="D27" s="17"/>
      <c r="E27" s="273"/>
      <c r="F27" s="360"/>
      <c r="G27" s="1450"/>
      <c r="H27" s="1450"/>
      <c r="I27" s="1450"/>
      <c r="J27" s="361"/>
      <c r="K27" s="1450"/>
      <c r="L27" s="1450"/>
      <c r="M27" s="1450"/>
      <c r="N27" s="361"/>
      <c r="O27" s="1450"/>
      <c r="P27" s="1450"/>
      <c r="Q27" s="1450"/>
      <c r="R27" s="325"/>
      <c r="S27" s="1450"/>
      <c r="T27" s="1450"/>
      <c r="U27" s="1450"/>
      <c r="V27" s="325"/>
      <c r="W27" s="1451"/>
      <c r="X27" s="1451"/>
      <c r="Y27" s="1451"/>
      <c r="Z27" s="22"/>
      <c r="AA27" s="4"/>
    </row>
    <row r="28" spans="1:27" s="342" customFormat="1" ht="12" customHeight="1">
      <c r="A28" s="340"/>
      <c r="B28" s="1465" t="s">
        <v>339</v>
      </c>
      <c r="C28" s="1465"/>
      <c r="D28" s="1465"/>
      <c r="E28" s="273"/>
      <c r="F28" s="362"/>
      <c r="G28" s="1466">
        <v>64.599999999999994</v>
      </c>
      <c r="H28" s="1466"/>
      <c r="I28" s="1466"/>
      <c r="J28" s="363"/>
      <c r="K28" s="1466">
        <v>64.8</v>
      </c>
      <c r="L28" s="1466"/>
      <c r="M28" s="1466"/>
      <c r="N28" s="363"/>
      <c r="O28" s="1466">
        <v>64.5</v>
      </c>
      <c r="P28" s="1466"/>
      <c r="Q28" s="1466"/>
      <c r="R28" s="325"/>
      <c r="S28" s="1466">
        <v>62.9</v>
      </c>
      <c r="T28" s="1466"/>
      <c r="U28" s="1466"/>
      <c r="V28" s="325"/>
      <c r="W28" s="1467">
        <v>62.2</v>
      </c>
      <c r="X28" s="1467"/>
      <c r="Y28" s="1467"/>
      <c r="Z28" s="364"/>
      <c r="AA28" s="340"/>
    </row>
    <row r="29" spans="1:27" ht="12" customHeight="1">
      <c r="A29" s="4"/>
      <c r="B29" s="55"/>
      <c r="C29" s="17"/>
      <c r="D29" s="1250" t="s">
        <v>99</v>
      </c>
      <c r="E29" s="1244"/>
      <c r="F29" s="360"/>
      <c r="G29" s="1450">
        <v>68.7</v>
      </c>
      <c r="H29" s="1450"/>
      <c r="I29" s="1450"/>
      <c r="J29" s="361"/>
      <c r="K29" s="1450">
        <v>68.599999999999994</v>
      </c>
      <c r="L29" s="1450"/>
      <c r="M29" s="1450"/>
      <c r="N29" s="361"/>
      <c r="O29" s="1450">
        <v>68.8</v>
      </c>
      <c r="P29" s="1450"/>
      <c r="Q29" s="1450"/>
      <c r="R29" s="325"/>
      <c r="S29" s="1450">
        <v>66.5</v>
      </c>
      <c r="T29" s="1450"/>
      <c r="U29" s="1450"/>
      <c r="V29" s="325"/>
      <c r="W29" s="1451">
        <v>65.5</v>
      </c>
      <c r="X29" s="1451"/>
      <c r="Y29" s="1451"/>
      <c r="Z29" s="22"/>
      <c r="AA29" s="4"/>
    </row>
    <row r="30" spans="1:27" ht="12" customHeight="1">
      <c r="A30" s="4"/>
      <c r="B30" s="55"/>
      <c r="C30" s="17"/>
      <c r="D30" s="1250" t="s">
        <v>98</v>
      </c>
      <c r="E30" s="1244"/>
      <c r="F30" s="360"/>
      <c r="G30" s="1450">
        <v>60.6</v>
      </c>
      <c r="H30" s="1450"/>
      <c r="I30" s="1450"/>
      <c r="J30" s="361"/>
      <c r="K30" s="1450">
        <v>61.2</v>
      </c>
      <c r="L30" s="1450"/>
      <c r="M30" s="1450"/>
      <c r="N30" s="361"/>
      <c r="O30" s="1450">
        <v>60.3</v>
      </c>
      <c r="P30" s="1450"/>
      <c r="Q30" s="1450"/>
      <c r="R30" s="325"/>
      <c r="S30" s="1450">
        <v>59.4</v>
      </c>
      <c r="T30" s="1450"/>
      <c r="U30" s="1450"/>
      <c r="V30" s="325"/>
      <c r="W30" s="1451">
        <v>59</v>
      </c>
      <c r="X30" s="1451"/>
      <c r="Y30" s="1451"/>
      <c r="Z30" s="22"/>
      <c r="AA30" s="4"/>
    </row>
    <row r="31" spans="1:27" s="342" customFormat="1" ht="12" customHeight="1">
      <c r="A31" s="340"/>
      <c r="B31" s="1465" t="s">
        <v>321</v>
      </c>
      <c r="C31" s="1465"/>
      <c r="D31" s="1465"/>
      <c r="E31" s="273"/>
      <c r="F31" s="362"/>
      <c r="G31" s="1466">
        <v>27.9</v>
      </c>
      <c r="H31" s="1466"/>
      <c r="I31" s="1466"/>
      <c r="J31" s="363"/>
      <c r="K31" s="1466">
        <v>27.2</v>
      </c>
      <c r="L31" s="1466"/>
      <c r="M31" s="1466"/>
      <c r="N31" s="363"/>
      <c r="O31" s="1466">
        <v>28.3</v>
      </c>
      <c r="P31" s="1466"/>
      <c r="Q31" s="1466"/>
      <c r="R31" s="325"/>
      <c r="S31" s="1466">
        <v>25.2</v>
      </c>
      <c r="T31" s="1466"/>
      <c r="U31" s="1466"/>
      <c r="V31" s="325"/>
      <c r="W31" s="1467">
        <v>24</v>
      </c>
      <c r="X31" s="1467"/>
      <c r="Y31" s="1467"/>
      <c r="Z31" s="364"/>
      <c r="AA31" s="340"/>
    </row>
    <row r="32" spans="1:27" ht="12" customHeight="1">
      <c r="A32" s="4"/>
      <c r="B32" s="55"/>
      <c r="C32" s="17"/>
      <c r="D32" s="1250" t="s">
        <v>99</v>
      </c>
      <c r="E32" s="273"/>
      <c r="F32" s="360"/>
      <c r="G32" s="1450">
        <v>30.1</v>
      </c>
      <c r="H32" s="1450"/>
      <c r="I32" s="1450"/>
      <c r="J32" s="361"/>
      <c r="K32" s="1450">
        <v>28.8</v>
      </c>
      <c r="L32" s="1450"/>
      <c r="M32" s="1450"/>
      <c r="N32" s="361"/>
      <c r="O32" s="1450">
        <v>30.9</v>
      </c>
      <c r="P32" s="1450"/>
      <c r="Q32" s="1450"/>
      <c r="R32" s="325"/>
      <c r="S32" s="1450">
        <v>27.5</v>
      </c>
      <c r="T32" s="1450"/>
      <c r="U32" s="1450"/>
      <c r="V32" s="325"/>
      <c r="W32" s="1451">
        <v>25.6</v>
      </c>
      <c r="X32" s="1451"/>
      <c r="Y32" s="1451"/>
      <c r="Z32" s="22"/>
      <c r="AA32" s="4"/>
    </row>
    <row r="33" spans="1:27" ht="12" customHeight="1">
      <c r="A33" s="4"/>
      <c r="B33" s="55"/>
      <c r="C33" s="17"/>
      <c r="D33" s="1250" t="s">
        <v>98</v>
      </c>
      <c r="E33" s="273"/>
      <c r="F33" s="360"/>
      <c r="G33" s="1450">
        <v>25.7</v>
      </c>
      <c r="H33" s="1450"/>
      <c r="I33" s="1450"/>
      <c r="J33" s="361"/>
      <c r="K33" s="1450">
        <v>25.6</v>
      </c>
      <c r="L33" s="1450"/>
      <c r="M33" s="1450"/>
      <c r="N33" s="361"/>
      <c r="O33" s="1450">
        <v>25.5</v>
      </c>
      <c r="P33" s="1450"/>
      <c r="Q33" s="1450"/>
      <c r="R33" s="325"/>
      <c r="S33" s="1450">
        <v>22.7</v>
      </c>
      <c r="T33" s="1450"/>
      <c r="U33" s="1450"/>
      <c r="V33" s="325"/>
      <c r="W33" s="1451">
        <v>22.3</v>
      </c>
      <c r="X33" s="1451"/>
      <c r="Y33" s="1451"/>
      <c r="Z33" s="22"/>
      <c r="AA33" s="4"/>
    </row>
    <row r="34" spans="1:27" s="342" customFormat="1" ht="12" customHeight="1">
      <c r="A34" s="340"/>
      <c r="B34" s="1465" t="s">
        <v>340</v>
      </c>
      <c r="C34" s="1465"/>
      <c r="D34" s="1465"/>
      <c r="E34" s="273"/>
      <c r="F34" s="362"/>
      <c r="G34" s="1466">
        <v>48.9</v>
      </c>
      <c r="H34" s="1466"/>
      <c r="I34" s="1466"/>
      <c r="J34" s="363"/>
      <c r="K34" s="1466">
        <v>47.7</v>
      </c>
      <c r="L34" s="1466"/>
      <c r="M34" s="1466"/>
      <c r="N34" s="363"/>
      <c r="O34" s="1466">
        <v>48.1</v>
      </c>
      <c r="P34" s="1466"/>
      <c r="Q34" s="1466"/>
      <c r="R34" s="325"/>
      <c r="S34" s="1466">
        <v>46.7</v>
      </c>
      <c r="T34" s="1466"/>
      <c r="U34" s="1466"/>
      <c r="V34" s="325"/>
      <c r="W34" s="1466">
        <v>46.9</v>
      </c>
      <c r="X34" s="1466"/>
      <c r="Y34" s="1466"/>
      <c r="Z34" s="364"/>
      <c r="AA34" s="340"/>
    </row>
    <row r="35" spans="1:27" ht="12" customHeight="1">
      <c r="A35" s="4"/>
      <c r="B35" s="55"/>
      <c r="C35" s="17"/>
      <c r="D35" s="1250" t="s">
        <v>99</v>
      </c>
      <c r="E35" s="1244"/>
      <c r="F35" s="360"/>
      <c r="G35" s="1450">
        <v>55.9</v>
      </c>
      <c r="H35" s="1450"/>
      <c r="I35" s="1450"/>
      <c r="J35" s="361"/>
      <c r="K35" s="1450">
        <v>54</v>
      </c>
      <c r="L35" s="1450"/>
      <c r="M35" s="1450"/>
      <c r="N35" s="361"/>
      <c r="O35" s="1450">
        <v>54.4</v>
      </c>
      <c r="P35" s="1450"/>
      <c r="Q35" s="1450"/>
      <c r="R35" s="325"/>
      <c r="S35" s="1450">
        <v>52.6</v>
      </c>
      <c r="T35" s="1450"/>
      <c r="U35" s="1450"/>
      <c r="V35" s="325"/>
      <c r="W35" s="1450">
        <v>52.6</v>
      </c>
      <c r="X35" s="1450"/>
      <c r="Y35" s="1450"/>
      <c r="Z35" s="22"/>
      <c r="AA35" s="4"/>
    </row>
    <row r="36" spans="1:27" ht="12" customHeight="1">
      <c r="A36" s="4"/>
      <c r="B36" s="55"/>
      <c r="C36" s="17"/>
      <c r="D36" s="1250" t="s">
        <v>98</v>
      </c>
      <c r="E36" s="1244"/>
      <c r="F36" s="360"/>
      <c r="G36" s="1450">
        <v>42.6</v>
      </c>
      <c r="H36" s="1450"/>
      <c r="I36" s="1450"/>
      <c r="J36" s="361"/>
      <c r="K36" s="1450">
        <v>42.1</v>
      </c>
      <c r="L36" s="1450"/>
      <c r="M36" s="1450"/>
      <c r="N36" s="361"/>
      <c r="O36" s="1450">
        <v>42.5</v>
      </c>
      <c r="P36" s="1450"/>
      <c r="Q36" s="1450"/>
      <c r="R36" s="325"/>
      <c r="S36" s="1450">
        <v>41.4</v>
      </c>
      <c r="T36" s="1450"/>
      <c r="U36" s="1450"/>
      <c r="V36" s="325"/>
      <c r="W36" s="1450">
        <v>41.8</v>
      </c>
      <c r="X36" s="1450"/>
      <c r="Y36" s="1450"/>
      <c r="Z36" s="22"/>
      <c r="AA36" s="4"/>
    </row>
    <row r="37" spans="1:27" ht="6.75" customHeight="1">
      <c r="A37" s="4"/>
      <c r="B37" s="55"/>
      <c r="C37" s="17"/>
      <c r="D37" s="1250"/>
      <c r="E37" s="1244"/>
      <c r="F37" s="360"/>
      <c r="G37" s="1474"/>
      <c r="H37" s="1474"/>
      <c r="I37" s="1474"/>
      <c r="J37" s="360"/>
      <c r="K37" s="1474"/>
      <c r="L37" s="1474"/>
      <c r="M37" s="1474"/>
      <c r="N37" s="360"/>
      <c r="O37" s="1474"/>
      <c r="P37" s="1474"/>
      <c r="Q37" s="1474"/>
      <c r="R37" s="325"/>
      <c r="S37" s="1474"/>
      <c r="T37" s="1474"/>
      <c r="U37" s="1474"/>
      <c r="V37" s="325"/>
      <c r="W37" s="1470"/>
      <c r="X37" s="1470"/>
      <c r="Y37" s="1470"/>
      <c r="Z37" s="22"/>
      <c r="AA37" s="4"/>
    </row>
    <row r="38" spans="1:27" ht="12" customHeight="1">
      <c r="A38" s="4"/>
      <c r="B38" s="55"/>
      <c r="C38" s="1475" t="s">
        <v>341</v>
      </c>
      <c r="D38" s="1475"/>
      <c r="E38" s="1251"/>
      <c r="F38" s="1251"/>
      <c r="G38" s="1474"/>
      <c r="H38" s="1474"/>
      <c r="I38" s="1474"/>
      <c r="J38" s="360"/>
      <c r="K38" s="1474"/>
      <c r="L38" s="1474"/>
      <c r="M38" s="1474"/>
      <c r="N38" s="360"/>
      <c r="O38" s="1474"/>
      <c r="P38" s="1474"/>
      <c r="Q38" s="1474"/>
      <c r="R38" s="325"/>
      <c r="S38" s="1474"/>
      <c r="T38" s="1474"/>
      <c r="U38" s="1474"/>
      <c r="V38" s="325"/>
      <c r="W38" s="1470"/>
      <c r="X38" s="1470"/>
      <c r="Y38" s="1470"/>
      <c r="Z38" s="22"/>
      <c r="AA38" s="4"/>
    </row>
    <row r="39" spans="1:27" ht="12" customHeight="1">
      <c r="A39" s="4"/>
      <c r="B39" s="55"/>
      <c r="C39" s="1471" t="s">
        <v>339</v>
      </c>
      <c r="D39" s="1471"/>
      <c r="E39" s="365"/>
      <c r="F39" s="23"/>
      <c r="G39" s="1472">
        <v>-8.1</v>
      </c>
      <c r="H39" s="1472"/>
      <c r="I39" s="1472"/>
      <c r="J39" s="360"/>
      <c r="K39" s="1472">
        <v>-7.4</v>
      </c>
      <c r="L39" s="1472"/>
      <c r="M39" s="1472"/>
      <c r="N39" s="360"/>
      <c r="O39" s="1472">
        <v>-8.5</v>
      </c>
      <c r="P39" s="1472"/>
      <c r="Q39" s="1472"/>
      <c r="R39" s="325"/>
      <c r="S39" s="1472">
        <v>-7.1</v>
      </c>
      <c r="T39" s="1472"/>
      <c r="U39" s="1472"/>
      <c r="V39" s="325"/>
      <c r="W39" s="1473">
        <v>-6.5</v>
      </c>
      <c r="X39" s="1473"/>
      <c r="Y39" s="1473"/>
      <c r="Z39" s="22"/>
      <c r="AA39" s="4"/>
    </row>
    <row r="40" spans="1:27" ht="12" customHeight="1">
      <c r="A40" s="4"/>
      <c r="B40" s="55"/>
      <c r="C40" s="1471" t="s">
        <v>321</v>
      </c>
      <c r="D40" s="1471"/>
      <c r="E40" s="365"/>
      <c r="F40" s="23"/>
      <c r="G40" s="1472">
        <v>-4.4000000000000004</v>
      </c>
      <c r="H40" s="1472"/>
      <c r="I40" s="1472"/>
      <c r="J40" s="360"/>
      <c r="K40" s="1472">
        <v>-3.2</v>
      </c>
      <c r="L40" s="1472"/>
      <c r="M40" s="1472"/>
      <c r="N40" s="360"/>
      <c r="O40" s="1472">
        <v>-5.4</v>
      </c>
      <c r="P40" s="1472"/>
      <c r="Q40" s="1472"/>
      <c r="R40" s="325"/>
      <c r="S40" s="1472">
        <v>-4.8</v>
      </c>
      <c r="T40" s="1472"/>
      <c r="U40" s="1472"/>
      <c r="V40" s="325"/>
      <c r="W40" s="1473">
        <v>-3.3</v>
      </c>
      <c r="X40" s="1473"/>
      <c r="Y40" s="1473"/>
      <c r="Z40" s="22"/>
      <c r="AA40" s="4"/>
    </row>
    <row r="41" spans="1:27" ht="12" customHeight="1">
      <c r="A41" s="4"/>
      <c r="B41" s="55"/>
      <c r="C41" s="1471" t="s">
        <v>340</v>
      </c>
      <c r="D41" s="1471"/>
      <c r="E41" s="365"/>
      <c r="F41" s="23"/>
      <c r="G41" s="1472">
        <v>-13.4</v>
      </c>
      <c r="H41" s="1472"/>
      <c r="I41" s="1472"/>
      <c r="J41" s="360"/>
      <c r="K41" s="1472">
        <v>-11.9</v>
      </c>
      <c r="L41" s="1472"/>
      <c r="M41" s="1472"/>
      <c r="N41" s="360"/>
      <c r="O41" s="1472">
        <v>-11.9</v>
      </c>
      <c r="P41" s="1472"/>
      <c r="Q41" s="1472"/>
      <c r="R41" s="325"/>
      <c r="S41" s="1472">
        <v>-11.2</v>
      </c>
      <c r="T41" s="1472"/>
      <c r="U41" s="1472"/>
      <c r="V41" s="325"/>
      <c r="W41" s="1473">
        <v>-10.8</v>
      </c>
      <c r="X41" s="1473"/>
      <c r="Y41" s="1473"/>
      <c r="Z41" s="22"/>
      <c r="AA41" s="4"/>
    </row>
    <row r="42" spans="1:27" ht="11.25" customHeight="1">
      <c r="A42" s="4"/>
      <c r="B42" s="55"/>
      <c r="C42" s="1250"/>
      <c r="D42" s="1250"/>
      <c r="E42" s="365"/>
      <c r="F42" s="23"/>
      <c r="G42" s="344"/>
      <c r="H42" s="344"/>
      <c r="I42" s="344"/>
      <c r="J42" s="270"/>
      <c r="K42" s="344"/>
      <c r="L42" s="344"/>
      <c r="M42" s="344"/>
      <c r="N42" s="360"/>
      <c r="O42" s="344"/>
      <c r="P42" s="344"/>
      <c r="Q42" s="344"/>
      <c r="R42" s="360"/>
      <c r="S42" s="344"/>
      <c r="T42" s="344"/>
      <c r="U42" s="344"/>
      <c r="V42" s="325"/>
      <c r="W42" s="366"/>
      <c r="X42" s="366"/>
      <c r="Y42" s="366"/>
      <c r="Z42" s="22"/>
      <c r="AA42" s="4"/>
    </row>
    <row r="43" spans="1:27" ht="5.25" customHeight="1" thickBot="1">
      <c r="A43" s="4"/>
      <c r="B43" s="55"/>
      <c r="C43" s="332"/>
      <c r="D43" s="55"/>
      <c r="E43" s="5"/>
      <c r="F43" s="5"/>
      <c r="G43" s="5"/>
      <c r="H43" s="5"/>
      <c r="I43" s="5"/>
      <c r="J43" s="5"/>
      <c r="K43" s="5"/>
      <c r="L43" s="5"/>
      <c r="M43" s="1247"/>
      <c r="N43" s="5"/>
      <c r="O43" s="5"/>
      <c r="P43" s="5"/>
      <c r="Q43" s="5"/>
      <c r="R43" s="5"/>
      <c r="S43" s="5"/>
      <c r="T43" s="5"/>
      <c r="U43" s="5"/>
      <c r="V43" s="5"/>
      <c r="W43" s="1435"/>
      <c r="X43" s="1435"/>
      <c r="Y43" s="1435"/>
      <c r="Z43" s="22"/>
      <c r="AA43" s="4"/>
    </row>
    <row r="44" spans="1:27" s="50" customFormat="1" ht="13.5" customHeight="1" thickBot="1">
      <c r="A44" s="263"/>
      <c r="B44" s="23"/>
      <c r="C44" s="306" t="s">
        <v>706</v>
      </c>
      <c r="D44" s="333"/>
      <c r="E44" s="333"/>
      <c r="F44" s="333"/>
      <c r="G44" s="333"/>
      <c r="H44" s="333"/>
      <c r="I44" s="333"/>
      <c r="J44" s="333"/>
      <c r="K44" s="333"/>
      <c r="L44" s="333"/>
      <c r="M44" s="333"/>
      <c r="N44" s="333"/>
      <c r="O44" s="333"/>
      <c r="P44" s="333"/>
      <c r="Q44" s="333"/>
      <c r="R44" s="333"/>
      <c r="S44" s="333"/>
      <c r="T44" s="333"/>
      <c r="U44" s="333"/>
      <c r="V44" s="333"/>
      <c r="W44" s="334"/>
      <c r="X44" s="333"/>
      <c r="Y44" s="334"/>
      <c r="Z44" s="353"/>
      <c r="AA44" s="263"/>
    </row>
    <row r="45" spans="1:27" s="50" customFormat="1" ht="4.5" customHeight="1">
      <c r="A45" s="263"/>
      <c r="B45" s="23"/>
      <c r="C45" s="1436" t="s">
        <v>324</v>
      </c>
      <c r="D45" s="1437"/>
      <c r="E45" s="21"/>
      <c r="F45" s="21"/>
      <c r="G45" s="21"/>
      <c r="H45" s="21"/>
      <c r="I45" s="21"/>
      <c r="J45" s="21"/>
      <c r="K45" s="21"/>
      <c r="L45" s="21"/>
      <c r="M45" s="21"/>
      <c r="N45" s="21"/>
      <c r="O45" s="21"/>
      <c r="P45" s="21"/>
      <c r="Q45" s="21"/>
      <c r="R45" s="21"/>
      <c r="S45" s="21"/>
      <c r="T45" s="21"/>
      <c r="U45" s="21"/>
      <c r="V45" s="21"/>
      <c r="W45" s="21"/>
      <c r="X45" s="21"/>
      <c r="Y45" s="21"/>
      <c r="Z45" s="353"/>
      <c r="AA45" s="263"/>
    </row>
    <row r="46" spans="1:27" s="50" customFormat="1" ht="12.75" customHeight="1">
      <c r="A46" s="263"/>
      <c r="B46" s="23"/>
      <c r="C46" s="1438"/>
      <c r="D46" s="1438"/>
      <c r="E46" s="1247"/>
      <c r="F46" s="325"/>
      <c r="G46" s="1460">
        <v>2011</v>
      </c>
      <c r="H46" s="1460"/>
      <c r="I46" s="1460"/>
      <c r="J46" s="1460"/>
      <c r="K46" s="1460">
        <v>2011</v>
      </c>
      <c r="L46" s="1460"/>
      <c r="M46" s="1460"/>
      <c r="N46" s="1460"/>
      <c r="O46" s="1460"/>
      <c r="P46" s="1460"/>
      <c r="Q46" s="1460"/>
      <c r="R46" s="1460"/>
      <c r="S46" s="1460"/>
      <c r="T46" s="1460"/>
      <c r="U46" s="1460"/>
      <c r="V46" s="325"/>
      <c r="W46" s="1461">
        <v>2012</v>
      </c>
      <c r="X46" s="1461"/>
      <c r="Y46" s="1461"/>
      <c r="Z46" s="353"/>
      <c r="AA46" s="263"/>
    </row>
    <row r="47" spans="1:27" s="50" customFormat="1" ht="12.75" customHeight="1">
      <c r="A47" s="263"/>
      <c r="B47" s="23"/>
      <c r="C47" s="1258"/>
      <c r="D47" s="1258"/>
      <c r="E47" s="246"/>
      <c r="F47" s="246"/>
      <c r="G47" s="1478" t="s">
        <v>348</v>
      </c>
      <c r="H47" s="1478"/>
      <c r="I47" s="1478"/>
      <c r="J47" s="1247"/>
      <c r="K47" s="1444" t="s">
        <v>349</v>
      </c>
      <c r="L47" s="1444"/>
      <c r="M47" s="1444"/>
      <c r="N47" s="1247"/>
      <c r="O47" s="1444" t="s">
        <v>350</v>
      </c>
      <c r="P47" s="1444"/>
      <c r="Q47" s="1444"/>
      <c r="R47" s="324"/>
      <c r="S47" s="1444" t="s">
        <v>347</v>
      </c>
      <c r="T47" s="1444"/>
      <c r="U47" s="1444"/>
      <c r="V47" s="325"/>
      <c r="W47" s="1444" t="s">
        <v>348</v>
      </c>
      <c r="X47" s="1444"/>
      <c r="Y47" s="1444"/>
      <c r="Z47" s="353"/>
      <c r="AA47" s="263"/>
    </row>
    <row r="48" spans="1:27" s="50" customFormat="1" ht="12.75" customHeight="1">
      <c r="A48" s="263"/>
      <c r="B48" s="23"/>
      <c r="C48" s="1258"/>
      <c r="D48" s="1258"/>
      <c r="E48" s="1258"/>
      <c r="F48" s="1349"/>
      <c r="G48" s="337" t="s">
        <v>325</v>
      </c>
      <c r="H48" s="335"/>
      <c r="I48" s="336" t="s">
        <v>170</v>
      </c>
      <c r="J48" s="1258"/>
      <c r="K48" s="337" t="s">
        <v>325</v>
      </c>
      <c r="L48" s="335"/>
      <c r="M48" s="336" t="s">
        <v>170</v>
      </c>
      <c r="N48" s="1258"/>
      <c r="O48" s="337" t="s">
        <v>325</v>
      </c>
      <c r="P48" s="335"/>
      <c r="Q48" s="336" t="s">
        <v>170</v>
      </c>
      <c r="R48" s="335"/>
      <c r="S48" s="337" t="s">
        <v>325</v>
      </c>
      <c r="T48" s="335"/>
      <c r="U48" s="336" t="s">
        <v>170</v>
      </c>
      <c r="V48" s="335"/>
      <c r="W48" s="337" t="s">
        <v>325</v>
      </c>
      <c r="X48" s="335"/>
      <c r="Y48" s="336" t="s">
        <v>170</v>
      </c>
      <c r="Z48" s="353"/>
      <c r="AA48" s="263"/>
    </row>
    <row r="49" spans="1:27" s="50" customFormat="1" ht="3" customHeight="1">
      <c r="A49" s="263"/>
      <c r="B49" s="23"/>
      <c r="C49" s="1258"/>
      <c r="D49" s="1258"/>
      <c r="E49" s="1258"/>
      <c r="F49" s="1258"/>
      <c r="G49" s="1349"/>
      <c r="H49" s="335"/>
      <c r="I49" s="1350"/>
      <c r="J49" s="1258"/>
      <c r="K49" s="1349"/>
      <c r="L49" s="335"/>
      <c r="M49" s="1350"/>
      <c r="N49" s="1258"/>
      <c r="O49" s="1260"/>
      <c r="P49" s="335"/>
      <c r="Q49" s="1350"/>
      <c r="R49" s="325"/>
      <c r="S49" s="1260"/>
      <c r="T49" s="335"/>
      <c r="U49" s="1350"/>
      <c r="V49" s="325"/>
      <c r="W49" s="1260"/>
      <c r="X49" s="335"/>
      <c r="Y49" s="1350"/>
      <c r="Z49" s="353"/>
      <c r="AA49" s="263"/>
    </row>
    <row r="50" spans="1:27" s="50" customFormat="1" ht="12.75" customHeight="1">
      <c r="A50" s="263"/>
      <c r="B50" s="23"/>
      <c r="C50" s="1441" t="s">
        <v>15</v>
      </c>
      <c r="D50" s="1441"/>
      <c r="E50" s="369"/>
      <c r="F50" s="23"/>
      <c r="G50" s="392">
        <v>4866</v>
      </c>
      <c r="H50" s="1351"/>
      <c r="I50" s="390">
        <v>100</v>
      </c>
      <c r="J50" s="1351"/>
      <c r="K50" s="392">
        <v>4893</v>
      </c>
      <c r="L50" s="1352"/>
      <c r="M50" s="390">
        <v>100</v>
      </c>
      <c r="N50" s="1351"/>
      <c r="O50" s="392">
        <v>4853.7</v>
      </c>
      <c r="P50" s="1352"/>
      <c r="Q50" s="390">
        <v>100</v>
      </c>
      <c r="R50" s="325"/>
      <c r="S50" s="392">
        <v>4735.3999999999996</v>
      </c>
      <c r="T50" s="1352"/>
      <c r="U50" s="390">
        <v>100</v>
      </c>
      <c r="V50" s="325"/>
      <c r="W50" s="393">
        <v>4662.5</v>
      </c>
      <c r="X50" s="1352"/>
      <c r="Y50" s="390">
        <v>100</v>
      </c>
      <c r="Z50" s="353"/>
      <c r="AA50" s="263"/>
    </row>
    <row r="51" spans="1:27" s="50" customFormat="1" ht="12.75" customHeight="1">
      <c r="A51" s="263"/>
      <c r="B51" s="23"/>
      <c r="C51" s="368"/>
      <c r="D51" s="1250" t="s">
        <v>99</v>
      </c>
      <c r="E51" s="369"/>
      <c r="F51" s="23"/>
      <c r="G51" s="386">
        <v>2591.5</v>
      </c>
      <c r="H51" s="344"/>
      <c r="I51" s="1353">
        <v>53.3</v>
      </c>
      <c r="J51" s="344"/>
      <c r="K51" s="386">
        <v>2594.3000000000002</v>
      </c>
      <c r="L51" s="270"/>
      <c r="M51" s="1353">
        <v>53</v>
      </c>
      <c r="N51" s="344"/>
      <c r="O51" s="386">
        <v>2597.4</v>
      </c>
      <c r="P51" s="270"/>
      <c r="Q51" s="1353">
        <v>53.5</v>
      </c>
      <c r="R51" s="325"/>
      <c r="S51" s="386">
        <v>2514.9</v>
      </c>
      <c r="T51" s="270"/>
      <c r="U51" s="1353">
        <v>53.1</v>
      </c>
      <c r="V51" s="325"/>
      <c r="W51" s="387">
        <v>2460.9</v>
      </c>
      <c r="X51" s="270"/>
      <c r="Y51" s="1353">
        <v>52.8</v>
      </c>
      <c r="Z51" s="353"/>
      <c r="AA51" s="263"/>
    </row>
    <row r="52" spans="1:27" s="50" customFormat="1" ht="12.75" customHeight="1">
      <c r="A52" s="263"/>
      <c r="B52" s="23"/>
      <c r="C52" s="368"/>
      <c r="D52" s="1250" t="s">
        <v>98</v>
      </c>
      <c r="E52" s="369"/>
      <c r="F52" s="23"/>
      <c r="G52" s="386">
        <v>2274.5</v>
      </c>
      <c r="H52" s="344"/>
      <c r="I52" s="1353">
        <v>46.7</v>
      </c>
      <c r="J52" s="344"/>
      <c r="K52" s="386">
        <v>2298.6999999999998</v>
      </c>
      <c r="L52" s="270"/>
      <c r="M52" s="1353">
        <v>47</v>
      </c>
      <c r="N52" s="344"/>
      <c r="O52" s="386">
        <v>2256.3000000000002</v>
      </c>
      <c r="P52" s="270"/>
      <c r="Q52" s="1353">
        <v>46.5</v>
      </c>
      <c r="R52" s="325"/>
      <c r="S52" s="386">
        <v>2220.5</v>
      </c>
      <c r="T52" s="270"/>
      <c r="U52" s="1353">
        <v>46.9</v>
      </c>
      <c r="V52" s="325"/>
      <c r="W52" s="387">
        <v>2201.6</v>
      </c>
      <c r="X52" s="270"/>
      <c r="Y52" s="1353">
        <v>47.2</v>
      </c>
      <c r="Z52" s="353"/>
      <c r="AA52" s="263"/>
    </row>
    <row r="53" spans="1:27" s="50" customFormat="1" ht="15.75" customHeight="1">
      <c r="A53" s="263"/>
      <c r="B53" s="23"/>
      <c r="C53" s="406" t="s">
        <v>321</v>
      </c>
      <c r="D53" s="241"/>
      <c r="E53" s="1247"/>
      <c r="F53" s="371"/>
      <c r="G53" s="1347">
        <v>321.60000000000002</v>
      </c>
      <c r="H53" s="1354"/>
      <c r="I53" s="397">
        <v>6.6</v>
      </c>
      <c r="J53" s="1354"/>
      <c r="K53" s="1347">
        <v>312.2</v>
      </c>
      <c r="L53" s="271"/>
      <c r="M53" s="397">
        <v>6.4</v>
      </c>
      <c r="N53" s="1354"/>
      <c r="O53" s="1347">
        <v>322.2</v>
      </c>
      <c r="P53" s="271"/>
      <c r="Q53" s="397">
        <v>6.6</v>
      </c>
      <c r="R53" s="325"/>
      <c r="S53" s="1347">
        <v>285.10000000000002</v>
      </c>
      <c r="T53" s="271"/>
      <c r="U53" s="397">
        <v>6</v>
      </c>
      <c r="V53" s="325"/>
      <c r="W53" s="388">
        <v>272.3</v>
      </c>
      <c r="X53" s="271"/>
      <c r="Y53" s="397">
        <v>5.8</v>
      </c>
      <c r="Z53" s="353"/>
      <c r="AA53" s="263"/>
    </row>
    <row r="54" spans="1:27" s="50" customFormat="1" ht="12.75" customHeight="1">
      <c r="A54" s="263"/>
      <c r="B54" s="23"/>
      <c r="C54" s="17"/>
      <c r="D54" s="1255" t="s">
        <v>99</v>
      </c>
      <c r="E54" s="369"/>
      <c r="F54" s="23"/>
      <c r="G54" s="386">
        <v>177</v>
      </c>
      <c r="H54" s="344"/>
      <c r="I54" s="1353">
        <v>55</v>
      </c>
      <c r="J54" s="344"/>
      <c r="K54" s="386">
        <v>168.9</v>
      </c>
      <c r="L54" s="270"/>
      <c r="M54" s="1353">
        <v>54.1</v>
      </c>
      <c r="N54" s="344"/>
      <c r="O54" s="386">
        <v>180.2</v>
      </c>
      <c r="P54" s="270"/>
      <c r="Q54" s="1353">
        <v>55.9</v>
      </c>
      <c r="R54" s="325"/>
      <c r="S54" s="386">
        <v>159.30000000000001</v>
      </c>
      <c r="T54" s="270"/>
      <c r="U54" s="1353">
        <v>55.9</v>
      </c>
      <c r="V54" s="325"/>
      <c r="W54" s="387">
        <v>148.30000000000001</v>
      </c>
      <c r="X54" s="270"/>
      <c r="Y54" s="1353">
        <v>54.5</v>
      </c>
      <c r="Z54" s="353"/>
      <c r="AA54" s="263"/>
    </row>
    <row r="55" spans="1:27" s="50" customFormat="1" ht="12.75" customHeight="1">
      <c r="A55" s="263"/>
      <c r="B55" s="23"/>
      <c r="C55" s="17"/>
      <c r="D55" s="1255" t="s">
        <v>98</v>
      </c>
      <c r="E55" s="369"/>
      <c r="F55" s="23"/>
      <c r="G55" s="386">
        <v>144.6</v>
      </c>
      <c r="H55" s="344"/>
      <c r="I55" s="1353">
        <v>45</v>
      </c>
      <c r="J55" s="344"/>
      <c r="K55" s="386">
        <v>143.30000000000001</v>
      </c>
      <c r="L55" s="270"/>
      <c r="M55" s="1353">
        <v>45.9</v>
      </c>
      <c r="N55" s="344"/>
      <c r="O55" s="386">
        <v>142.1</v>
      </c>
      <c r="P55" s="270"/>
      <c r="Q55" s="1353">
        <v>44.1</v>
      </c>
      <c r="R55" s="325"/>
      <c r="S55" s="386">
        <v>125.9</v>
      </c>
      <c r="T55" s="270"/>
      <c r="U55" s="1353">
        <v>44.2</v>
      </c>
      <c r="V55" s="325"/>
      <c r="W55" s="387">
        <v>124</v>
      </c>
      <c r="X55" s="270"/>
      <c r="Y55" s="1353">
        <v>45.5</v>
      </c>
      <c r="Z55" s="353"/>
      <c r="AA55" s="263"/>
    </row>
    <row r="56" spans="1:27" s="50" customFormat="1" ht="15.75" customHeight="1">
      <c r="A56" s="263"/>
      <c r="B56" s="23"/>
      <c r="C56" s="406" t="s">
        <v>552</v>
      </c>
      <c r="D56" s="241"/>
      <c r="E56" s="369"/>
      <c r="F56" s="23"/>
      <c r="G56" s="1347">
        <v>1199.8</v>
      </c>
      <c r="H56" s="1354"/>
      <c r="I56" s="397">
        <v>24.7</v>
      </c>
      <c r="J56" s="1354"/>
      <c r="K56" s="1347">
        <v>1215.8</v>
      </c>
      <c r="L56" s="271"/>
      <c r="M56" s="397">
        <v>24.8</v>
      </c>
      <c r="N56" s="1354"/>
      <c r="O56" s="1347">
        <v>1203.5</v>
      </c>
      <c r="P56" s="271"/>
      <c r="Q56" s="397">
        <v>24.8</v>
      </c>
      <c r="R56" s="325"/>
      <c r="S56" s="1347">
        <v>1161.0999999999999</v>
      </c>
      <c r="T56" s="271"/>
      <c r="U56" s="397">
        <v>24.5</v>
      </c>
      <c r="V56" s="325"/>
      <c r="W56" s="388">
        <v>1113.3</v>
      </c>
      <c r="X56" s="271"/>
      <c r="Y56" s="397">
        <v>23.9</v>
      </c>
      <c r="Z56" s="1355"/>
      <c r="AA56" s="263"/>
    </row>
    <row r="57" spans="1:27" s="50" customFormat="1" ht="12.75" customHeight="1">
      <c r="A57" s="263"/>
      <c r="B57" s="23"/>
      <c r="C57" s="17"/>
      <c r="D57" s="1255" t="s">
        <v>99</v>
      </c>
      <c r="E57" s="369"/>
      <c r="F57" s="23"/>
      <c r="G57" s="386">
        <v>624.70000000000005</v>
      </c>
      <c r="H57" s="344"/>
      <c r="I57" s="1353">
        <v>52.1</v>
      </c>
      <c r="J57" s="344"/>
      <c r="K57" s="386">
        <v>629.4</v>
      </c>
      <c r="L57" s="270"/>
      <c r="M57" s="1353">
        <v>51.8</v>
      </c>
      <c r="N57" s="344"/>
      <c r="O57" s="386">
        <v>629.9</v>
      </c>
      <c r="P57" s="270"/>
      <c r="Q57" s="1353">
        <v>52.3</v>
      </c>
      <c r="R57" s="325"/>
      <c r="S57" s="386">
        <v>602.4</v>
      </c>
      <c r="T57" s="270"/>
      <c r="U57" s="1353">
        <v>51.9</v>
      </c>
      <c r="V57" s="325"/>
      <c r="W57" s="387">
        <v>575.79999999999995</v>
      </c>
      <c r="X57" s="270"/>
      <c r="Y57" s="1353">
        <v>51.7</v>
      </c>
      <c r="Z57" s="353"/>
      <c r="AA57" s="263"/>
    </row>
    <row r="58" spans="1:27" s="50" customFormat="1" ht="12.75" customHeight="1">
      <c r="A58" s="263"/>
      <c r="B58" s="23"/>
      <c r="C58" s="17"/>
      <c r="D58" s="1255" t="s">
        <v>98</v>
      </c>
      <c r="E58" s="369"/>
      <c r="F58" s="23"/>
      <c r="G58" s="386">
        <v>575.1</v>
      </c>
      <c r="H58" s="344"/>
      <c r="I58" s="1353">
        <v>47.9</v>
      </c>
      <c r="J58" s="344"/>
      <c r="K58" s="386">
        <v>586.4</v>
      </c>
      <c r="L58" s="270"/>
      <c r="M58" s="1353">
        <v>48.2</v>
      </c>
      <c r="N58" s="344"/>
      <c r="O58" s="386">
        <v>573.6</v>
      </c>
      <c r="P58" s="270"/>
      <c r="Q58" s="1353">
        <v>47.7</v>
      </c>
      <c r="R58" s="325"/>
      <c r="S58" s="386">
        <v>558.70000000000005</v>
      </c>
      <c r="T58" s="270"/>
      <c r="U58" s="1353">
        <v>48.1</v>
      </c>
      <c r="V58" s="325"/>
      <c r="W58" s="387">
        <v>537.6</v>
      </c>
      <c r="X58" s="270"/>
      <c r="Y58" s="1353">
        <v>48.3</v>
      </c>
      <c r="Z58" s="353"/>
      <c r="AA58" s="263"/>
    </row>
    <row r="59" spans="1:27" s="50" customFormat="1" ht="15.75" customHeight="1">
      <c r="A59" s="263"/>
      <c r="B59" s="23"/>
      <c r="C59" s="406" t="s">
        <v>553</v>
      </c>
      <c r="D59" s="241"/>
      <c r="E59" s="369"/>
      <c r="F59" s="23"/>
      <c r="G59" s="1347">
        <v>1312</v>
      </c>
      <c r="H59" s="1354"/>
      <c r="I59" s="397">
        <v>27</v>
      </c>
      <c r="J59" s="1354"/>
      <c r="K59" s="1347">
        <v>1325.5</v>
      </c>
      <c r="L59" s="271"/>
      <c r="M59" s="397">
        <v>27.1</v>
      </c>
      <c r="N59" s="1354"/>
      <c r="O59" s="1347">
        <v>1307.7</v>
      </c>
      <c r="P59" s="271"/>
      <c r="Q59" s="397">
        <v>26.9</v>
      </c>
      <c r="R59" s="325"/>
      <c r="S59" s="1347">
        <v>1295</v>
      </c>
      <c r="T59" s="271"/>
      <c r="U59" s="397">
        <v>27.3</v>
      </c>
      <c r="V59" s="325"/>
      <c r="W59" s="388">
        <v>1292.9000000000001</v>
      </c>
      <c r="X59" s="271"/>
      <c r="Y59" s="397">
        <v>27.7</v>
      </c>
      <c r="Z59" s="353"/>
      <c r="AA59" s="263"/>
    </row>
    <row r="60" spans="1:27" s="50" customFormat="1" ht="12.75" customHeight="1">
      <c r="A60" s="263"/>
      <c r="B60" s="23"/>
      <c r="C60" s="17"/>
      <c r="D60" s="1255" t="s">
        <v>99</v>
      </c>
      <c r="E60" s="369"/>
      <c r="F60" s="23"/>
      <c r="G60" s="386">
        <v>687.8</v>
      </c>
      <c r="H60" s="344"/>
      <c r="I60" s="1353">
        <v>52.4</v>
      </c>
      <c r="J60" s="344"/>
      <c r="K60" s="386">
        <v>692.9</v>
      </c>
      <c r="L60" s="270"/>
      <c r="M60" s="1353">
        <v>52.3</v>
      </c>
      <c r="N60" s="344"/>
      <c r="O60" s="386">
        <v>687</v>
      </c>
      <c r="P60" s="270"/>
      <c r="Q60" s="1353">
        <v>52.5</v>
      </c>
      <c r="R60" s="325"/>
      <c r="S60" s="386">
        <v>669.6</v>
      </c>
      <c r="T60" s="270"/>
      <c r="U60" s="1353">
        <v>51.7</v>
      </c>
      <c r="V60" s="325"/>
      <c r="W60" s="387">
        <v>669.1</v>
      </c>
      <c r="X60" s="270"/>
      <c r="Y60" s="1353">
        <v>51.8</v>
      </c>
      <c r="Z60" s="353"/>
      <c r="AA60" s="263"/>
    </row>
    <row r="61" spans="1:27" s="50" customFormat="1" ht="12.75" customHeight="1">
      <c r="A61" s="263"/>
      <c r="B61" s="23"/>
      <c r="C61" s="17"/>
      <c r="D61" s="1255" t="s">
        <v>98</v>
      </c>
      <c r="E61" s="369"/>
      <c r="F61" s="23"/>
      <c r="G61" s="386">
        <v>624.20000000000005</v>
      </c>
      <c r="H61" s="344"/>
      <c r="I61" s="1353">
        <v>47.6</v>
      </c>
      <c r="J61" s="344"/>
      <c r="K61" s="386">
        <v>632.6</v>
      </c>
      <c r="L61" s="270"/>
      <c r="M61" s="1353">
        <v>47.7</v>
      </c>
      <c r="N61" s="344"/>
      <c r="O61" s="386">
        <v>620.70000000000005</v>
      </c>
      <c r="P61" s="270"/>
      <c r="Q61" s="1353">
        <v>47.5</v>
      </c>
      <c r="R61" s="325"/>
      <c r="S61" s="386">
        <v>625.4</v>
      </c>
      <c r="T61" s="270"/>
      <c r="U61" s="1353">
        <v>48.3</v>
      </c>
      <c r="V61" s="325"/>
      <c r="W61" s="387">
        <v>623.70000000000005</v>
      </c>
      <c r="X61" s="270"/>
      <c r="Y61" s="1353">
        <v>48.2</v>
      </c>
      <c r="Z61" s="353"/>
      <c r="AA61" s="263"/>
    </row>
    <row r="62" spans="1:27" s="50" customFormat="1" ht="15.75" customHeight="1">
      <c r="A62" s="263"/>
      <c r="B62" s="23"/>
      <c r="C62" s="406" t="s">
        <v>705</v>
      </c>
      <c r="D62" s="241"/>
      <c r="E62" s="369"/>
      <c r="F62" s="23"/>
      <c r="G62" s="1347">
        <v>1754.8</v>
      </c>
      <c r="H62" s="1354"/>
      <c r="I62" s="397">
        <v>36.1</v>
      </c>
      <c r="J62" s="1354"/>
      <c r="K62" s="1347">
        <v>1748.8</v>
      </c>
      <c r="L62" s="271"/>
      <c r="M62" s="397">
        <v>35.700000000000003</v>
      </c>
      <c r="N62" s="1354"/>
      <c r="O62" s="1347">
        <v>1742.2</v>
      </c>
      <c r="P62" s="271"/>
      <c r="Q62" s="397">
        <v>35.9</v>
      </c>
      <c r="R62" s="325"/>
      <c r="S62" s="1347">
        <v>1721.9</v>
      </c>
      <c r="T62" s="271"/>
      <c r="U62" s="397">
        <v>36.4</v>
      </c>
      <c r="V62" s="325"/>
      <c r="W62" s="388">
        <v>1710.2</v>
      </c>
      <c r="X62" s="271"/>
      <c r="Y62" s="397">
        <v>36.700000000000003</v>
      </c>
      <c r="Z62" s="353"/>
      <c r="AA62" s="263"/>
    </row>
    <row r="63" spans="1:27" s="50" customFormat="1" ht="12.75" customHeight="1">
      <c r="A63" s="263"/>
      <c r="B63" s="23"/>
      <c r="C63" s="17"/>
      <c r="D63" s="1255" t="s">
        <v>99</v>
      </c>
      <c r="E63" s="369"/>
      <c r="F63" s="23"/>
      <c r="G63" s="386">
        <v>927.8</v>
      </c>
      <c r="H63" s="344"/>
      <c r="I63" s="1353">
        <v>52.9</v>
      </c>
      <c r="J63" s="344"/>
      <c r="K63" s="386">
        <v>921.5</v>
      </c>
      <c r="L63" s="270"/>
      <c r="M63" s="1353">
        <v>52.7</v>
      </c>
      <c r="N63" s="344"/>
      <c r="O63" s="386">
        <v>922.1</v>
      </c>
      <c r="P63" s="270"/>
      <c r="Q63" s="1353">
        <v>52.9</v>
      </c>
      <c r="R63" s="325"/>
      <c r="S63" s="386">
        <v>908.4</v>
      </c>
      <c r="T63" s="270"/>
      <c r="U63" s="1353">
        <v>52.8</v>
      </c>
      <c r="V63" s="325"/>
      <c r="W63" s="387">
        <v>898.8</v>
      </c>
      <c r="X63" s="270"/>
      <c r="Y63" s="1353">
        <v>52.6</v>
      </c>
      <c r="Z63" s="353"/>
      <c r="AA63" s="263"/>
    </row>
    <row r="64" spans="1:27" s="50" customFormat="1" ht="12.75" customHeight="1">
      <c r="A64" s="263"/>
      <c r="B64" s="23"/>
      <c r="C64" s="17"/>
      <c r="D64" s="1255" t="s">
        <v>98</v>
      </c>
      <c r="E64" s="369"/>
      <c r="F64" s="23"/>
      <c r="G64" s="386">
        <v>827</v>
      </c>
      <c r="H64" s="344"/>
      <c r="I64" s="1353">
        <v>47.1</v>
      </c>
      <c r="J64" s="344"/>
      <c r="K64" s="386">
        <v>827.3</v>
      </c>
      <c r="L64" s="270"/>
      <c r="M64" s="1353">
        <v>47.3</v>
      </c>
      <c r="N64" s="344"/>
      <c r="O64" s="386">
        <v>820.1</v>
      </c>
      <c r="P64" s="270"/>
      <c r="Q64" s="1353">
        <v>47.1</v>
      </c>
      <c r="R64" s="325"/>
      <c r="S64" s="386">
        <v>813.5</v>
      </c>
      <c r="T64" s="270"/>
      <c r="U64" s="1353">
        <v>47.2</v>
      </c>
      <c r="V64" s="325"/>
      <c r="W64" s="387">
        <v>811.4</v>
      </c>
      <c r="X64" s="270"/>
      <c r="Y64" s="1353">
        <v>47.4</v>
      </c>
      <c r="Z64" s="353"/>
      <c r="AA64" s="263"/>
    </row>
    <row r="65" spans="1:27" s="50" customFormat="1" ht="15.75" customHeight="1">
      <c r="A65" s="263"/>
      <c r="B65" s="23"/>
      <c r="C65" s="406" t="s">
        <v>707</v>
      </c>
      <c r="D65" s="241"/>
      <c r="E65" s="369"/>
      <c r="F65" s="23"/>
      <c r="G65" s="1347">
        <v>277.60000000000002</v>
      </c>
      <c r="H65" s="1354"/>
      <c r="I65" s="397">
        <v>5.7</v>
      </c>
      <c r="J65" s="1354"/>
      <c r="K65" s="1347">
        <v>290.8</v>
      </c>
      <c r="L65" s="271"/>
      <c r="M65" s="397">
        <v>5.9</v>
      </c>
      <c r="N65" s="1354"/>
      <c r="O65" s="1347">
        <v>278.10000000000002</v>
      </c>
      <c r="P65" s="271"/>
      <c r="Q65" s="397">
        <v>5.7</v>
      </c>
      <c r="R65" s="325"/>
      <c r="S65" s="1347">
        <v>272.3</v>
      </c>
      <c r="T65" s="271"/>
      <c r="U65" s="397">
        <v>5.8</v>
      </c>
      <c r="V65" s="325"/>
      <c r="W65" s="388">
        <v>273.8</v>
      </c>
      <c r="X65" s="271"/>
      <c r="Y65" s="397">
        <v>5.9</v>
      </c>
      <c r="Z65" s="353"/>
      <c r="AA65" s="263"/>
    </row>
    <row r="66" spans="1:27" s="50" customFormat="1" ht="12.75" customHeight="1">
      <c r="A66" s="263"/>
      <c r="B66" s="23"/>
      <c r="C66" s="17"/>
      <c r="D66" s="1255" t="s">
        <v>99</v>
      </c>
      <c r="E66" s="369"/>
      <c r="F66" s="23"/>
      <c r="G66" s="386">
        <v>174.1</v>
      </c>
      <c r="H66" s="344"/>
      <c r="I66" s="1353">
        <v>62.7</v>
      </c>
      <c r="J66" s="344"/>
      <c r="K66" s="386">
        <v>181.7</v>
      </c>
      <c r="L66" s="270"/>
      <c r="M66" s="1353">
        <v>62.5</v>
      </c>
      <c r="N66" s="344"/>
      <c r="O66" s="386">
        <v>178.2</v>
      </c>
      <c r="P66" s="270"/>
      <c r="Q66" s="1353">
        <v>64.099999999999994</v>
      </c>
      <c r="R66" s="325"/>
      <c r="S66" s="386">
        <v>175.3</v>
      </c>
      <c r="T66" s="270"/>
      <c r="U66" s="1353">
        <v>64.400000000000006</v>
      </c>
      <c r="V66" s="325"/>
      <c r="W66" s="387">
        <v>169</v>
      </c>
      <c r="X66" s="270"/>
      <c r="Y66" s="1353">
        <v>61.7</v>
      </c>
      <c r="Z66" s="353"/>
      <c r="AA66" s="263"/>
    </row>
    <row r="67" spans="1:27" s="50" customFormat="1" ht="12.75" customHeight="1">
      <c r="A67" s="263"/>
      <c r="B67" s="23"/>
      <c r="C67" s="17"/>
      <c r="D67" s="1255" t="s">
        <v>98</v>
      </c>
      <c r="E67" s="369"/>
      <c r="F67" s="23"/>
      <c r="G67" s="386">
        <v>103.5</v>
      </c>
      <c r="H67" s="344"/>
      <c r="I67" s="1353">
        <v>37.299999999999997</v>
      </c>
      <c r="J67" s="344"/>
      <c r="K67" s="386">
        <v>109.1</v>
      </c>
      <c r="L67" s="270"/>
      <c r="M67" s="1353">
        <v>37.5</v>
      </c>
      <c r="N67" s="344"/>
      <c r="O67" s="386">
        <v>99.9</v>
      </c>
      <c r="P67" s="270"/>
      <c r="Q67" s="1353">
        <v>35.9</v>
      </c>
      <c r="R67" s="325"/>
      <c r="S67" s="386">
        <v>97</v>
      </c>
      <c r="T67" s="270"/>
      <c r="U67" s="1353">
        <v>35.6</v>
      </c>
      <c r="V67" s="325"/>
      <c r="W67" s="387">
        <v>104.9</v>
      </c>
      <c r="X67" s="270"/>
      <c r="Y67" s="1353">
        <v>38.299999999999997</v>
      </c>
      <c r="Z67" s="353"/>
      <c r="AA67" s="263"/>
    </row>
    <row r="68" spans="1:27" s="50" customFormat="1" ht="2.25" customHeight="1">
      <c r="A68" s="263"/>
      <c r="B68" s="23"/>
      <c r="C68" s="17"/>
      <c r="D68" s="1250"/>
      <c r="E68" s="369"/>
      <c r="F68" s="23"/>
      <c r="G68" s="386"/>
      <c r="H68" s="1347"/>
      <c r="I68" s="386"/>
      <c r="J68" s="386"/>
      <c r="K68" s="386"/>
      <c r="L68" s="1347"/>
      <c r="M68" s="386"/>
      <c r="N68" s="386"/>
      <c r="O68" s="386"/>
      <c r="P68" s="1347"/>
      <c r="Q68" s="386"/>
      <c r="R68" s="386"/>
      <c r="S68" s="386"/>
      <c r="T68" s="1347"/>
      <c r="U68" s="386"/>
      <c r="V68" s="386"/>
      <c r="W68" s="386"/>
      <c r="X68" s="1347"/>
      <c r="Y68" s="386"/>
      <c r="Z68" s="353"/>
      <c r="AA68" s="263"/>
    </row>
    <row r="69" spans="1:27" s="50" customFormat="1" ht="12" customHeight="1">
      <c r="A69" s="263"/>
      <c r="B69" s="23"/>
      <c r="C69" s="17"/>
      <c r="D69" s="1255"/>
      <c r="E69" s="369"/>
      <c r="F69" s="23"/>
      <c r="G69" s="372"/>
      <c r="H69" s="344"/>
      <c r="I69" s="373"/>
      <c r="J69" s="270"/>
      <c r="K69" s="372"/>
      <c r="L69" s="344"/>
      <c r="M69" s="373"/>
      <c r="N69" s="270"/>
      <c r="O69" s="372"/>
      <c r="P69" s="344"/>
      <c r="Q69" s="373"/>
      <c r="R69" s="344"/>
      <c r="S69" s="372"/>
      <c r="T69" s="344"/>
      <c r="U69" s="373"/>
      <c r="V69" s="344"/>
      <c r="W69" s="372"/>
      <c r="X69" s="271"/>
      <c r="Y69" s="373"/>
      <c r="Z69" s="353"/>
      <c r="AA69" s="263"/>
    </row>
    <row r="70" spans="1:27" ht="12" customHeight="1" thickBot="1">
      <c r="A70" s="4"/>
      <c r="B70" s="8"/>
      <c r="C70" s="95" t="s">
        <v>326</v>
      </c>
      <c r="D70" s="1"/>
      <c r="E70" s="374"/>
      <c r="F70" s="23"/>
      <c r="G70" s="375" t="s">
        <v>137</v>
      </c>
      <c r="H70" s="270"/>
      <c r="I70" s="376"/>
      <c r="J70" s="270"/>
      <c r="K70" s="270"/>
      <c r="L70" s="270"/>
      <c r="M70" s="270"/>
      <c r="N70" s="270"/>
      <c r="O70" s="344"/>
      <c r="P70" s="344"/>
      <c r="Q70" s="377"/>
      <c r="R70" s="344"/>
      <c r="S70" s="378"/>
      <c r="T70" s="344"/>
      <c r="U70" s="344"/>
      <c r="V70" s="344"/>
      <c r="W70" s="379"/>
      <c r="X70" s="379"/>
      <c r="Y70" s="379"/>
      <c r="Z70" s="22"/>
      <c r="AA70" s="4"/>
    </row>
    <row r="71" spans="1:27" s="342" customFormat="1" ht="13.5" customHeight="1" thickBot="1">
      <c r="A71" s="340"/>
      <c r="B71" s="380"/>
      <c r="C71" s="380"/>
      <c r="D71" s="380"/>
      <c r="E71" s="8"/>
      <c r="F71" s="8"/>
      <c r="G71" s="8"/>
      <c r="H71" s="8"/>
      <c r="I71" s="8"/>
      <c r="J71" s="8"/>
      <c r="K71" s="8"/>
      <c r="L71" s="8"/>
      <c r="M71" s="8"/>
      <c r="N71" s="8"/>
      <c r="O71" s="8"/>
      <c r="P71" s="8"/>
      <c r="Q71" s="8"/>
      <c r="R71" s="8"/>
      <c r="S71" s="1476" t="s">
        <v>628</v>
      </c>
      <c r="T71" s="1476"/>
      <c r="U71" s="1476"/>
      <c r="V71" s="1476"/>
      <c r="W71" s="1476"/>
      <c r="X71" s="1476"/>
      <c r="Y71" s="1477"/>
      <c r="Z71" s="345">
        <v>7</v>
      </c>
      <c r="AA71" s="4"/>
    </row>
    <row r="75" spans="1:27" ht="8.25" customHeight="1"/>
    <row r="77" spans="1:27" ht="9" customHeight="1">
      <c r="Z77" s="9"/>
    </row>
    <row r="78" spans="1:27" ht="8.25" customHeight="1">
      <c r="W78" s="1408"/>
      <c r="X78" s="1408"/>
      <c r="Y78" s="1408"/>
      <c r="Z78" s="1408"/>
    </row>
    <row r="79" spans="1:27" ht="9.75" customHeight="1"/>
  </sheetData>
  <mergeCells count="197">
    <mergeCell ref="C50:D50"/>
    <mergeCell ref="S71:Y71"/>
    <mergeCell ref="W78:Z78"/>
    <mergeCell ref="G47:I47"/>
    <mergeCell ref="K47:M47"/>
    <mergeCell ref="O47:Q47"/>
    <mergeCell ref="S47:U47"/>
    <mergeCell ref="W47:Y47"/>
    <mergeCell ref="O41:Q41"/>
    <mergeCell ref="S41:U41"/>
    <mergeCell ref="W41:Y41"/>
    <mergeCell ref="W43:Y43"/>
    <mergeCell ref="C45:D46"/>
    <mergeCell ref="G46:U46"/>
    <mergeCell ref="W46:Y46"/>
    <mergeCell ref="C40:D40"/>
    <mergeCell ref="G40:I40"/>
    <mergeCell ref="K40:M40"/>
    <mergeCell ref="O40:Q40"/>
    <mergeCell ref="S40:U40"/>
    <mergeCell ref="W40:Y40"/>
    <mergeCell ref="C41:D41"/>
    <mergeCell ref="G41:I41"/>
    <mergeCell ref="K41:M41"/>
    <mergeCell ref="W38:Y38"/>
    <mergeCell ref="C39:D39"/>
    <mergeCell ref="G39:I39"/>
    <mergeCell ref="K39:M39"/>
    <mergeCell ref="O39:Q39"/>
    <mergeCell ref="S39:U39"/>
    <mergeCell ref="W39:Y39"/>
    <mergeCell ref="G37:I37"/>
    <mergeCell ref="K37:M37"/>
    <mergeCell ref="O37:Q37"/>
    <mergeCell ref="S37:U37"/>
    <mergeCell ref="W37:Y37"/>
    <mergeCell ref="C38:D38"/>
    <mergeCell ref="G38:I38"/>
    <mergeCell ref="K38:M38"/>
    <mergeCell ref="O38:Q38"/>
    <mergeCell ref="S38:U38"/>
    <mergeCell ref="G36:I36"/>
    <mergeCell ref="K36:M36"/>
    <mergeCell ref="O36:Q36"/>
    <mergeCell ref="S36:U36"/>
    <mergeCell ref="W36:Y36"/>
    <mergeCell ref="G35:I35"/>
    <mergeCell ref="K35:M35"/>
    <mergeCell ref="O35:Q35"/>
    <mergeCell ref="S35:U35"/>
    <mergeCell ref="W35:Y35"/>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W30:Y30"/>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G25:I25"/>
    <mergeCell ref="K25:M25"/>
    <mergeCell ref="O25:Q25"/>
    <mergeCell ref="S25:U25"/>
    <mergeCell ref="W25:Y25"/>
    <mergeCell ref="G23:I23"/>
    <mergeCell ref="K23:M23"/>
    <mergeCell ref="O23:Q23"/>
    <mergeCell ref="S23:U23"/>
    <mergeCell ref="W23:Y23"/>
    <mergeCell ref="G24:I24"/>
    <mergeCell ref="K24:M24"/>
    <mergeCell ref="O24:Q24"/>
    <mergeCell ref="S24:U24"/>
    <mergeCell ref="W24:Y24"/>
    <mergeCell ref="G21:I21"/>
    <mergeCell ref="K21:M21"/>
    <mergeCell ref="O21:Q21"/>
    <mergeCell ref="S21:U21"/>
    <mergeCell ref="W21:Y21"/>
    <mergeCell ref="G22:I22"/>
    <mergeCell ref="K22:M22"/>
    <mergeCell ref="O22:Q22"/>
    <mergeCell ref="S22:U22"/>
    <mergeCell ref="W22:Y22"/>
    <mergeCell ref="W19:Y19"/>
    <mergeCell ref="G20:I20"/>
    <mergeCell ref="K20:M20"/>
    <mergeCell ref="O20:Q20"/>
    <mergeCell ref="S20:U20"/>
    <mergeCell ref="W20:Y20"/>
    <mergeCell ref="G18:I18"/>
    <mergeCell ref="K18:M18"/>
    <mergeCell ref="O18:Q18"/>
    <mergeCell ref="S18:U18"/>
    <mergeCell ref="W18:Y18"/>
    <mergeCell ref="G19:I19"/>
    <mergeCell ref="K19:M19"/>
    <mergeCell ref="O19:Q19"/>
    <mergeCell ref="S19:U19"/>
    <mergeCell ref="W16:Y16"/>
    <mergeCell ref="G17:I17"/>
    <mergeCell ref="K17:M17"/>
    <mergeCell ref="O17:Q17"/>
    <mergeCell ref="S17:U17"/>
    <mergeCell ref="W17:Y17"/>
    <mergeCell ref="G15:I15"/>
    <mergeCell ref="K15:M15"/>
    <mergeCell ref="O15:Q15"/>
    <mergeCell ref="S15:U15"/>
    <mergeCell ref="W15:Y15"/>
    <mergeCell ref="G16:I16"/>
    <mergeCell ref="K16:M16"/>
    <mergeCell ref="O16:Q16"/>
    <mergeCell ref="S16:U16"/>
    <mergeCell ref="G13:I13"/>
    <mergeCell ref="K13:M13"/>
    <mergeCell ref="O13:Q13"/>
    <mergeCell ref="S13:U13"/>
    <mergeCell ref="W13:Y13"/>
    <mergeCell ref="G14:I14"/>
    <mergeCell ref="K14:M14"/>
    <mergeCell ref="O14:Q14"/>
    <mergeCell ref="S14:U14"/>
    <mergeCell ref="W14:Y14"/>
    <mergeCell ref="O11:Q11"/>
    <mergeCell ref="S11:U11"/>
    <mergeCell ref="S7:U7"/>
    <mergeCell ref="W11:Y11"/>
    <mergeCell ref="G12:I12"/>
    <mergeCell ref="K12:M12"/>
    <mergeCell ref="O12:Q12"/>
    <mergeCell ref="S12:U12"/>
    <mergeCell ref="W12:Y12"/>
    <mergeCell ref="S9:U9"/>
    <mergeCell ref="W9:Y9"/>
    <mergeCell ref="G10:I10"/>
    <mergeCell ref="K10:M10"/>
    <mergeCell ref="O10:Q10"/>
    <mergeCell ref="S10:U10"/>
    <mergeCell ref="W10:Y10"/>
    <mergeCell ref="G11:I11"/>
    <mergeCell ref="K11:M11"/>
    <mergeCell ref="W7:Y7"/>
    <mergeCell ref="C1:F1"/>
    <mergeCell ref="W3:Y3"/>
    <mergeCell ref="C5:D6"/>
    <mergeCell ref="G6:U6"/>
    <mergeCell ref="W6:Y6"/>
    <mergeCell ref="G8:I8"/>
    <mergeCell ref="K8:M8"/>
    <mergeCell ref="C9:D9"/>
    <mergeCell ref="G9:I9"/>
    <mergeCell ref="K9:M9"/>
    <mergeCell ref="O9:Q9"/>
    <mergeCell ref="G7:I7"/>
    <mergeCell ref="K7:M7"/>
    <mergeCell ref="O7:Q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sheetPr>
  <dimension ref="A1:AA80"/>
  <sheetViews>
    <sheetView showRuler="0" zoomScaleNormal="100" workbookViewId="0"/>
  </sheetViews>
  <sheetFormatPr defaultRowHeight="12.75"/>
  <cols>
    <col min="1" max="1" width="1" style="308" customWidth="1"/>
    <col min="2" max="2" width="2.5703125" style="308" customWidth="1"/>
    <col min="3" max="3" width="1.140625" style="308" customWidth="1"/>
    <col min="4" max="4" width="28.28515625" style="308" customWidth="1"/>
    <col min="5" max="5" width="0.140625" style="308" customWidth="1"/>
    <col min="6" max="6" width="0.42578125" style="308" customWidth="1"/>
    <col min="7" max="7" width="7.28515625" style="308" customWidth="1"/>
    <col min="8" max="8" width="0.42578125" style="308" customWidth="1"/>
    <col min="9" max="9" width="4.85546875" style="308" customWidth="1"/>
    <col min="10" max="10" width="0.42578125" style="308" customWidth="1"/>
    <col min="11" max="11" width="7.28515625" style="308" customWidth="1"/>
    <col min="12" max="12" width="0.5703125" style="308" customWidth="1"/>
    <col min="13" max="13" width="4.85546875" style="308" customWidth="1"/>
    <col min="14" max="14" width="0.42578125" style="308" customWidth="1"/>
    <col min="15" max="15" width="7.28515625" style="308" customWidth="1"/>
    <col min="16" max="16" width="0.42578125" style="308" customWidth="1"/>
    <col min="17" max="17" width="4.85546875" style="308" customWidth="1"/>
    <col min="18" max="18" width="0.42578125" style="308" customWidth="1"/>
    <col min="19" max="19" width="7.28515625" style="308" customWidth="1"/>
    <col min="20" max="20" width="0.42578125" style="308" customWidth="1"/>
    <col min="21" max="21" width="4.85546875" style="308" customWidth="1"/>
    <col min="22" max="22" width="0.42578125" style="308" customWidth="1"/>
    <col min="23" max="23" width="7.28515625" style="308" customWidth="1"/>
    <col min="24" max="24" width="0.42578125" style="308" customWidth="1"/>
    <col min="25" max="25" width="4.85546875" style="308" customWidth="1"/>
    <col min="26" max="26" width="2.5703125" style="308" customWidth="1"/>
    <col min="27" max="27" width="1" style="308" customWidth="1"/>
    <col min="28" max="16384" width="9.140625" style="308"/>
  </cols>
  <sheetData>
    <row r="1" spans="1:27" ht="13.5" customHeight="1" thickBot="1">
      <c r="A1" s="4"/>
      <c r="B1" s="28"/>
      <c r="C1" s="28"/>
      <c r="D1" s="28"/>
      <c r="E1" s="28"/>
      <c r="F1" s="29"/>
      <c r="G1" s="29"/>
      <c r="H1" s="29"/>
      <c r="I1" s="29"/>
      <c r="J1" s="29"/>
      <c r="K1" s="29"/>
      <c r="L1" s="29"/>
      <c r="M1" s="29"/>
      <c r="N1" s="29"/>
      <c r="O1" s="29"/>
      <c r="P1" s="29"/>
      <c r="Q1" s="29"/>
      <c r="R1" s="29"/>
      <c r="S1" s="1433" t="s">
        <v>356</v>
      </c>
      <c r="T1" s="1433"/>
      <c r="U1" s="1433"/>
      <c r="V1" s="1433"/>
      <c r="W1" s="1433"/>
      <c r="X1" s="1433"/>
      <c r="Y1" s="1434"/>
      <c r="Z1" s="319"/>
      <c r="AA1" s="4"/>
    </row>
    <row r="2" spans="1:27" ht="6" customHeight="1">
      <c r="A2" s="4"/>
      <c r="B2" s="1256"/>
      <c r="C2" s="1254"/>
      <c r="D2" s="1254"/>
      <c r="E2" s="1254"/>
      <c r="F2" s="247"/>
      <c r="G2" s="247"/>
      <c r="H2" s="247"/>
      <c r="I2" s="247"/>
      <c r="J2" s="247"/>
      <c r="K2" s="247"/>
      <c r="L2" s="247"/>
      <c r="M2" s="247"/>
      <c r="N2" s="19"/>
      <c r="O2" s="19"/>
      <c r="P2" s="19"/>
      <c r="Q2" s="19"/>
      <c r="R2" s="19"/>
      <c r="S2" s="19"/>
      <c r="T2" s="8"/>
      <c r="U2" s="8"/>
      <c r="V2" s="8"/>
      <c r="W2" s="8"/>
      <c r="X2" s="1245"/>
      <c r="Y2" s="1245"/>
      <c r="Z2" s="8"/>
      <c r="AA2" s="4"/>
    </row>
    <row r="3" spans="1:27" ht="10.5" customHeight="1" thickBot="1">
      <c r="A3" s="4"/>
      <c r="B3" s="1256"/>
      <c r="C3" s="407"/>
      <c r="D3" s="1257"/>
      <c r="E3" s="1257"/>
      <c r="F3" s="408"/>
      <c r="G3" s="408"/>
      <c r="H3" s="408"/>
      <c r="I3" s="408"/>
      <c r="J3" s="408"/>
      <c r="K3" s="408"/>
      <c r="L3" s="408"/>
      <c r="M3" s="408"/>
      <c r="N3" s="8"/>
      <c r="O3" s="8"/>
      <c r="P3" s="8"/>
      <c r="Q3" s="8"/>
      <c r="R3" s="8"/>
      <c r="S3" s="8"/>
      <c r="T3" s="8"/>
      <c r="U3" s="8"/>
      <c r="V3" s="8"/>
      <c r="W3" s="1435" t="s">
        <v>100</v>
      </c>
      <c r="X3" s="1435"/>
      <c r="Y3" s="1435"/>
      <c r="Z3" s="8"/>
      <c r="AA3" s="4"/>
    </row>
    <row r="4" spans="1:27" s="12" customFormat="1" ht="13.5" customHeight="1" thickBot="1">
      <c r="A4" s="11"/>
      <c r="B4" s="31"/>
      <c r="C4" s="409" t="s">
        <v>357</v>
      </c>
      <c r="D4" s="320"/>
      <c r="E4" s="320"/>
      <c r="F4" s="320"/>
      <c r="G4" s="410"/>
      <c r="H4" s="411"/>
      <c r="I4" s="411"/>
      <c r="J4" s="411"/>
      <c r="K4" s="411"/>
      <c r="L4" s="411"/>
      <c r="M4" s="411"/>
      <c r="N4" s="411"/>
      <c r="O4" s="411"/>
      <c r="P4" s="411"/>
      <c r="Q4" s="411"/>
      <c r="R4" s="321"/>
      <c r="S4" s="321"/>
      <c r="T4" s="321"/>
      <c r="U4" s="321"/>
      <c r="V4" s="322"/>
      <c r="W4" s="322"/>
      <c r="X4" s="322"/>
      <c r="Y4" s="322"/>
      <c r="Z4" s="8"/>
      <c r="AA4" s="11"/>
    </row>
    <row r="5" spans="1:27" ht="7.5" customHeight="1">
      <c r="A5" s="4"/>
      <c r="B5" s="30"/>
      <c r="C5" s="1436" t="s">
        <v>320</v>
      </c>
      <c r="D5" s="1437"/>
      <c r="E5" s="18"/>
      <c r="F5" s="4"/>
      <c r="G5" s="323"/>
      <c r="H5" s="323"/>
      <c r="I5" s="323"/>
      <c r="J5" s="323"/>
      <c r="K5" s="323"/>
      <c r="L5" s="323"/>
      <c r="M5" s="323"/>
      <c r="N5" s="323"/>
      <c r="O5" s="323"/>
      <c r="P5" s="323"/>
      <c r="Q5" s="323"/>
      <c r="R5" s="412"/>
      <c r="T5" s="413"/>
      <c r="U5" s="413"/>
      <c r="V5" s="413"/>
      <c r="W5" s="413"/>
      <c r="X5" s="413"/>
      <c r="Y5" s="413"/>
      <c r="Z5" s="8"/>
      <c r="AA5" s="4"/>
    </row>
    <row r="6" spans="1:27" ht="13.5" customHeight="1">
      <c r="A6" s="4"/>
      <c r="B6" s="30"/>
      <c r="C6" s="1438"/>
      <c r="D6" s="1438"/>
      <c r="E6" s="1258"/>
      <c r="F6" s="1356">
        <v>2010</v>
      </c>
      <c r="G6" s="1439">
        <v>2011</v>
      </c>
      <c r="H6" s="1439"/>
      <c r="I6" s="1439"/>
      <c r="J6" s="1439"/>
      <c r="K6" s="1439"/>
      <c r="L6" s="1439"/>
      <c r="M6" s="1439"/>
      <c r="N6" s="1439"/>
      <c r="O6" s="1439"/>
      <c r="P6" s="1439"/>
      <c r="Q6" s="1439"/>
      <c r="R6" s="1439"/>
      <c r="S6" s="1439"/>
      <c r="T6" s="1439"/>
      <c r="U6" s="1439"/>
      <c r="V6" s="325"/>
      <c r="W6" s="1440">
        <v>2012</v>
      </c>
      <c r="X6" s="1440"/>
      <c r="Y6" s="1440"/>
      <c r="Z6" s="8"/>
      <c r="AA6" s="4"/>
    </row>
    <row r="7" spans="1:27" ht="12.75" customHeight="1">
      <c r="A7" s="4"/>
      <c r="B7" s="30"/>
      <c r="C7" s="18"/>
      <c r="D7" s="18"/>
      <c r="E7" s="18"/>
      <c r="F7" s="1444" t="s">
        <v>348</v>
      </c>
      <c r="G7" s="1444"/>
      <c r="H7" s="1444"/>
      <c r="I7" s="1444"/>
      <c r="J7" s="1247"/>
      <c r="K7" s="1444" t="s">
        <v>349</v>
      </c>
      <c r="L7" s="1444"/>
      <c r="M7" s="1444"/>
      <c r="N7" s="1247"/>
      <c r="O7" s="1444" t="s">
        <v>350</v>
      </c>
      <c r="P7" s="1444"/>
      <c r="Q7" s="1444"/>
      <c r="R7" s="324"/>
      <c r="S7" s="1444" t="s">
        <v>347</v>
      </c>
      <c r="T7" s="1444"/>
      <c r="U7" s="1444"/>
      <c r="V7" s="325"/>
      <c r="W7" s="1444" t="s">
        <v>348</v>
      </c>
      <c r="X7" s="1444"/>
      <c r="Y7" s="1444"/>
      <c r="Z7" s="5"/>
      <c r="AA7" s="4"/>
    </row>
    <row r="8" spans="1:27" ht="3" customHeight="1">
      <c r="A8" s="4"/>
      <c r="B8" s="30"/>
      <c r="C8" s="18"/>
      <c r="D8" s="18"/>
      <c r="E8" s="1"/>
      <c r="F8" s="1247"/>
      <c r="G8" s="1252"/>
      <c r="H8" s="1252"/>
      <c r="I8" s="1247"/>
      <c r="J8" s="1247"/>
      <c r="K8" s="1252"/>
      <c r="L8" s="1252"/>
      <c r="M8" s="1247"/>
      <c r="N8" s="412"/>
      <c r="O8" s="1252"/>
      <c r="P8" s="1252"/>
      <c r="Q8" s="1247"/>
      <c r="R8" s="325"/>
      <c r="S8" s="1247"/>
      <c r="T8" s="1247"/>
      <c r="U8" s="1247"/>
      <c r="V8" s="325"/>
      <c r="W8" s="1247"/>
      <c r="X8" s="1247"/>
      <c r="Y8" s="1247"/>
      <c r="Z8" s="5"/>
      <c r="AA8" s="4"/>
    </row>
    <row r="9" spans="1:27" s="328" customFormat="1" ht="12" customHeight="1">
      <c r="A9" s="304"/>
      <c r="B9" s="305"/>
      <c r="C9" s="1441" t="s">
        <v>358</v>
      </c>
      <c r="D9" s="1441"/>
      <c r="E9" s="1244"/>
      <c r="F9" s="326"/>
      <c r="G9" s="1479">
        <v>688.9</v>
      </c>
      <c r="H9" s="1479"/>
      <c r="I9" s="1479"/>
      <c r="J9" s="414"/>
      <c r="K9" s="1479">
        <v>675</v>
      </c>
      <c r="L9" s="1479"/>
      <c r="M9" s="1479"/>
      <c r="N9" s="325"/>
      <c r="O9" s="1479">
        <v>689.6</v>
      </c>
      <c r="P9" s="1479"/>
      <c r="Q9" s="1479"/>
      <c r="R9" s="325"/>
      <c r="S9" s="1479">
        <v>771</v>
      </c>
      <c r="T9" s="1479"/>
      <c r="U9" s="1479"/>
      <c r="V9" s="325"/>
      <c r="W9" s="1480">
        <v>819.3</v>
      </c>
      <c r="X9" s="1480"/>
      <c r="Y9" s="1480"/>
      <c r="Z9" s="327"/>
      <c r="AA9" s="304"/>
    </row>
    <row r="10" spans="1:27" ht="12.75" customHeight="1">
      <c r="A10" s="4"/>
      <c r="B10" s="30"/>
      <c r="C10" s="406" t="s">
        <v>99</v>
      </c>
      <c r="D10" s="263"/>
      <c r="E10" s="18"/>
      <c r="F10" s="18"/>
      <c r="G10" s="1482">
        <v>354.1</v>
      </c>
      <c r="H10" s="1482"/>
      <c r="I10" s="1482"/>
      <c r="J10" s="414"/>
      <c r="K10" s="1482">
        <v>349.2</v>
      </c>
      <c r="L10" s="1482"/>
      <c r="M10" s="1482"/>
      <c r="N10" s="325"/>
      <c r="O10" s="1482">
        <v>355</v>
      </c>
      <c r="P10" s="1482"/>
      <c r="Q10" s="1482"/>
      <c r="R10" s="325"/>
      <c r="S10" s="1482">
        <v>405.7</v>
      </c>
      <c r="T10" s="1482"/>
      <c r="U10" s="1482"/>
      <c r="V10" s="325"/>
      <c r="W10" s="1481">
        <v>427.3</v>
      </c>
      <c r="X10" s="1481"/>
      <c r="Y10" s="1481"/>
      <c r="Z10" s="5"/>
      <c r="AA10" s="4"/>
    </row>
    <row r="11" spans="1:27" ht="12.75" customHeight="1">
      <c r="A11" s="4"/>
      <c r="B11" s="30"/>
      <c r="C11" s="406" t="s">
        <v>98</v>
      </c>
      <c r="D11" s="263"/>
      <c r="E11" s="18"/>
      <c r="F11" s="18"/>
      <c r="G11" s="1482">
        <v>334.8</v>
      </c>
      <c r="H11" s="1482"/>
      <c r="I11" s="1482"/>
      <c r="J11" s="414"/>
      <c r="K11" s="1482">
        <v>325.8</v>
      </c>
      <c r="L11" s="1482"/>
      <c r="M11" s="1482"/>
      <c r="N11" s="325"/>
      <c r="O11" s="1482">
        <v>334.7</v>
      </c>
      <c r="P11" s="1482"/>
      <c r="Q11" s="1482"/>
      <c r="R11" s="325"/>
      <c r="S11" s="1482">
        <v>365.3</v>
      </c>
      <c r="T11" s="1482"/>
      <c r="U11" s="1482"/>
      <c r="V11" s="325"/>
      <c r="W11" s="1481">
        <v>391.9</v>
      </c>
      <c r="X11" s="1481"/>
      <c r="Y11" s="1481"/>
      <c r="Z11" s="5"/>
      <c r="AA11" s="4"/>
    </row>
    <row r="12" spans="1:27" ht="18.75" customHeight="1">
      <c r="A12" s="4"/>
      <c r="B12" s="30"/>
      <c r="C12" s="406" t="s">
        <v>321</v>
      </c>
      <c r="D12" s="263"/>
      <c r="E12" s="18"/>
      <c r="F12" s="18"/>
      <c r="G12" s="1482">
        <v>123.9</v>
      </c>
      <c r="H12" s="1482"/>
      <c r="I12" s="1482"/>
      <c r="J12" s="414"/>
      <c r="K12" s="1482">
        <v>115.5</v>
      </c>
      <c r="L12" s="1482"/>
      <c r="M12" s="1482"/>
      <c r="N12" s="325"/>
      <c r="O12" s="1482">
        <v>138.30000000000001</v>
      </c>
      <c r="P12" s="1482"/>
      <c r="Q12" s="1482"/>
      <c r="R12" s="325"/>
      <c r="S12" s="1482">
        <v>156.30000000000001</v>
      </c>
      <c r="T12" s="1482"/>
      <c r="U12" s="1482"/>
      <c r="V12" s="325"/>
      <c r="W12" s="1481">
        <v>154.4</v>
      </c>
      <c r="X12" s="1481"/>
      <c r="Y12" s="1481"/>
      <c r="Z12" s="5"/>
      <c r="AA12" s="4"/>
    </row>
    <row r="13" spans="1:27" ht="12.75" customHeight="1">
      <c r="A13" s="4"/>
      <c r="B13" s="30"/>
      <c r="C13" s="406" t="s">
        <v>322</v>
      </c>
      <c r="D13" s="263"/>
      <c r="E13" s="18"/>
      <c r="F13" s="18"/>
      <c r="G13" s="1482">
        <v>356.5</v>
      </c>
      <c r="H13" s="1482"/>
      <c r="I13" s="1482"/>
      <c r="J13" s="414"/>
      <c r="K13" s="1482">
        <v>341.6</v>
      </c>
      <c r="L13" s="1482"/>
      <c r="M13" s="1482"/>
      <c r="N13" s="325"/>
      <c r="O13" s="1482">
        <v>338</v>
      </c>
      <c r="P13" s="1482"/>
      <c r="Q13" s="1482"/>
      <c r="R13" s="325"/>
      <c r="S13" s="1482">
        <v>387.9</v>
      </c>
      <c r="T13" s="1482"/>
      <c r="U13" s="1482"/>
      <c r="V13" s="325"/>
      <c r="W13" s="1481">
        <v>417.5</v>
      </c>
      <c r="X13" s="1481"/>
      <c r="Y13" s="1481"/>
      <c r="Z13" s="5"/>
      <c r="AA13" s="4"/>
    </row>
    <row r="14" spans="1:27" ht="12.75" customHeight="1">
      <c r="A14" s="4"/>
      <c r="B14" s="30"/>
      <c r="C14" s="406" t="s">
        <v>323</v>
      </c>
      <c r="D14" s="263"/>
      <c r="E14" s="18"/>
      <c r="F14" s="18"/>
      <c r="G14" s="1482">
        <v>208.4</v>
      </c>
      <c r="H14" s="1482"/>
      <c r="I14" s="1482"/>
      <c r="J14" s="414"/>
      <c r="K14" s="1482">
        <v>217.9</v>
      </c>
      <c r="L14" s="1482"/>
      <c r="M14" s="1482"/>
      <c r="N14" s="325"/>
      <c r="O14" s="1482">
        <v>213.3</v>
      </c>
      <c r="P14" s="1482"/>
      <c r="Q14" s="1482"/>
      <c r="R14" s="325"/>
      <c r="S14" s="1482">
        <v>226.9</v>
      </c>
      <c r="T14" s="1482"/>
      <c r="U14" s="1482"/>
      <c r="V14" s="325"/>
      <c r="W14" s="1481">
        <v>247.4</v>
      </c>
      <c r="X14" s="1481"/>
      <c r="Y14" s="1481"/>
      <c r="Z14" s="5"/>
      <c r="AA14" s="4"/>
    </row>
    <row r="15" spans="1:27" ht="18.75" customHeight="1">
      <c r="A15" s="4"/>
      <c r="B15" s="30"/>
      <c r="C15" s="406" t="s">
        <v>359</v>
      </c>
      <c r="D15" s="263"/>
      <c r="E15" s="18"/>
      <c r="F15" s="18"/>
      <c r="G15" s="1482">
        <v>72.599999999999994</v>
      </c>
      <c r="H15" s="1482"/>
      <c r="I15" s="1482"/>
      <c r="J15" s="414"/>
      <c r="K15" s="1482">
        <v>66.7</v>
      </c>
      <c r="L15" s="1482"/>
      <c r="M15" s="1482"/>
      <c r="N15" s="325"/>
      <c r="O15" s="1482">
        <v>75.599999999999994</v>
      </c>
      <c r="P15" s="1482"/>
      <c r="Q15" s="1482"/>
      <c r="R15" s="325"/>
      <c r="S15" s="1482">
        <v>80.2</v>
      </c>
      <c r="T15" s="1482"/>
      <c r="U15" s="1482"/>
      <c r="V15" s="325"/>
      <c r="W15" s="1481">
        <v>83.4</v>
      </c>
      <c r="X15" s="1481"/>
      <c r="Y15" s="1481"/>
      <c r="Z15" s="5"/>
      <c r="AA15" s="4"/>
    </row>
    <row r="16" spans="1:27" ht="12.75" customHeight="1">
      <c r="A16" s="4"/>
      <c r="B16" s="30"/>
      <c r="C16" s="406" t="s">
        <v>360</v>
      </c>
      <c r="D16" s="263"/>
      <c r="E16" s="18"/>
      <c r="F16" s="18"/>
      <c r="G16" s="1482">
        <v>616.29999999999995</v>
      </c>
      <c r="H16" s="1482"/>
      <c r="I16" s="1482"/>
      <c r="J16" s="414"/>
      <c r="K16" s="1482">
        <v>608.29999999999995</v>
      </c>
      <c r="L16" s="1482"/>
      <c r="M16" s="1482"/>
      <c r="N16" s="325"/>
      <c r="O16" s="1482">
        <v>614</v>
      </c>
      <c r="P16" s="1482"/>
      <c r="Q16" s="1482"/>
      <c r="R16" s="325"/>
      <c r="S16" s="1482">
        <v>690.8</v>
      </c>
      <c r="T16" s="1482"/>
      <c r="U16" s="1482"/>
      <c r="V16" s="325"/>
      <c r="W16" s="1481">
        <v>735.9</v>
      </c>
      <c r="X16" s="1481"/>
      <c r="Y16" s="1481"/>
      <c r="Z16" s="5"/>
      <c r="AA16" s="4"/>
    </row>
    <row r="17" spans="1:27" ht="18.75" customHeight="1">
      <c r="A17" s="4"/>
      <c r="B17" s="30"/>
      <c r="C17" s="406" t="s">
        <v>361</v>
      </c>
      <c r="D17" s="263"/>
      <c r="E17" s="18"/>
      <c r="F17" s="18"/>
      <c r="G17" s="1482">
        <v>323.60000000000002</v>
      </c>
      <c r="H17" s="1482"/>
      <c r="I17" s="1482"/>
      <c r="J17" s="414"/>
      <c r="K17" s="1482">
        <v>302.60000000000002</v>
      </c>
      <c r="L17" s="1482"/>
      <c r="M17" s="1482"/>
      <c r="N17" s="325"/>
      <c r="O17" s="1482">
        <v>333.2</v>
      </c>
      <c r="P17" s="1482"/>
      <c r="Q17" s="1482"/>
      <c r="R17" s="325"/>
      <c r="S17" s="1482">
        <v>365.6</v>
      </c>
      <c r="T17" s="1482"/>
      <c r="U17" s="1482"/>
      <c r="V17" s="325"/>
      <c r="W17" s="1481">
        <v>403.1</v>
      </c>
      <c r="X17" s="1481"/>
      <c r="Y17" s="1481"/>
      <c r="Z17" s="5"/>
      <c r="AA17" s="4"/>
    </row>
    <row r="18" spans="1:27" ht="12.75" customHeight="1">
      <c r="A18" s="4"/>
      <c r="B18" s="30"/>
      <c r="C18" s="406" t="s">
        <v>362</v>
      </c>
      <c r="D18" s="263"/>
      <c r="E18" s="18"/>
      <c r="F18" s="18"/>
      <c r="G18" s="1482">
        <v>365.2</v>
      </c>
      <c r="H18" s="1482"/>
      <c r="I18" s="1482"/>
      <c r="J18" s="414"/>
      <c r="K18" s="1482">
        <v>372.3</v>
      </c>
      <c r="L18" s="1482"/>
      <c r="M18" s="1482"/>
      <c r="N18" s="325"/>
      <c r="O18" s="1482">
        <v>356.4</v>
      </c>
      <c r="P18" s="1482"/>
      <c r="Q18" s="1482"/>
      <c r="R18" s="325"/>
      <c r="S18" s="1482">
        <v>405.5</v>
      </c>
      <c r="T18" s="1482"/>
      <c r="U18" s="1482"/>
      <c r="V18" s="325"/>
      <c r="W18" s="1481">
        <v>416.2</v>
      </c>
      <c r="X18" s="1481"/>
      <c r="Y18" s="1481"/>
      <c r="Z18" s="5"/>
      <c r="AA18" s="4"/>
    </row>
    <row r="19" spans="1:27" ht="2.25" customHeight="1">
      <c r="A19" s="4"/>
      <c r="B19" s="30"/>
      <c r="C19" s="14"/>
      <c r="D19" s="18"/>
      <c r="E19" s="18"/>
      <c r="F19" s="18"/>
      <c r="G19" s="1483"/>
      <c r="H19" s="1483"/>
      <c r="I19" s="1483"/>
      <c r="J19" s="415"/>
      <c r="K19" s="1483"/>
      <c r="L19" s="1483"/>
      <c r="M19" s="1483"/>
      <c r="N19" s="325"/>
      <c r="O19" s="1483"/>
      <c r="P19" s="1483"/>
      <c r="Q19" s="1483"/>
      <c r="R19" s="325"/>
      <c r="S19" s="1483"/>
      <c r="T19" s="1483"/>
      <c r="U19" s="1483"/>
      <c r="V19" s="325"/>
      <c r="W19" s="1484"/>
      <c r="X19" s="1484"/>
      <c r="Y19" s="1484"/>
      <c r="Z19" s="5"/>
      <c r="AA19" s="4"/>
    </row>
    <row r="20" spans="1:27" s="328" customFormat="1" ht="16.5" customHeight="1">
      <c r="A20" s="304"/>
      <c r="B20" s="305"/>
      <c r="C20" s="1441" t="s">
        <v>363</v>
      </c>
      <c r="D20" s="1441"/>
      <c r="E20" s="1244"/>
      <c r="F20" s="326"/>
      <c r="G20" s="1479">
        <v>12.4</v>
      </c>
      <c r="H20" s="1479"/>
      <c r="I20" s="1479"/>
      <c r="J20" s="415"/>
      <c r="K20" s="1479">
        <v>12.1</v>
      </c>
      <c r="L20" s="1479"/>
      <c r="M20" s="1479"/>
      <c r="N20" s="325"/>
      <c r="O20" s="1479">
        <v>12.4</v>
      </c>
      <c r="P20" s="1479"/>
      <c r="Q20" s="1479"/>
      <c r="R20" s="325"/>
      <c r="S20" s="1479">
        <v>14</v>
      </c>
      <c r="T20" s="1479"/>
      <c r="U20" s="1479"/>
      <c r="V20" s="325"/>
      <c r="W20" s="1480">
        <v>14.9</v>
      </c>
      <c r="X20" s="1480"/>
      <c r="Y20" s="1480"/>
      <c r="Z20" s="327"/>
      <c r="AA20" s="304"/>
    </row>
    <row r="21" spans="1:27" ht="12.75" customHeight="1">
      <c r="A21" s="4"/>
      <c r="B21" s="30"/>
      <c r="C21" s="406" t="s">
        <v>99</v>
      </c>
      <c r="D21" s="263"/>
      <c r="E21" s="18"/>
      <c r="F21" s="18"/>
      <c r="G21" s="1482">
        <v>12</v>
      </c>
      <c r="H21" s="1482"/>
      <c r="I21" s="1482"/>
      <c r="J21" s="415"/>
      <c r="K21" s="1482">
        <v>11.9</v>
      </c>
      <c r="L21" s="1482"/>
      <c r="M21" s="1482"/>
      <c r="N21" s="325"/>
      <c r="O21" s="1482">
        <v>12</v>
      </c>
      <c r="P21" s="1482"/>
      <c r="Q21" s="1482"/>
      <c r="R21" s="325"/>
      <c r="S21" s="1482">
        <v>13.9</v>
      </c>
      <c r="T21" s="1482"/>
      <c r="U21" s="1482"/>
      <c r="V21" s="325"/>
      <c r="W21" s="1481">
        <v>14.8</v>
      </c>
      <c r="X21" s="1481"/>
      <c r="Y21" s="1481"/>
      <c r="Z21" s="5"/>
      <c r="AA21" s="4"/>
    </row>
    <row r="22" spans="1:27" ht="12.75" customHeight="1">
      <c r="A22" s="4"/>
      <c r="B22" s="30"/>
      <c r="C22" s="406" t="s">
        <v>98</v>
      </c>
      <c r="D22" s="263"/>
      <c r="E22" s="18"/>
      <c r="F22" s="18"/>
      <c r="G22" s="1482">
        <v>12.8</v>
      </c>
      <c r="H22" s="1482"/>
      <c r="I22" s="1482"/>
      <c r="J22" s="415"/>
      <c r="K22" s="1482">
        <v>12.4</v>
      </c>
      <c r="L22" s="1482"/>
      <c r="M22" s="1482"/>
      <c r="N22" s="325"/>
      <c r="O22" s="1482">
        <v>12.9</v>
      </c>
      <c r="P22" s="1482"/>
      <c r="Q22" s="1482"/>
      <c r="R22" s="325"/>
      <c r="S22" s="1482">
        <v>14.1</v>
      </c>
      <c r="T22" s="1482"/>
      <c r="U22" s="1482"/>
      <c r="V22" s="325"/>
      <c r="W22" s="1481">
        <v>15.1</v>
      </c>
      <c r="X22" s="1481"/>
      <c r="Y22" s="1481"/>
      <c r="Z22" s="5"/>
      <c r="AA22" s="4"/>
    </row>
    <row r="23" spans="1:27" ht="1.5" customHeight="1">
      <c r="A23" s="4"/>
      <c r="B23" s="30"/>
      <c r="C23" s="406"/>
      <c r="D23" s="263"/>
      <c r="E23" s="18"/>
      <c r="F23" s="18"/>
      <c r="G23" s="1482"/>
      <c r="H23" s="1482"/>
      <c r="I23" s="1482"/>
      <c r="J23" s="415"/>
      <c r="K23" s="1482"/>
      <c r="L23" s="1482"/>
      <c r="M23" s="1482"/>
      <c r="N23" s="325"/>
      <c r="O23" s="1482"/>
      <c r="P23" s="1482"/>
      <c r="Q23" s="1482"/>
      <c r="R23" s="325"/>
      <c r="S23" s="1482"/>
      <c r="T23" s="1482"/>
      <c r="U23" s="1482"/>
      <c r="V23" s="325"/>
      <c r="W23" s="1481"/>
      <c r="X23" s="1481"/>
      <c r="Y23" s="1481"/>
      <c r="Z23" s="5"/>
      <c r="AA23" s="4"/>
    </row>
    <row r="24" spans="1:27" s="420" customFormat="1" ht="12.75" customHeight="1">
      <c r="A24" s="416"/>
      <c r="B24" s="417"/>
      <c r="C24" s="1250" t="s">
        <v>364</v>
      </c>
      <c r="D24" s="416"/>
      <c r="E24" s="418"/>
      <c r="F24" s="419"/>
      <c r="G24" s="1485">
        <v>0.8</v>
      </c>
      <c r="H24" s="1485"/>
      <c r="I24" s="1485"/>
      <c r="J24" s="415"/>
      <c r="K24" s="1485">
        <v>0.5</v>
      </c>
      <c r="L24" s="1485"/>
      <c r="M24" s="1485"/>
      <c r="N24" s="325"/>
      <c r="O24" s="1485">
        <v>0.9</v>
      </c>
      <c r="P24" s="1485"/>
      <c r="Q24" s="1485"/>
      <c r="R24" s="325"/>
      <c r="S24" s="1485">
        <v>0.2</v>
      </c>
      <c r="T24" s="1485"/>
      <c r="U24" s="1485"/>
      <c r="V24" s="325"/>
      <c r="W24" s="1486">
        <v>0.3</v>
      </c>
      <c r="X24" s="1486"/>
      <c r="Y24" s="1486"/>
      <c r="Z24" s="419"/>
      <c r="AA24" s="416"/>
    </row>
    <row r="25" spans="1:27" ht="6.75" customHeight="1">
      <c r="A25" s="4"/>
      <c r="B25" s="30"/>
      <c r="C25" s="406"/>
      <c r="D25" s="263"/>
      <c r="E25" s="18"/>
      <c r="F25" s="18"/>
      <c r="G25" s="1472"/>
      <c r="H25" s="1472"/>
      <c r="I25" s="1472"/>
      <c r="J25" s="415"/>
      <c r="K25" s="1472"/>
      <c r="L25" s="1472"/>
      <c r="M25" s="1472"/>
      <c r="N25" s="325"/>
      <c r="O25" s="1472"/>
      <c r="P25" s="1472"/>
      <c r="Q25" s="1472"/>
      <c r="R25" s="325"/>
      <c r="S25" s="1472"/>
      <c r="T25" s="1472"/>
      <c r="U25" s="1472"/>
      <c r="V25" s="325"/>
      <c r="W25" s="1473"/>
      <c r="X25" s="1473"/>
      <c r="Y25" s="1473"/>
      <c r="Z25" s="5"/>
      <c r="AA25" s="4"/>
    </row>
    <row r="26" spans="1:27" ht="12.75" customHeight="1">
      <c r="A26" s="4"/>
      <c r="B26" s="30"/>
      <c r="C26" s="406" t="s">
        <v>321</v>
      </c>
      <c r="D26" s="263"/>
      <c r="E26" s="18"/>
      <c r="F26" s="18"/>
      <c r="G26" s="1482">
        <v>27.8</v>
      </c>
      <c r="H26" s="1482"/>
      <c r="I26" s="1482"/>
      <c r="J26" s="415"/>
      <c r="K26" s="1482">
        <v>27</v>
      </c>
      <c r="L26" s="1482"/>
      <c r="M26" s="1482"/>
      <c r="N26" s="325"/>
      <c r="O26" s="1482">
        <v>30</v>
      </c>
      <c r="P26" s="1482"/>
      <c r="Q26" s="1482"/>
      <c r="R26" s="325"/>
      <c r="S26" s="1482">
        <v>35.4</v>
      </c>
      <c r="T26" s="1482"/>
      <c r="U26" s="1482"/>
      <c r="V26" s="325"/>
      <c r="W26" s="1481">
        <v>36.200000000000003</v>
      </c>
      <c r="X26" s="1481"/>
      <c r="Y26" s="1481"/>
      <c r="Z26" s="5"/>
      <c r="AA26" s="4"/>
    </row>
    <row r="27" spans="1:27" ht="12.75" customHeight="1">
      <c r="A27" s="4"/>
      <c r="B27" s="30"/>
      <c r="C27" s="406" t="s">
        <v>322</v>
      </c>
      <c r="D27" s="4"/>
      <c r="E27" s="18"/>
      <c r="F27" s="18"/>
      <c r="G27" s="1482">
        <v>12.4</v>
      </c>
      <c r="H27" s="1482"/>
      <c r="I27" s="1482"/>
      <c r="J27" s="415"/>
      <c r="K27" s="1482">
        <v>11.8</v>
      </c>
      <c r="L27" s="1482"/>
      <c r="M27" s="1482"/>
      <c r="N27" s="325"/>
      <c r="O27" s="1482">
        <v>11.9</v>
      </c>
      <c r="P27" s="1482"/>
      <c r="Q27" s="1482"/>
      <c r="R27" s="325"/>
      <c r="S27" s="1482">
        <v>13.6</v>
      </c>
      <c r="T27" s="1482"/>
      <c r="U27" s="1482"/>
      <c r="V27" s="325"/>
      <c r="W27" s="1481">
        <v>14.8</v>
      </c>
      <c r="X27" s="1481"/>
      <c r="Y27" s="1481"/>
      <c r="Z27" s="5"/>
      <c r="AA27" s="4"/>
    </row>
    <row r="28" spans="1:27" ht="12.75" customHeight="1">
      <c r="A28" s="4"/>
      <c r="B28" s="30"/>
      <c r="C28" s="406" t="s">
        <v>323</v>
      </c>
      <c r="D28" s="4"/>
      <c r="E28" s="18"/>
      <c r="F28" s="18"/>
      <c r="G28" s="1482">
        <v>9.3000000000000007</v>
      </c>
      <c r="H28" s="1482"/>
      <c r="I28" s="1482"/>
      <c r="J28" s="415"/>
      <c r="K28" s="1482">
        <v>9.6999999999999993</v>
      </c>
      <c r="L28" s="1482"/>
      <c r="M28" s="1482"/>
      <c r="N28" s="325"/>
      <c r="O28" s="1482">
        <v>9.5</v>
      </c>
      <c r="P28" s="1482"/>
      <c r="Q28" s="1482"/>
      <c r="R28" s="325"/>
      <c r="S28" s="1482">
        <v>10.199999999999999</v>
      </c>
      <c r="T28" s="1482"/>
      <c r="U28" s="1482"/>
      <c r="V28" s="325"/>
      <c r="W28" s="1481">
        <v>11.1</v>
      </c>
      <c r="X28" s="1481"/>
      <c r="Y28" s="1481"/>
      <c r="Z28" s="5"/>
      <c r="AA28" s="4"/>
    </row>
    <row r="29" spans="1:27" s="46" customFormat="1" ht="18.75" customHeight="1">
      <c r="A29" s="329"/>
      <c r="B29" s="264"/>
      <c r="C29" s="406" t="s">
        <v>365</v>
      </c>
      <c r="D29" s="263"/>
      <c r="E29" s="330"/>
      <c r="F29" s="330"/>
      <c r="G29" s="1482">
        <v>12.8</v>
      </c>
      <c r="H29" s="1482"/>
      <c r="I29" s="1482"/>
      <c r="J29" s="421"/>
      <c r="K29" s="1482">
        <v>12.6</v>
      </c>
      <c r="L29" s="1482"/>
      <c r="M29" s="1482"/>
      <c r="N29" s="325"/>
      <c r="O29" s="1482">
        <v>12.7</v>
      </c>
      <c r="P29" s="1482"/>
      <c r="Q29" s="1482"/>
      <c r="R29" s="325"/>
      <c r="S29" s="1482">
        <v>14.1</v>
      </c>
      <c r="T29" s="1482"/>
      <c r="U29" s="1482"/>
      <c r="V29" s="325"/>
      <c r="W29" s="1481">
        <v>15.1</v>
      </c>
      <c r="X29" s="1481"/>
      <c r="Y29" s="1481"/>
      <c r="Z29" s="331"/>
      <c r="AA29" s="329"/>
    </row>
    <row r="30" spans="1:27" s="46" customFormat="1" ht="12.75" customHeight="1">
      <c r="A30" s="329"/>
      <c r="B30" s="264"/>
      <c r="C30" s="406" t="s">
        <v>366</v>
      </c>
      <c r="D30" s="263"/>
      <c r="E30" s="330"/>
      <c r="F30" s="330"/>
      <c r="G30" s="1482">
        <v>9.6999999999999993</v>
      </c>
      <c r="H30" s="1482"/>
      <c r="I30" s="1482"/>
      <c r="J30" s="421"/>
      <c r="K30" s="1482">
        <v>9.5</v>
      </c>
      <c r="L30" s="1482"/>
      <c r="M30" s="1482"/>
      <c r="N30" s="325"/>
      <c r="O30" s="1482">
        <v>9.4</v>
      </c>
      <c r="P30" s="1482"/>
      <c r="Q30" s="1482"/>
      <c r="R30" s="325"/>
      <c r="S30" s="1482">
        <v>12.6</v>
      </c>
      <c r="T30" s="1482"/>
      <c r="U30" s="1482"/>
      <c r="V30" s="325"/>
      <c r="W30" s="1481">
        <v>11.8</v>
      </c>
      <c r="X30" s="1481"/>
      <c r="Y30" s="1481"/>
      <c r="Z30" s="331"/>
      <c r="AA30" s="329"/>
    </row>
    <row r="31" spans="1:27" s="46" customFormat="1" ht="12.75" customHeight="1">
      <c r="A31" s="329"/>
      <c r="B31" s="264"/>
      <c r="C31" s="406" t="s">
        <v>367</v>
      </c>
      <c r="D31" s="263"/>
      <c r="E31" s="330"/>
      <c r="F31" s="330"/>
      <c r="G31" s="1482">
        <v>13.6</v>
      </c>
      <c r="H31" s="1482"/>
      <c r="I31" s="1482"/>
      <c r="J31" s="421"/>
      <c r="K31" s="1482">
        <v>13.5</v>
      </c>
      <c r="L31" s="1482"/>
      <c r="M31" s="1482"/>
      <c r="N31" s="325"/>
      <c r="O31" s="1482">
        <v>14.6</v>
      </c>
      <c r="P31" s="1482"/>
      <c r="Q31" s="1482"/>
      <c r="R31" s="325"/>
      <c r="S31" s="1482">
        <v>14.7</v>
      </c>
      <c r="T31" s="1482"/>
      <c r="U31" s="1482"/>
      <c r="V31" s="325"/>
      <c r="W31" s="1481">
        <v>16.5</v>
      </c>
      <c r="X31" s="1481"/>
      <c r="Y31" s="1481"/>
      <c r="Z31" s="331"/>
      <c r="AA31" s="329"/>
    </row>
    <row r="32" spans="1:27" s="46" customFormat="1" ht="12.75" customHeight="1">
      <c r="A32" s="329"/>
      <c r="B32" s="264"/>
      <c r="C32" s="406" t="s">
        <v>368</v>
      </c>
      <c r="D32" s="263"/>
      <c r="E32" s="330"/>
      <c r="F32" s="330"/>
      <c r="G32" s="1482">
        <v>12.5</v>
      </c>
      <c r="H32" s="1482"/>
      <c r="I32" s="1482"/>
      <c r="J32" s="421"/>
      <c r="K32" s="1482">
        <v>11.8</v>
      </c>
      <c r="L32" s="1482"/>
      <c r="M32" s="1482"/>
      <c r="N32" s="325"/>
      <c r="O32" s="1482">
        <v>12.3</v>
      </c>
      <c r="P32" s="1482"/>
      <c r="Q32" s="1482"/>
      <c r="R32" s="325"/>
      <c r="S32" s="1482">
        <v>13.1</v>
      </c>
      <c r="T32" s="1482"/>
      <c r="U32" s="1482"/>
      <c r="V32" s="325"/>
      <c r="W32" s="1481">
        <v>15.4</v>
      </c>
      <c r="X32" s="1481"/>
      <c r="Y32" s="1481"/>
      <c r="Z32" s="331"/>
      <c r="AA32" s="329"/>
    </row>
    <row r="33" spans="1:27" s="46" customFormat="1" ht="12.75" customHeight="1">
      <c r="A33" s="329"/>
      <c r="B33" s="264"/>
      <c r="C33" s="406" t="s">
        <v>369</v>
      </c>
      <c r="D33" s="263"/>
      <c r="E33" s="330"/>
      <c r="F33" s="330"/>
      <c r="G33" s="1482">
        <v>17</v>
      </c>
      <c r="H33" s="1482"/>
      <c r="I33" s="1482"/>
      <c r="J33" s="421"/>
      <c r="K33" s="1482">
        <v>14.7</v>
      </c>
      <c r="L33" s="1482"/>
      <c r="M33" s="1482"/>
      <c r="N33" s="325"/>
      <c r="O33" s="1482">
        <v>13.3</v>
      </c>
      <c r="P33" s="1482"/>
      <c r="Q33" s="1482"/>
      <c r="R33" s="325"/>
      <c r="S33" s="1482">
        <v>17.5</v>
      </c>
      <c r="T33" s="1482"/>
      <c r="U33" s="1482"/>
      <c r="V33" s="325"/>
      <c r="W33" s="1481">
        <v>20</v>
      </c>
      <c r="X33" s="1481"/>
      <c r="Y33" s="1481"/>
      <c r="Z33" s="331"/>
      <c r="AA33" s="329"/>
    </row>
    <row r="34" spans="1:27" s="46" customFormat="1" ht="12.75" customHeight="1">
      <c r="A34" s="329"/>
      <c r="B34" s="264"/>
      <c r="C34" s="406" t="s">
        <v>260</v>
      </c>
      <c r="D34" s="263"/>
      <c r="E34" s="330"/>
      <c r="F34" s="330"/>
      <c r="G34" s="1482">
        <v>9.5</v>
      </c>
      <c r="H34" s="1482"/>
      <c r="I34" s="1482"/>
      <c r="J34" s="421"/>
      <c r="K34" s="1482">
        <v>9.6999999999999993</v>
      </c>
      <c r="L34" s="1482"/>
      <c r="M34" s="1482"/>
      <c r="N34" s="325"/>
      <c r="O34" s="1482">
        <v>11.6</v>
      </c>
      <c r="P34" s="1482"/>
      <c r="Q34" s="1482"/>
      <c r="R34" s="325"/>
      <c r="S34" s="1482">
        <v>15.1</v>
      </c>
      <c r="T34" s="1482"/>
      <c r="U34" s="1482"/>
      <c r="V34" s="325"/>
      <c r="W34" s="1481">
        <v>13.9</v>
      </c>
      <c r="X34" s="1481"/>
      <c r="Y34" s="1481"/>
      <c r="Z34" s="331"/>
      <c r="AA34" s="329"/>
    </row>
    <row r="35" spans="1:27" s="46" customFormat="1" ht="12.75" customHeight="1">
      <c r="A35" s="329"/>
      <c r="B35" s="264"/>
      <c r="C35" s="406" t="s">
        <v>261</v>
      </c>
      <c r="D35" s="263"/>
      <c r="E35" s="330"/>
      <c r="F35" s="330"/>
      <c r="G35" s="1482">
        <v>13.9</v>
      </c>
      <c r="H35" s="1482"/>
      <c r="I35" s="1482"/>
      <c r="J35" s="421"/>
      <c r="K35" s="1482">
        <v>13.5</v>
      </c>
      <c r="L35" s="1482"/>
      <c r="M35" s="1482"/>
      <c r="N35" s="325"/>
      <c r="O35" s="1482">
        <v>14.3</v>
      </c>
      <c r="P35" s="1482"/>
      <c r="Q35" s="1482"/>
      <c r="R35" s="325"/>
      <c r="S35" s="1482">
        <v>13.5</v>
      </c>
      <c r="T35" s="1482"/>
      <c r="U35" s="1482"/>
      <c r="V35" s="325"/>
      <c r="W35" s="1481">
        <v>16.100000000000001</v>
      </c>
      <c r="X35" s="1481"/>
      <c r="Y35" s="1481"/>
      <c r="Z35" s="331"/>
      <c r="AA35" s="329"/>
    </row>
    <row r="36" spans="1:27" ht="18.75" customHeight="1">
      <c r="A36" s="4"/>
      <c r="B36" s="30"/>
      <c r="C36" s="1441" t="s">
        <v>370</v>
      </c>
      <c r="D36" s="1441"/>
      <c r="E36" s="1441"/>
      <c r="F36" s="1441"/>
      <c r="G36" s="1479">
        <v>6.6</v>
      </c>
      <c r="H36" s="1479"/>
      <c r="I36" s="1479"/>
      <c r="J36" s="415"/>
      <c r="K36" s="1479">
        <v>6.7</v>
      </c>
      <c r="L36" s="1479"/>
      <c r="M36" s="1479"/>
      <c r="N36" s="325"/>
      <c r="O36" s="1479">
        <v>6.4</v>
      </c>
      <c r="P36" s="1479"/>
      <c r="Q36" s="1479"/>
      <c r="R36" s="325"/>
      <c r="S36" s="1479">
        <v>7.4</v>
      </c>
      <c r="T36" s="1479"/>
      <c r="U36" s="1479"/>
      <c r="V36" s="325"/>
      <c r="W36" s="1480">
        <v>7.6</v>
      </c>
      <c r="X36" s="1480"/>
      <c r="Y36" s="1480"/>
      <c r="Z36" s="5"/>
      <c r="AA36" s="4"/>
    </row>
    <row r="37" spans="1:27" s="46" customFormat="1" ht="12.75" customHeight="1">
      <c r="A37" s="329"/>
      <c r="B37" s="422"/>
      <c r="C37" s="406" t="s">
        <v>99</v>
      </c>
      <c r="D37" s="263"/>
      <c r="E37" s="330"/>
      <c r="F37" s="330"/>
      <c r="G37" s="1472">
        <v>6.2</v>
      </c>
      <c r="H37" s="1472"/>
      <c r="I37" s="1472"/>
      <c r="J37" s="415"/>
      <c r="K37" s="1472">
        <v>6.4</v>
      </c>
      <c r="L37" s="1472"/>
      <c r="M37" s="1472"/>
      <c r="N37" s="325"/>
      <c r="O37" s="1472">
        <v>6.3</v>
      </c>
      <c r="P37" s="1472"/>
      <c r="Q37" s="1472"/>
      <c r="R37" s="325"/>
      <c r="S37" s="1472">
        <v>7.4</v>
      </c>
      <c r="T37" s="1472"/>
      <c r="U37" s="1472"/>
      <c r="V37" s="325"/>
      <c r="W37" s="1473">
        <v>7.7</v>
      </c>
      <c r="X37" s="1473"/>
      <c r="Y37" s="1473"/>
      <c r="Z37" s="331"/>
      <c r="AA37" s="329"/>
    </row>
    <row r="38" spans="1:27" s="46" customFormat="1" ht="12.75" customHeight="1">
      <c r="A38" s="329"/>
      <c r="B38" s="422"/>
      <c r="C38" s="406" t="s">
        <v>98</v>
      </c>
      <c r="D38" s="263"/>
      <c r="E38" s="330"/>
      <c r="F38" s="330"/>
      <c r="G38" s="1472">
        <v>7</v>
      </c>
      <c r="H38" s="1472"/>
      <c r="I38" s="1472"/>
      <c r="J38" s="415"/>
      <c r="K38" s="1472">
        <v>7</v>
      </c>
      <c r="L38" s="1472"/>
      <c r="M38" s="1472"/>
      <c r="N38" s="325"/>
      <c r="O38" s="1472">
        <v>6.6</v>
      </c>
      <c r="P38" s="1472"/>
      <c r="Q38" s="1472"/>
      <c r="R38" s="325"/>
      <c r="S38" s="1472">
        <v>7.3</v>
      </c>
      <c r="T38" s="1472"/>
      <c r="U38" s="1472"/>
      <c r="V38" s="325"/>
      <c r="W38" s="1473">
        <v>7.5</v>
      </c>
      <c r="X38" s="1473"/>
      <c r="Y38" s="1473"/>
      <c r="Z38" s="331"/>
      <c r="AA38" s="329"/>
    </row>
    <row r="39" spans="1:27" s="50" customFormat="1" ht="2.25" customHeight="1">
      <c r="A39" s="263"/>
      <c r="B39" s="264"/>
      <c r="C39" s="406"/>
      <c r="D39" s="263"/>
      <c r="E39" s="18"/>
      <c r="F39" s="18"/>
      <c r="G39" s="1472"/>
      <c r="H39" s="1472"/>
      <c r="I39" s="1472"/>
      <c r="J39" s="415"/>
      <c r="K39" s="1472"/>
      <c r="L39" s="1472"/>
      <c r="M39" s="1472"/>
      <c r="N39" s="325"/>
      <c r="O39" s="1472"/>
      <c r="P39" s="1472"/>
      <c r="Q39" s="1472"/>
      <c r="R39" s="325"/>
      <c r="S39" s="1472"/>
      <c r="T39" s="1472"/>
      <c r="U39" s="1472"/>
      <c r="V39" s="325"/>
      <c r="W39" s="1473"/>
      <c r="X39" s="1473"/>
      <c r="Y39" s="1473"/>
      <c r="Z39" s="1258"/>
      <c r="AA39" s="263"/>
    </row>
    <row r="40" spans="1:27" s="420" customFormat="1" ht="12" customHeight="1">
      <c r="A40" s="416"/>
      <c r="B40" s="417"/>
      <c r="C40" s="1250" t="s">
        <v>371</v>
      </c>
      <c r="D40" s="416"/>
      <c r="E40" s="418"/>
      <c r="F40" s="419"/>
      <c r="G40" s="1485">
        <v>0.8</v>
      </c>
      <c r="H40" s="1485"/>
      <c r="I40" s="1485"/>
      <c r="J40" s="415"/>
      <c r="K40" s="1485">
        <v>0.6</v>
      </c>
      <c r="L40" s="1485"/>
      <c r="M40" s="1485"/>
      <c r="N40" s="325"/>
      <c r="O40" s="1485">
        <v>0.3</v>
      </c>
      <c r="P40" s="1485"/>
      <c r="Q40" s="1485"/>
      <c r="R40" s="325"/>
      <c r="S40" s="1485">
        <v>-0.1</v>
      </c>
      <c r="T40" s="1485"/>
      <c r="U40" s="1485"/>
      <c r="V40" s="325"/>
      <c r="W40" s="1486">
        <v>-0.2</v>
      </c>
      <c r="X40" s="1486"/>
      <c r="Y40" s="1486"/>
      <c r="Z40" s="419"/>
      <c r="AA40" s="416"/>
    </row>
    <row r="41" spans="1:27" s="50" customFormat="1" ht="11.25" customHeight="1" thickBot="1">
      <c r="A41" s="263"/>
      <c r="B41" s="307"/>
      <c r="C41" s="17"/>
      <c r="D41" s="1357"/>
      <c r="E41" s="273"/>
      <c r="F41" s="18"/>
      <c r="G41" s="344"/>
      <c r="H41" s="344"/>
      <c r="I41" s="1354"/>
      <c r="J41" s="344"/>
      <c r="K41" s="344"/>
      <c r="L41" s="344"/>
      <c r="M41" s="1354"/>
      <c r="N41" s="344"/>
      <c r="O41" s="344"/>
      <c r="P41" s="344"/>
      <c r="Q41" s="344"/>
      <c r="R41" s="344"/>
      <c r="S41" s="344"/>
      <c r="T41" s="344"/>
      <c r="U41" s="344"/>
      <c r="V41" s="325"/>
      <c r="W41" s="1435"/>
      <c r="X41" s="1435"/>
      <c r="Y41" s="1435"/>
      <c r="Z41" s="1258"/>
      <c r="AA41" s="263"/>
    </row>
    <row r="42" spans="1:27" s="50" customFormat="1" ht="13.5" customHeight="1" thickBot="1">
      <c r="A42" s="263"/>
      <c r="B42" s="307"/>
      <c r="C42" s="409" t="s">
        <v>708</v>
      </c>
      <c r="D42" s="333"/>
      <c r="E42" s="333"/>
      <c r="F42" s="333"/>
      <c r="G42" s="333"/>
      <c r="H42" s="333"/>
      <c r="I42" s="333"/>
      <c r="J42" s="333"/>
      <c r="K42" s="333"/>
      <c r="L42" s="333"/>
      <c r="M42" s="333"/>
      <c r="N42" s="333"/>
      <c r="O42" s="333"/>
      <c r="P42" s="333"/>
      <c r="Q42" s="333"/>
      <c r="R42" s="333"/>
      <c r="S42" s="333"/>
      <c r="T42" s="333"/>
      <c r="U42" s="333"/>
      <c r="V42" s="334"/>
      <c r="W42" s="334"/>
      <c r="X42" s="334"/>
      <c r="Y42" s="334"/>
      <c r="Z42" s="1258"/>
      <c r="AA42" s="263"/>
    </row>
    <row r="43" spans="1:27" s="50" customFormat="1" ht="4.5" customHeight="1">
      <c r="A43" s="263"/>
      <c r="B43" s="307"/>
      <c r="C43" s="1457" t="s">
        <v>324</v>
      </c>
      <c r="D43" s="1458"/>
      <c r="E43" s="18"/>
      <c r="F43" s="263"/>
      <c r="G43" s="413"/>
      <c r="H43" s="413"/>
      <c r="I43" s="413"/>
      <c r="J43" s="413"/>
      <c r="K43" s="413"/>
      <c r="L43" s="413"/>
      <c r="M43" s="413"/>
      <c r="N43" s="413"/>
      <c r="O43" s="413"/>
      <c r="P43" s="413"/>
      <c r="Q43" s="413"/>
      <c r="R43" s="413"/>
      <c r="T43" s="413"/>
      <c r="U43" s="413"/>
      <c r="V43" s="413"/>
      <c r="W43" s="413"/>
      <c r="X43" s="413"/>
      <c r="Y43" s="413"/>
      <c r="Z43" s="1258"/>
      <c r="AA43" s="263"/>
    </row>
    <row r="44" spans="1:27" s="50" customFormat="1" ht="12.75" customHeight="1">
      <c r="A44" s="263"/>
      <c r="B44" s="307"/>
      <c r="C44" s="1459"/>
      <c r="D44" s="1459"/>
      <c r="E44" s="1258"/>
      <c r="F44" s="1356">
        <v>2010</v>
      </c>
      <c r="G44" s="1439">
        <v>2011</v>
      </c>
      <c r="H44" s="1439"/>
      <c r="I44" s="1439"/>
      <c r="J44" s="1439"/>
      <c r="K44" s="1439">
        <v>2011</v>
      </c>
      <c r="L44" s="1439"/>
      <c r="M44" s="1439"/>
      <c r="N44" s="1439"/>
      <c r="O44" s="1439"/>
      <c r="P44" s="1439"/>
      <c r="Q44" s="1439"/>
      <c r="R44" s="1439"/>
      <c r="S44" s="1439"/>
      <c r="T44" s="1439"/>
      <c r="U44" s="1439"/>
      <c r="V44" s="325"/>
      <c r="W44" s="1440">
        <v>2012</v>
      </c>
      <c r="X44" s="1440"/>
      <c r="Y44" s="1440"/>
      <c r="Z44" s="1258"/>
      <c r="AA44" s="263"/>
    </row>
    <row r="45" spans="1:27" s="50" customFormat="1" ht="12.75" customHeight="1">
      <c r="A45" s="263"/>
      <c r="B45" s="307"/>
      <c r="C45" s="1258"/>
      <c r="D45" s="1258"/>
      <c r="E45" s="1258"/>
      <c r="F45" s="1444" t="s">
        <v>348</v>
      </c>
      <c r="G45" s="1444"/>
      <c r="H45" s="1444"/>
      <c r="I45" s="1444"/>
      <c r="J45" s="1247"/>
      <c r="K45" s="1444" t="s">
        <v>349</v>
      </c>
      <c r="L45" s="1444"/>
      <c r="M45" s="1444"/>
      <c r="N45" s="1247"/>
      <c r="O45" s="1444" t="s">
        <v>350</v>
      </c>
      <c r="P45" s="1444"/>
      <c r="Q45" s="1444"/>
      <c r="R45" s="324"/>
      <c r="S45" s="1444" t="s">
        <v>347</v>
      </c>
      <c r="T45" s="1444"/>
      <c r="U45" s="1444"/>
      <c r="V45" s="325"/>
      <c r="W45" s="1444" t="s">
        <v>348</v>
      </c>
      <c r="X45" s="1444"/>
      <c r="Y45" s="1444"/>
      <c r="Z45" s="1258"/>
      <c r="AA45" s="263"/>
    </row>
    <row r="46" spans="1:27" s="50" customFormat="1" ht="12.75" customHeight="1">
      <c r="A46" s="263"/>
      <c r="B46" s="307"/>
      <c r="C46" s="1258"/>
      <c r="D46" s="1258"/>
      <c r="E46" s="1258"/>
      <c r="F46" s="1487" t="s">
        <v>325</v>
      </c>
      <c r="G46" s="1487"/>
      <c r="H46" s="335"/>
      <c r="I46" s="336" t="s">
        <v>170</v>
      </c>
      <c r="J46" s="1258"/>
      <c r="K46" s="1358" t="s">
        <v>325</v>
      </c>
      <c r="L46" s="335"/>
      <c r="M46" s="336" t="s">
        <v>170</v>
      </c>
      <c r="N46" s="1258"/>
      <c r="O46" s="337" t="s">
        <v>325</v>
      </c>
      <c r="P46" s="335"/>
      <c r="Q46" s="336" t="s">
        <v>170</v>
      </c>
      <c r="R46" s="1258"/>
      <c r="S46" s="337" t="s">
        <v>325</v>
      </c>
      <c r="T46" s="335"/>
      <c r="U46" s="336" t="s">
        <v>170</v>
      </c>
      <c r="V46" s="325"/>
      <c r="W46" s="337" t="s">
        <v>325</v>
      </c>
      <c r="X46" s="335"/>
      <c r="Y46" s="336" t="s">
        <v>170</v>
      </c>
      <c r="Z46" s="1258"/>
      <c r="AA46" s="263"/>
    </row>
    <row r="47" spans="1:27" s="50" customFormat="1" ht="8.25" customHeight="1">
      <c r="A47" s="263"/>
      <c r="B47" s="307"/>
      <c r="C47" s="1258"/>
      <c r="D47" s="1258"/>
      <c r="E47" s="1258"/>
      <c r="F47" s="1258"/>
      <c r="G47" s="335"/>
      <c r="H47" s="1350"/>
      <c r="I47" s="1258"/>
      <c r="J47" s="1349"/>
      <c r="K47" s="335"/>
      <c r="L47" s="1350"/>
      <c r="M47" s="1258"/>
      <c r="N47" s="1349"/>
      <c r="O47" s="335"/>
      <c r="P47" s="1350"/>
      <c r="Q47" s="1258"/>
      <c r="R47" s="1349"/>
      <c r="S47" s="335"/>
      <c r="T47" s="1350"/>
      <c r="U47" s="1350"/>
      <c r="V47" s="325"/>
      <c r="W47" s="335"/>
      <c r="X47" s="1350"/>
      <c r="Y47" s="1350"/>
      <c r="Z47" s="1258"/>
      <c r="AA47" s="263"/>
    </row>
    <row r="48" spans="1:27" s="50" customFormat="1" ht="15" customHeight="1">
      <c r="A48" s="263"/>
      <c r="B48" s="307"/>
      <c r="C48" s="1441" t="s">
        <v>358</v>
      </c>
      <c r="D48" s="1441"/>
      <c r="E48" s="339"/>
      <c r="F48" s="326"/>
      <c r="G48" s="1359">
        <v>688.9</v>
      </c>
      <c r="H48" s="1360"/>
      <c r="I48" s="390">
        <v>100</v>
      </c>
      <c r="J48" s="1361"/>
      <c r="K48" s="1359">
        <v>675</v>
      </c>
      <c r="L48" s="1360"/>
      <c r="M48" s="390">
        <v>100</v>
      </c>
      <c r="N48" s="1362"/>
      <c r="O48" s="1359">
        <v>689.6</v>
      </c>
      <c r="P48" s="1360"/>
      <c r="Q48" s="390">
        <v>100</v>
      </c>
      <c r="R48" s="1362"/>
      <c r="S48" s="1359">
        <v>771</v>
      </c>
      <c r="T48" s="1360"/>
      <c r="U48" s="390">
        <v>100</v>
      </c>
      <c r="V48" s="1362"/>
      <c r="W48" s="1363">
        <v>819.3</v>
      </c>
      <c r="X48" s="1360"/>
      <c r="Y48" s="390">
        <v>100</v>
      </c>
      <c r="Z48" s="1258"/>
      <c r="AA48" s="263"/>
    </row>
    <row r="49" spans="1:27" s="50" customFormat="1" ht="15" customHeight="1">
      <c r="A49" s="263"/>
      <c r="B49" s="307"/>
      <c r="C49" s="1364"/>
      <c r="D49" s="1250" t="s">
        <v>99</v>
      </c>
      <c r="E49" s="1345"/>
      <c r="F49" s="326"/>
      <c r="G49" s="1294">
        <v>354.1</v>
      </c>
      <c r="H49" s="1365"/>
      <c r="I49" s="1353">
        <v>51.4</v>
      </c>
      <c r="J49" s="1308"/>
      <c r="K49" s="1294">
        <v>349.2</v>
      </c>
      <c r="L49" s="1365"/>
      <c r="M49" s="1353">
        <v>51.7</v>
      </c>
      <c r="N49" s="1362"/>
      <c r="O49" s="1294">
        <v>355</v>
      </c>
      <c r="P49" s="1365"/>
      <c r="Q49" s="1353">
        <v>51.5</v>
      </c>
      <c r="R49" s="1362"/>
      <c r="S49" s="1294">
        <v>405.7</v>
      </c>
      <c r="T49" s="1365"/>
      <c r="U49" s="1353">
        <v>52.6</v>
      </c>
      <c r="V49" s="1362"/>
      <c r="W49" s="1366">
        <v>427.3</v>
      </c>
      <c r="X49" s="1365"/>
      <c r="Y49" s="1353">
        <v>52.2</v>
      </c>
      <c r="Z49" s="1258"/>
      <c r="AA49" s="263"/>
    </row>
    <row r="50" spans="1:27" s="50" customFormat="1" ht="15" customHeight="1">
      <c r="A50" s="263"/>
      <c r="B50" s="307"/>
      <c r="C50" s="1364"/>
      <c r="D50" s="1250" t="s">
        <v>98</v>
      </c>
      <c r="E50" s="1345"/>
      <c r="F50" s="326"/>
      <c r="G50" s="1294">
        <v>334.8</v>
      </c>
      <c r="H50" s="1365"/>
      <c r="I50" s="1353">
        <v>48.6</v>
      </c>
      <c r="J50" s="1308"/>
      <c r="K50" s="1294">
        <v>325.8</v>
      </c>
      <c r="L50" s="1365"/>
      <c r="M50" s="1353">
        <v>48.3</v>
      </c>
      <c r="N50" s="1362"/>
      <c r="O50" s="1294">
        <v>334.7</v>
      </c>
      <c r="P50" s="1365"/>
      <c r="Q50" s="1353">
        <v>48.5</v>
      </c>
      <c r="R50" s="1362"/>
      <c r="S50" s="1294">
        <v>365.3</v>
      </c>
      <c r="T50" s="1365"/>
      <c r="U50" s="1353">
        <v>47.4</v>
      </c>
      <c r="V50" s="1362"/>
      <c r="W50" s="1366">
        <v>391.9</v>
      </c>
      <c r="X50" s="1365"/>
      <c r="Y50" s="1353">
        <v>47.8</v>
      </c>
      <c r="Z50" s="1258"/>
      <c r="AA50" s="263"/>
    </row>
    <row r="51" spans="1:27" s="50" customFormat="1" ht="19.5" customHeight="1">
      <c r="A51" s="263"/>
      <c r="B51" s="307"/>
      <c r="C51" s="406" t="s">
        <v>321</v>
      </c>
      <c r="D51" s="241"/>
      <c r="E51" s="273"/>
      <c r="F51" s="14"/>
      <c r="G51" s="1367">
        <v>123.9</v>
      </c>
      <c r="H51" s="1368"/>
      <c r="I51" s="397">
        <v>18</v>
      </c>
      <c r="J51" s="1300"/>
      <c r="K51" s="1367">
        <v>115.5</v>
      </c>
      <c r="L51" s="1368"/>
      <c r="M51" s="397">
        <v>17.100000000000001</v>
      </c>
      <c r="N51" s="1362"/>
      <c r="O51" s="1369">
        <v>138.30000000000001</v>
      </c>
      <c r="P51" s="1368"/>
      <c r="Q51" s="397">
        <v>20.100000000000001</v>
      </c>
      <c r="R51" s="1362"/>
      <c r="S51" s="1369">
        <v>156.30000000000001</v>
      </c>
      <c r="T51" s="1368"/>
      <c r="U51" s="397">
        <v>20.3</v>
      </c>
      <c r="V51" s="1362"/>
      <c r="W51" s="1370">
        <v>154.4</v>
      </c>
      <c r="X51" s="1368"/>
      <c r="Y51" s="397">
        <v>18.8</v>
      </c>
      <c r="Z51" s="1258"/>
      <c r="AA51" s="263"/>
    </row>
    <row r="52" spans="1:27" s="50" customFormat="1" ht="15" customHeight="1">
      <c r="A52" s="263"/>
      <c r="B52" s="307"/>
      <c r="C52" s="17"/>
      <c r="D52" s="1255" t="s">
        <v>99</v>
      </c>
      <c r="E52" s="273"/>
      <c r="F52" s="18"/>
      <c r="G52" s="1371">
        <v>62.6</v>
      </c>
      <c r="H52" s="1365"/>
      <c r="I52" s="1353">
        <v>50.5</v>
      </c>
      <c r="J52" s="1308"/>
      <c r="K52" s="1371">
        <v>62.3</v>
      </c>
      <c r="L52" s="1365"/>
      <c r="M52" s="1353">
        <v>53.9</v>
      </c>
      <c r="N52" s="1362"/>
      <c r="O52" s="1372">
        <v>69.8</v>
      </c>
      <c r="P52" s="1365"/>
      <c r="Q52" s="1353">
        <v>50.5</v>
      </c>
      <c r="R52" s="1362"/>
      <c r="S52" s="1372">
        <v>81.400000000000006</v>
      </c>
      <c r="T52" s="1365"/>
      <c r="U52" s="1353">
        <v>52.1</v>
      </c>
      <c r="V52" s="1362"/>
      <c r="W52" s="1373">
        <v>82.7</v>
      </c>
      <c r="X52" s="1365"/>
      <c r="Y52" s="1353">
        <v>53.6</v>
      </c>
      <c r="Z52" s="1258"/>
      <c r="AA52" s="263"/>
    </row>
    <row r="53" spans="1:27" s="50" customFormat="1" ht="15" customHeight="1">
      <c r="A53" s="263"/>
      <c r="B53" s="307"/>
      <c r="C53" s="17"/>
      <c r="D53" s="1255" t="s">
        <v>98</v>
      </c>
      <c r="E53" s="273"/>
      <c r="F53" s="18"/>
      <c r="G53" s="1371">
        <v>61.4</v>
      </c>
      <c r="H53" s="1365"/>
      <c r="I53" s="1353">
        <v>49.6</v>
      </c>
      <c r="J53" s="1308"/>
      <c r="K53" s="1371">
        <v>53.2</v>
      </c>
      <c r="L53" s="1365"/>
      <c r="M53" s="1353">
        <v>46.1</v>
      </c>
      <c r="N53" s="1362"/>
      <c r="O53" s="1372">
        <v>68.5</v>
      </c>
      <c r="P53" s="1365"/>
      <c r="Q53" s="1353">
        <v>49.5</v>
      </c>
      <c r="R53" s="1362"/>
      <c r="S53" s="1372">
        <v>74.900000000000006</v>
      </c>
      <c r="T53" s="1365"/>
      <c r="U53" s="1353">
        <v>47.9</v>
      </c>
      <c r="V53" s="1362"/>
      <c r="W53" s="1373">
        <v>71.599999999999994</v>
      </c>
      <c r="X53" s="1365"/>
      <c r="Y53" s="1353">
        <v>46.4</v>
      </c>
      <c r="Z53" s="1258"/>
      <c r="AA53" s="263"/>
    </row>
    <row r="54" spans="1:27" s="50" customFormat="1" ht="19.5" customHeight="1">
      <c r="A54" s="263"/>
      <c r="B54" s="307"/>
      <c r="C54" s="406" t="s">
        <v>552</v>
      </c>
      <c r="D54" s="241"/>
      <c r="E54" s="273"/>
      <c r="F54" s="14"/>
      <c r="G54" s="1369">
        <v>196.1</v>
      </c>
      <c r="H54" s="1368"/>
      <c r="I54" s="397">
        <v>28.5</v>
      </c>
      <c r="J54" s="1300"/>
      <c r="K54" s="1367">
        <v>184.1</v>
      </c>
      <c r="L54" s="1368"/>
      <c r="M54" s="397">
        <v>27.3</v>
      </c>
      <c r="N54" s="1362"/>
      <c r="O54" s="1369">
        <v>181.3</v>
      </c>
      <c r="P54" s="1368"/>
      <c r="Q54" s="397">
        <v>26.3</v>
      </c>
      <c r="R54" s="1362"/>
      <c r="S54" s="1369">
        <v>217.4</v>
      </c>
      <c r="T54" s="1368"/>
      <c r="U54" s="397">
        <v>28.2</v>
      </c>
      <c r="V54" s="1362"/>
      <c r="W54" s="1370">
        <v>225.7</v>
      </c>
      <c r="X54" s="1368"/>
      <c r="Y54" s="397">
        <v>27.5</v>
      </c>
      <c r="Z54" s="1258"/>
      <c r="AA54" s="263"/>
    </row>
    <row r="55" spans="1:27" s="50" customFormat="1" ht="15" customHeight="1">
      <c r="A55" s="263"/>
      <c r="B55" s="307"/>
      <c r="C55" s="17"/>
      <c r="D55" s="1255" t="s">
        <v>99</v>
      </c>
      <c r="E55" s="273"/>
      <c r="F55" s="18"/>
      <c r="G55" s="1372">
        <v>97.2</v>
      </c>
      <c r="H55" s="1365"/>
      <c r="I55" s="1353">
        <v>49.6</v>
      </c>
      <c r="J55" s="1308"/>
      <c r="K55" s="1372">
        <v>92</v>
      </c>
      <c r="L55" s="1365"/>
      <c r="M55" s="1353">
        <v>50</v>
      </c>
      <c r="N55" s="1362"/>
      <c r="O55" s="1372">
        <v>91.2</v>
      </c>
      <c r="P55" s="1365"/>
      <c r="Q55" s="1353">
        <v>50.3</v>
      </c>
      <c r="R55" s="1362"/>
      <c r="S55" s="1372">
        <v>105.2</v>
      </c>
      <c r="T55" s="1365"/>
      <c r="U55" s="1353">
        <v>48.4</v>
      </c>
      <c r="V55" s="1362"/>
      <c r="W55" s="1373">
        <v>110.1</v>
      </c>
      <c r="X55" s="1365"/>
      <c r="Y55" s="1353">
        <v>48.8</v>
      </c>
      <c r="Z55" s="1258"/>
      <c r="AA55" s="263"/>
    </row>
    <row r="56" spans="1:27" s="50" customFormat="1" ht="15" customHeight="1">
      <c r="A56" s="263"/>
      <c r="B56" s="307"/>
      <c r="C56" s="17"/>
      <c r="D56" s="1255" t="s">
        <v>98</v>
      </c>
      <c r="E56" s="273"/>
      <c r="F56" s="18"/>
      <c r="G56" s="1372">
        <v>98.9</v>
      </c>
      <c r="H56" s="1365"/>
      <c r="I56" s="1353">
        <v>50.4</v>
      </c>
      <c r="J56" s="1308"/>
      <c r="K56" s="1371">
        <v>92</v>
      </c>
      <c r="L56" s="1365"/>
      <c r="M56" s="1353">
        <v>50</v>
      </c>
      <c r="N56" s="1362"/>
      <c r="O56" s="1372">
        <v>90.1</v>
      </c>
      <c r="P56" s="1365"/>
      <c r="Q56" s="1353">
        <v>49.7</v>
      </c>
      <c r="R56" s="1362"/>
      <c r="S56" s="1372">
        <v>112.2</v>
      </c>
      <c r="T56" s="1365"/>
      <c r="U56" s="1353">
        <v>51.6</v>
      </c>
      <c r="V56" s="1362"/>
      <c r="W56" s="1373">
        <v>115.6</v>
      </c>
      <c r="X56" s="1365"/>
      <c r="Y56" s="1353">
        <v>51.2</v>
      </c>
      <c r="Z56" s="1258"/>
      <c r="AA56" s="263"/>
    </row>
    <row r="57" spans="1:27" s="50" customFormat="1" ht="19.5" customHeight="1">
      <c r="A57" s="263"/>
      <c r="B57" s="307"/>
      <c r="C57" s="406" t="s">
        <v>553</v>
      </c>
      <c r="D57" s="241"/>
      <c r="E57" s="273"/>
      <c r="F57" s="14"/>
      <c r="G57" s="1369">
        <v>160.4</v>
      </c>
      <c r="H57" s="1368"/>
      <c r="I57" s="397">
        <v>23.3</v>
      </c>
      <c r="J57" s="1300"/>
      <c r="K57" s="1367">
        <v>157.5</v>
      </c>
      <c r="L57" s="1368"/>
      <c r="M57" s="397">
        <v>23.3</v>
      </c>
      <c r="N57" s="1362"/>
      <c r="O57" s="1369">
        <v>156.69999999999999</v>
      </c>
      <c r="P57" s="1368"/>
      <c r="Q57" s="397">
        <v>22.7</v>
      </c>
      <c r="R57" s="1362"/>
      <c r="S57" s="1369">
        <v>170.4</v>
      </c>
      <c r="T57" s="1368"/>
      <c r="U57" s="397">
        <v>22.1</v>
      </c>
      <c r="V57" s="1362"/>
      <c r="W57" s="1370">
        <v>191.8</v>
      </c>
      <c r="X57" s="1368"/>
      <c r="Y57" s="397">
        <v>23.4</v>
      </c>
      <c r="Z57" s="1258"/>
      <c r="AA57" s="263"/>
    </row>
    <row r="58" spans="1:27" s="50" customFormat="1" ht="15" customHeight="1">
      <c r="A58" s="263"/>
      <c r="B58" s="307"/>
      <c r="C58" s="17"/>
      <c r="D58" s="1255" t="s">
        <v>99</v>
      </c>
      <c r="E58" s="273"/>
      <c r="F58" s="18"/>
      <c r="G58" s="1372">
        <v>77.900000000000006</v>
      </c>
      <c r="H58" s="1365"/>
      <c r="I58" s="1353">
        <v>48.6</v>
      </c>
      <c r="J58" s="1308"/>
      <c r="K58" s="1372">
        <v>75</v>
      </c>
      <c r="L58" s="1365"/>
      <c r="M58" s="1353">
        <v>47.6</v>
      </c>
      <c r="N58" s="1362"/>
      <c r="O58" s="1372">
        <v>75</v>
      </c>
      <c r="P58" s="1365"/>
      <c r="Q58" s="1353">
        <v>47.9</v>
      </c>
      <c r="R58" s="1362"/>
      <c r="S58" s="1372">
        <v>92.3</v>
      </c>
      <c r="T58" s="1365"/>
      <c r="U58" s="1353">
        <v>54.2</v>
      </c>
      <c r="V58" s="1362"/>
      <c r="W58" s="1373">
        <v>95.4</v>
      </c>
      <c r="X58" s="1365"/>
      <c r="Y58" s="1353">
        <v>49.7</v>
      </c>
      <c r="Z58" s="1258"/>
      <c r="AA58" s="263"/>
    </row>
    <row r="59" spans="1:27" s="50" customFormat="1" ht="15" customHeight="1">
      <c r="A59" s="263"/>
      <c r="B59" s="307"/>
      <c r="C59" s="17"/>
      <c r="D59" s="1255" t="s">
        <v>98</v>
      </c>
      <c r="E59" s="273"/>
      <c r="F59" s="18"/>
      <c r="G59" s="1372">
        <v>82.5</v>
      </c>
      <c r="H59" s="1365"/>
      <c r="I59" s="1353">
        <v>51.4</v>
      </c>
      <c r="J59" s="1308"/>
      <c r="K59" s="1372">
        <v>82.5</v>
      </c>
      <c r="L59" s="1365"/>
      <c r="M59" s="1353">
        <v>52.4</v>
      </c>
      <c r="N59" s="1362"/>
      <c r="O59" s="1372">
        <v>81.7</v>
      </c>
      <c r="P59" s="1365"/>
      <c r="Q59" s="1353">
        <v>52.1</v>
      </c>
      <c r="R59" s="1362"/>
      <c r="S59" s="1372">
        <v>78.099999999999994</v>
      </c>
      <c r="T59" s="1365"/>
      <c r="U59" s="1353">
        <v>45.8</v>
      </c>
      <c r="V59" s="1362"/>
      <c r="W59" s="1373">
        <v>96.4</v>
      </c>
      <c r="X59" s="1365"/>
      <c r="Y59" s="1353">
        <v>50.3</v>
      </c>
      <c r="Z59" s="1258"/>
      <c r="AA59" s="263"/>
    </row>
    <row r="60" spans="1:27" s="50" customFormat="1" ht="19.5" customHeight="1">
      <c r="A60" s="263"/>
      <c r="B60" s="307"/>
      <c r="C60" s="406" t="s">
        <v>323</v>
      </c>
      <c r="D60" s="241"/>
      <c r="E60" s="273"/>
      <c r="F60" s="14"/>
      <c r="G60" s="1369">
        <v>208.4</v>
      </c>
      <c r="H60" s="1368"/>
      <c r="I60" s="397">
        <v>30.3</v>
      </c>
      <c r="J60" s="1300"/>
      <c r="K60" s="1369">
        <v>217.9</v>
      </c>
      <c r="L60" s="1368"/>
      <c r="M60" s="397">
        <v>32.299999999999997</v>
      </c>
      <c r="N60" s="1362"/>
      <c r="O60" s="1369">
        <v>213.3</v>
      </c>
      <c r="P60" s="1368"/>
      <c r="Q60" s="397">
        <v>30.9</v>
      </c>
      <c r="R60" s="1362"/>
      <c r="S60" s="1369">
        <v>226.9</v>
      </c>
      <c r="T60" s="1368"/>
      <c r="U60" s="397">
        <v>29.4</v>
      </c>
      <c r="V60" s="1362"/>
      <c r="W60" s="1370">
        <v>247.4</v>
      </c>
      <c r="X60" s="1368"/>
      <c r="Y60" s="397">
        <v>30.2</v>
      </c>
      <c r="Z60" s="1258"/>
      <c r="AA60" s="263"/>
    </row>
    <row r="61" spans="1:27" s="50" customFormat="1" ht="15" customHeight="1">
      <c r="A61" s="263"/>
      <c r="B61" s="307"/>
      <c r="C61" s="17"/>
      <c r="D61" s="1255" t="s">
        <v>99</v>
      </c>
      <c r="E61" s="273"/>
      <c r="F61" s="18"/>
      <c r="G61" s="1372">
        <v>116.4</v>
      </c>
      <c r="H61" s="1365"/>
      <c r="I61" s="1353">
        <v>55.9</v>
      </c>
      <c r="J61" s="1308"/>
      <c r="K61" s="1372">
        <v>119.9</v>
      </c>
      <c r="L61" s="1365"/>
      <c r="M61" s="1353">
        <v>55</v>
      </c>
      <c r="N61" s="1362"/>
      <c r="O61" s="1372">
        <v>119</v>
      </c>
      <c r="P61" s="1365"/>
      <c r="Q61" s="1353">
        <v>55.8</v>
      </c>
      <c r="R61" s="1362"/>
      <c r="S61" s="1372">
        <v>126.8</v>
      </c>
      <c r="T61" s="1365"/>
      <c r="U61" s="1353">
        <v>55.9</v>
      </c>
      <c r="V61" s="1362"/>
      <c r="W61" s="1373">
        <v>139.19999999999999</v>
      </c>
      <c r="X61" s="1365"/>
      <c r="Y61" s="1353">
        <v>56.3</v>
      </c>
      <c r="Z61" s="1258"/>
      <c r="AA61" s="263"/>
    </row>
    <row r="62" spans="1:27" s="50" customFormat="1" ht="15" customHeight="1">
      <c r="A62" s="263"/>
      <c r="B62" s="307"/>
      <c r="C62" s="17"/>
      <c r="D62" s="1255" t="s">
        <v>98</v>
      </c>
      <c r="E62" s="273"/>
      <c r="F62" s="18"/>
      <c r="G62" s="1372">
        <v>92</v>
      </c>
      <c r="H62" s="1365"/>
      <c r="I62" s="1353">
        <v>44.1</v>
      </c>
      <c r="J62" s="1308"/>
      <c r="K62" s="1372">
        <v>98.1</v>
      </c>
      <c r="L62" s="1365"/>
      <c r="M62" s="1353">
        <v>45</v>
      </c>
      <c r="N62" s="1362"/>
      <c r="O62" s="1372">
        <v>94.3</v>
      </c>
      <c r="P62" s="1365"/>
      <c r="Q62" s="1353">
        <v>44.2</v>
      </c>
      <c r="R62" s="1362"/>
      <c r="S62" s="1372">
        <v>100.1</v>
      </c>
      <c r="T62" s="1365"/>
      <c r="U62" s="1353">
        <v>44.1</v>
      </c>
      <c r="V62" s="1362"/>
      <c r="W62" s="1373">
        <v>108.3</v>
      </c>
      <c r="X62" s="1365"/>
      <c r="Y62" s="1353">
        <v>43.8</v>
      </c>
      <c r="Z62" s="1258"/>
      <c r="AA62" s="263"/>
    </row>
    <row r="63" spans="1:27" ht="10.5" customHeight="1">
      <c r="A63" s="4"/>
      <c r="B63" s="341"/>
      <c r="C63" s="406"/>
      <c r="D63" s="1250"/>
      <c r="E63" s="833"/>
      <c r="F63" s="711"/>
      <c r="G63" s="386"/>
      <c r="H63" s="268"/>
      <c r="I63" s="268"/>
      <c r="J63" s="711"/>
      <c r="K63" s="386"/>
      <c r="L63" s="268"/>
      <c r="M63" s="268"/>
      <c r="N63" s="711"/>
      <c r="O63" s="386"/>
      <c r="P63" s="268"/>
      <c r="Q63" s="268"/>
      <c r="R63" s="711"/>
      <c r="S63" s="386"/>
      <c r="T63" s="268"/>
      <c r="U63" s="268"/>
      <c r="V63" s="711"/>
      <c r="W63" s="386"/>
      <c r="X63" s="268"/>
      <c r="Y63" s="268"/>
      <c r="Z63" s="5"/>
      <c r="AA63" s="4"/>
    </row>
    <row r="64" spans="1:27" s="427" customFormat="1" ht="13.5" customHeight="1" thickBot="1">
      <c r="A64" s="423"/>
      <c r="B64" s="341"/>
      <c r="C64" s="95" t="s">
        <v>326</v>
      </c>
      <c r="D64" s="17"/>
      <c r="E64" s="424"/>
      <c r="F64" s="425"/>
      <c r="G64" s="1488" t="s">
        <v>137</v>
      </c>
      <c r="H64" s="1488"/>
      <c r="I64" s="1488"/>
      <c r="J64" s="1488"/>
      <c r="K64" s="1488"/>
      <c r="L64" s="1488"/>
      <c r="M64" s="1488"/>
      <c r="N64" s="1488"/>
      <c r="O64" s="1488"/>
      <c r="P64" s="1488"/>
      <c r="Q64" s="1488"/>
      <c r="R64" s="1488"/>
      <c r="S64" s="1488"/>
      <c r="T64" s="1488"/>
      <c r="U64" s="1488"/>
      <c r="V64" s="1488"/>
      <c r="W64" s="1488"/>
      <c r="X64" s="1488"/>
      <c r="Y64" s="1488"/>
      <c r="Z64" s="426"/>
      <c r="AA64" s="423"/>
    </row>
    <row r="65" spans="1:27" ht="14.25" customHeight="1" thickBot="1">
      <c r="A65" s="4"/>
      <c r="B65" s="345">
        <v>8</v>
      </c>
      <c r="C65" s="1243" t="s">
        <v>628</v>
      </c>
      <c r="D65" s="833"/>
      <c r="F65" s="8"/>
      <c r="G65" s="8"/>
      <c r="H65" s="8"/>
      <c r="I65" s="8"/>
      <c r="J65" s="8"/>
      <c r="K65" s="8"/>
      <c r="L65" s="8"/>
      <c r="M65" s="8"/>
      <c r="N65" s="55"/>
      <c r="O65" s="8"/>
      <c r="P65" s="8"/>
      <c r="Q65" s="8"/>
      <c r="R65" s="8"/>
      <c r="S65" s="8"/>
      <c r="T65" s="8"/>
      <c r="U65" s="8"/>
      <c r="V65" s="8"/>
      <c r="W65" s="8"/>
      <c r="X65" s="8"/>
      <c r="Y65" s="8"/>
      <c r="AA65" s="4"/>
    </row>
    <row r="76" spans="1:27" ht="8.25" customHeight="1"/>
    <row r="78" spans="1:27" ht="9" customHeight="1">
      <c r="Z78" s="9"/>
    </row>
    <row r="79" spans="1:27" ht="8.25" customHeight="1">
      <c r="V79" s="1408"/>
      <c r="W79" s="1408"/>
      <c r="X79" s="1408"/>
      <c r="Y79" s="1408"/>
      <c r="Z79" s="1408"/>
    </row>
    <row r="80" spans="1:27" ht="9.75" customHeight="1"/>
  </sheetData>
  <mergeCells count="186">
    <mergeCell ref="V79:Z79"/>
    <mergeCell ref="F46:G46"/>
    <mergeCell ref="C48:D48"/>
    <mergeCell ref="G64:Y64"/>
    <mergeCell ref="W41:Y41"/>
    <mergeCell ref="C43:D44"/>
    <mergeCell ref="G44:U44"/>
    <mergeCell ref="W44:Y44"/>
    <mergeCell ref="F45:I45"/>
    <mergeCell ref="K45:M45"/>
    <mergeCell ref="O45:Q45"/>
    <mergeCell ref="S45:U45"/>
    <mergeCell ref="W45:Y45"/>
    <mergeCell ref="G40:I40"/>
    <mergeCell ref="K40:M40"/>
    <mergeCell ref="O40:Q40"/>
    <mergeCell ref="S40:U40"/>
    <mergeCell ref="W40:Y40"/>
    <mergeCell ref="W38:Y38"/>
    <mergeCell ref="G39:I39"/>
    <mergeCell ref="K39:M39"/>
    <mergeCell ref="O39:Q39"/>
    <mergeCell ref="S39:U39"/>
    <mergeCell ref="W39:Y39"/>
    <mergeCell ref="G37:I37"/>
    <mergeCell ref="K37:M37"/>
    <mergeCell ref="O37:Q37"/>
    <mergeCell ref="S37:U37"/>
    <mergeCell ref="W37:Y37"/>
    <mergeCell ref="G38:I38"/>
    <mergeCell ref="K38:M38"/>
    <mergeCell ref="O38:Q38"/>
    <mergeCell ref="S38:U38"/>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2:I32"/>
    <mergeCell ref="K32:M32"/>
    <mergeCell ref="O32:Q32"/>
    <mergeCell ref="S32:U32"/>
    <mergeCell ref="W32:Y32"/>
    <mergeCell ref="G33:I33"/>
    <mergeCell ref="K33:M33"/>
    <mergeCell ref="O33:Q33"/>
    <mergeCell ref="S33:U33"/>
    <mergeCell ref="W33:Y33"/>
    <mergeCell ref="W30:Y30"/>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G28:I28"/>
    <mergeCell ref="K28:M28"/>
    <mergeCell ref="O28:Q28"/>
    <mergeCell ref="S28:U28"/>
    <mergeCell ref="W28:Y28"/>
    <mergeCell ref="G27:I27"/>
    <mergeCell ref="K27:M27"/>
    <mergeCell ref="O27:Q27"/>
    <mergeCell ref="S27:U27"/>
    <mergeCell ref="W27:Y27"/>
    <mergeCell ref="G25:I25"/>
    <mergeCell ref="K25:M25"/>
    <mergeCell ref="O25:Q25"/>
    <mergeCell ref="S25:U25"/>
    <mergeCell ref="W25:Y25"/>
    <mergeCell ref="G26:I26"/>
    <mergeCell ref="K26:M26"/>
    <mergeCell ref="O26:Q26"/>
    <mergeCell ref="S26:U26"/>
    <mergeCell ref="W26:Y26"/>
    <mergeCell ref="G21:I21"/>
    <mergeCell ref="K21:M21"/>
    <mergeCell ref="O21:Q21"/>
    <mergeCell ref="S21:U21"/>
    <mergeCell ref="W21:Y21"/>
    <mergeCell ref="G22:I22"/>
    <mergeCell ref="K22:M22"/>
    <mergeCell ref="O22:Q22"/>
    <mergeCell ref="G24:I24"/>
    <mergeCell ref="K24:M24"/>
    <mergeCell ref="O24:Q24"/>
    <mergeCell ref="S24:U24"/>
    <mergeCell ref="W24:Y24"/>
    <mergeCell ref="S22:U22"/>
    <mergeCell ref="W22:Y22"/>
    <mergeCell ref="G23:I23"/>
    <mergeCell ref="K23:M23"/>
    <mergeCell ref="O23:Q23"/>
    <mergeCell ref="S23:U23"/>
    <mergeCell ref="W23:Y23"/>
    <mergeCell ref="G19:I19"/>
    <mergeCell ref="K19:M19"/>
    <mergeCell ref="O19:Q19"/>
    <mergeCell ref="S19:U19"/>
    <mergeCell ref="W19:Y19"/>
    <mergeCell ref="C20:D20"/>
    <mergeCell ref="G20:I20"/>
    <mergeCell ref="K20:M20"/>
    <mergeCell ref="O20:Q20"/>
    <mergeCell ref="S20:U20"/>
    <mergeCell ref="W20:Y20"/>
    <mergeCell ref="G18:I18"/>
    <mergeCell ref="K18:M18"/>
    <mergeCell ref="O18:Q18"/>
    <mergeCell ref="S18:U18"/>
    <mergeCell ref="W18:Y18"/>
    <mergeCell ref="W16:Y16"/>
    <mergeCell ref="G17:I17"/>
    <mergeCell ref="K17:M17"/>
    <mergeCell ref="O17:Q17"/>
    <mergeCell ref="S17:U17"/>
    <mergeCell ref="W17:Y17"/>
    <mergeCell ref="G15:I15"/>
    <mergeCell ref="K15:M15"/>
    <mergeCell ref="O15:Q15"/>
    <mergeCell ref="S15:U15"/>
    <mergeCell ref="W15:Y15"/>
    <mergeCell ref="G16:I16"/>
    <mergeCell ref="K16:M16"/>
    <mergeCell ref="O16:Q16"/>
    <mergeCell ref="S16:U16"/>
    <mergeCell ref="G13:I13"/>
    <mergeCell ref="K13:M13"/>
    <mergeCell ref="O13:Q13"/>
    <mergeCell ref="S13:U13"/>
    <mergeCell ref="W13:Y13"/>
    <mergeCell ref="G14:I14"/>
    <mergeCell ref="K14:M14"/>
    <mergeCell ref="O14:Q14"/>
    <mergeCell ref="S14:U14"/>
    <mergeCell ref="W14:Y14"/>
    <mergeCell ref="W11:Y11"/>
    <mergeCell ref="G12:I12"/>
    <mergeCell ref="K12:M12"/>
    <mergeCell ref="O12:Q12"/>
    <mergeCell ref="S12:U12"/>
    <mergeCell ref="W12:Y12"/>
    <mergeCell ref="G10:I10"/>
    <mergeCell ref="K10:M10"/>
    <mergeCell ref="O10:Q10"/>
    <mergeCell ref="S10:U10"/>
    <mergeCell ref="W10:Y10"/>
    <mergeCell ref="G11:I11"/>
    <mergeCell ref="K11:M11"/>
    <mergeCell ref="O11:Q11"/>
    <mergeCell ref="S11:U11"/>
    <mergeCell ref="S1:Y1"/>
    <mergeCell ref="W3:Y3"/>
    <mergeCell ref="C5:D6"/>
    <mergeCell ref="G6:U6"/>
    <mergeCell ref="W6:Y6"/>
    <mergeCell ref="C9:D9"/>
    <mergeCell ref="G9:I9"/>
    <mergeCell ref="K9:M9"/>
    <mergeCell ref="O9:Q9"/>
    <mergeCell ref="S9:U9"/>
    <mergeCell ref="W9:Y9"/>
    <mergeCell ref="F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B149"/>
  <sheetViews>
    <sheetView workbookViewId="0"/>
  </sheetViews>
  <sheetFormatPr defaultRowHeight="12.75"/>
  <cols>
    <col min="1" max="1" width="1" style="573" customWidth="1"/>
    <col min="2" max="2" width="2.5703125" style="573" customWidth="1"/>
    <col min="3" max="3" width="1.140625" style="573" customWidth="1"/>
    <col min="4" max="4" width="30.140625" style="573" customWidth="1"/>
    <col min="5" max="5" width="0.5703125" style="573" customWidth="1"/>
    <col min="6" max="6" width="11.85546875" style="573" customWidth="1"/>
    <col min="7" max="7" width="0.5703125" style="573" customWidth="1"/>
    <col min="8" max="8" width="11.85546875" style="573" customWidth="1"/>
    <col min="9" max="9" width="0.5703125" style="573" customWidth="1"/>
    <col min="10" max="10" width="11.85546875" style="573" customWidth="1"/>
    <col min="11" max="11" width="0.5703125" style="573" customWidth="1"/>
    <col min="12" max="12" width="11.85546875" style="573" customWidth="1"/>
    <col min="13" max="13" width="0.5703125" style="573" customWidth="1"/>
    <col min="14" max="14" width="11.85546875" style="573" customWidth="1"/>
    <col min="15" max="15" width="2.5703125" style="573" customWidth="1"/>
    <col min="16" max="16" width="1" style="573" customWidth="1"/>
    <col min="17" max="16384" width="9.140625" style="573"/>
  </cols>
  <sheetData>
    <row r="1" spans="1:16" ht="13.5" customHeight="1" thickBot="1">
      <c r="A1" s="568"/>
      <c r="B1" s="885"/>
      <c r="C1" s="933" t="s">
        <v>505</v>
      </c>
      <c r="D1" s="933"/>
      <c r="E1" s="570"/>
      <c r="F1" s="570"/>
      <c r="G1" s="570"/>
      <c r="H1" s="570"/>
      <c r="I1" s="570"/>
      <c r="J1" s="570"/>
      <c r="K1" s="570"/>
      <c r="L1" s="570"/>
      <c r="M1" s="570"/>
      <c r="N1" s="570"/>
      <c r="O1" s="570"/>
      <c r="P1" s="568"/>
    </row>
    <row r="2" spans="1:16" ht="6" customHeight="1">
      <c r="A2" s="568"/>
      <c r="B2" s="938"/>
      <c r="C2" s="937"/>
      <c r="D2" s="937"/>
      <c r="E2" s="577"/>
      <c r="F2" s="579"/>
      <c r="G2" s="579"/>
      <c r="H2" s="579"/>
      <c r="I2" s="579"/>
      <c r="J2" s="579"/>
      <c r="K2" s="579"/>
      <c r="L2" s="579"/>
      <c r="M2" s="579"/>
      <c r="N2" s="579"/>
      <c r="O2" s="579"/>
      <c r="P2" s="580"/>
    </row>
    <row r="3" spans="1:16" ht="10.5" customHeight="1" thickBot="1">
      <c r="A3" s="568"/>
      <c r="B3" s="579"/>
      <c r="C3" s="579"/>
      <c r="D3" s="579"/>
      <c r="E3" s="579"/>
      <c r="F3" s="925"/>
      <c r="G3" s="925"/>
      <c r="H3" s="925"/>
      <c r="I3" s="925"/>
      <c r="J3" s="568"/>
      <c r="K3" s="568"/>
      <c r="L3" s="925"/>
      <c r="M3" s="925"/>
      <c r="N3" s="925" t="s">
        <v>97</v>
      </c>
      <c r="O3" s="579"/>
      <c r="P3" s="580"/>
    </row>
    <row r="4" spans="1:16" ht="13.5" customHeight="1" thickBot="1">
      <c r="A4" s="568"/>
      <c r="B4" s="579"/>
      <c r="C4" s="826" t="s">
        <v>61</v>
      </c>
      <c r="D4" s="884"/>
      <c r="E4" s="871"/>
      <c r="F4" s="871"/>
      <c r="G4" s="871"/>
      <c r="H4" s="871"/>
      <c r="I4" s="871"/>
      <c r="J4" s="871"/>
      <c r="K4" s="871"/>
      <c r="L4" s="871"/>
      <c r="M4" s="871"/>
      <c r="N4" s="870"/>
      <c r="O4" s="579"/>
      <c r="P4" s="580"/>
    </row>
    <row r="5" spans="1:16" ht="6.75" hidden="1" customHeight="1">
      <c r="A5" s="568"/>
      <c r="B5" s="579"/>
      <c r="C5" s="883"/>
      <c r="D5" s="581"/>
      <c r="E5" s="579"/>
      <c r="F5" s="857"/>
      <c r="G5" s="857"/>
      <c r="H5" s="857"/>
      <c r="I5" s="857"/>
      <c r="J5" s="857"/>
      <c r="K5" s="857"/>
      <c r="L5" s="857"/>
      <c r="M5" s="857"/>
      <c r="N5" s="857"/>
      <c r="O5" s="579"/>
      <c r="P5" s="580"/>
    </row>
    <row r="6" spans="1:16" s="592" customFormat="1" ht="13.5" hidden="1" customHeight="1">
      <c r="A6" s="588"/>
      <c r="B6" s="590"/>
      <c r="C6" s="849" t="s">
        <v>506</v>
      </c>
      <c r="D6" s="848"/>
      <c r="E6" s="929"/>
      <c r="F6" s="929"/>
      <c r="G6" s="929"/>
      <c r="H6" s="929"/>
      <c r="I6" s="929"/>
      <c r="J6" s="929"/>
      <c r="K6" s="929"/>
      <c r="L6" s="929"/>
      <c r="M6" s="929"/>
      <c r="N6" s="930"/>
      <c r="O6" s="579"/>
      <c r="P6" s="580"/>
    </row>
    <row r="7" spans="1:16" ht="5.25" customHeight="1">
      <c r="A7" s="568"/>
      <c r="B7" s="579"/>
      <c r="C7" s="1490" t="s">
        <v>106</v>
      </c>
      <c r="D7" s="1490"/>
      <c r="E7" s="579"/>
      <c r="F7" s="857"/>
      <c r="G7" s="857"/>
      <c r="H7" s="857"/>
      <c r="I7" s="857"/>
      <c r="J7" s="857"/>
      <c r="K7" s="857"/>
      <c r="L7" s="857"/>
      <c r="M7" s="857"/>
      <c r="N7" s="857"/>
      <c r="O7" s="579"/>
      <c r="P7" s="580"/>
    </row>
    <row r="8" spans="1:16" ht="12.75" customHeight="1">
      <c r="A8" s="568"/>
      <c r="B8" s="579"/>
      <c r="C8" s="1491"/>
      <c r="D8" s="1491"/>
      <c r="E8" s="882"/>
      <c r="F8" s="1492">
        <v>2011</v>
      </c>
      <c r="G8" s="1492"/>
      <c r="H8" s="1492"/>
      <c r="I8" s="1492"/>
      <c r="J8" s="1492"/>
      <c r="K8" s="605"/>
      <c r="L8" s="1492">
        <v>2012</v>
      </c>
      <c r="M8" s="1492"/>
      <c r="N8" s="1492"/>
      <c r="O8" s="579"/>
      <c r="P8" s="580"/>
    </row>
    <row r="9" spans="1:16" ht="12.75" customHeight="1">
      <c r="A9" s="568"/>
      <c r="B9" s="579"/>
      <c r="C9" s="1493" t="s">
        <v>507</v>
      </c>
      <c r="D9" s="1494"/>
      <c r="E9" s="568"/>
      <c r="F9" s="934" t="s">
        <v>349</v>
      </c>
      <c r="G9" s="606"/>
      <c r="H9" s="934" t="s">
        <v>350</v>
      </c>
      <c r="I9" s="606"/>
      <c r="J9" s="934" t="s">
        <v>347</v>
      </c>
      <c r="K9" s="606"/>
      <c r="L9" s="934" t="s">
        <v>620</v>
      </c>
      <c r="M9" s="606"/>
      <c r="N9" s="934" t="s">
        <v>643</v>
      </c>
      <c r="O9" s="579"/>
      <c r="P9" s="580"/>
    </row>
    <row r="10" spans="1:16" s="878" customFormat="1" ht="9.75" customHeight="1">
      <c r="A10" s="828"/>
      <c r="B10" s="880"/>
      <c r="C10" s="827" t="s">
        <v>95</v>
      </c>
      <c r="D10" s="828"/>
      <c r="E10" s="828"/>
      <c r="F10" s="881"/>
      <c r="G10" s="881"/>
      <c r="H10" s="881"/>
      <c r="I10" s="881"/>
      <c r="J10" s="881"/>
      <c r="K10" s="881"/>
      <c r="L10" s="881"/>
      <c r="M10" s="881"/>
      <c r="N10" s="881"/>
      <c r="O10" s="579"/>
      <c r="P10" s="580"/>
    </row>
    <row r="11" spans="1:16" s="721" customFormat="1" ht="9.75" customHeight="1">
      <c r="A11" s="719"/>
      <c r="B11" s="720"/>
      <c r="C11" s="928" t="s">
        <v>508</v>
      </c>
      <c r="D11" s="613"/>
      <c r="E11" s="719"/>
      <c r="F11" s="860">
        <v>169</v>
      </c>
      <c r="G11" s="860"/>
      <c r="H11" s="860">
        <v>165</v>
      </c>
      <c r="I11" s="860"/>
      <c r="J11" s="860">
        <v>294</v>
      </c>
      <c r="K11" s="860"/>
      <c r="L11" s="860">
        <v>306</v>
      </c>
      <c r="M11" s="860"/>
      <c r="N11" s="860">
        <v>80</v>
      </c>
      <c r="O11" s="579"/>
      <c r="P11" s="580"/>
    </row>
    <row r="12" spans="1:16" s="721" customFormat="1" ht="9.75" customHeight="1">
      <c r="A12" s="719"/>
      <c r="B12" s="720"/>
      <c r="C12" s="928" t="s">
        <v>509</v>
      </c>
      <c r="D12" s="611"/>
      <c r="E12" s="719"/>
      <c r="F12" s="860">
        <v>6858</v>
      </c>
      <c r="G12" s="860"/>
      <c r="H12" s="860">
        <v>8323</v>
      </c>
      <c r="I12" s="860"/>
      <c r="J12" s="860">
        <v>24165</v>
      </c>
      <c r="K12" s="860"/>
      <c r="L12" s="860">
        <v>25661</v>
      </c>
      <c r="M12" s="860"/>
      <c r="N12" s="860">
        <v>4038</v>
      </c>
      <c r="O12" s="579"/>
      <c r="P12" s="580"/>
    </row>
    <row r="13" spans="1:16" s="721" customFormat="1" ht="9.75" customHeight="1">
      <c r="A13" s="719"/>
      <c r="B13" s="720"/>
      <c r="C13" s="928" t="s">
        <v>510</v>
      </c>
      <c r="D13" s="611"/>
      <c r="E13" s="719"/>
      <c r="F13" s="860">
        <v>1750</v>
      </c>
      <c r="G13" s="860"/>
      <c r="H13" s="860">
        <v>1997</v>
      </c>
      <c r="I13" s="860"/>
      <c r="J13" s="860">
        <v>2806</v>
      </c>
      <c r="K13" s="860"/>
      <c r="L13" s="860">
        <v>2893</v>
      </c>
      <c r="M13" s="860"/>
      <c r="N13" s="860">
        <v>965</v>
      </c>
      <c r="O13" s="579"/>
      <c r="P13" s="580"/>
    </row>
    <row r="14" spans="1:16" s="721" customFormat="1" ht="9" customHeight="1">
      <c r="A14" s="719"/>
      <c r="B14" s="720"/>
      <c r="C14" s="827" t="s">
        <v>511</v>
      </c>
      <c r="D14" s="719"/>
      <c r="E14" s="828"/>
      <c r="F14" s="881"/>
      <c r="G14" s="881"/>
      <c r="H14" s="881"/>
      <c r="I14" s="881"/>
      <c r="J14" s="881"/>
      <c r="K14" s="881"/>
      <c r="L14" s="881"/>
      <c r="M14" s="881"/>
      <c r="N14" s="881"/>
      <c r="O14" s="579"/>
      <c r="P14" s="580"/>
    </row>
    <row r="15" spans="1:16" s="721" customFormat="1" ht="9.75" customHeight="1">
      <c r="A15" s="719"/>
      <c r="B15" s="720"/>
      <c r="C15" s="928" t="s">
        <v>508</v>
      </c>
      <c r="D15" s="613"/>
      <c r="E15" s="719"/>
      <c r="F15" s="872">
        <v>57</v>
      </c>
      <c r="G15" s="872"/>
      <c r="H15" s="872">
        <v>59</v>
      </c>
      <c r="I15" s="872"/>
      <c r="J15" s="872">
        <v>97</v>
      </c>
      <c r="K15" s="872"/>
      <c r="L15" s="872">
        <v>117</v>
      </c>
      <c r="M15" s="872"/>
      <c r="N15" s="872">
        <v>22</v>
      </c>
      <c r="O15" s="579"/>
      <c r="P15" s="580"/>
    </row>
    <row r="16" spans="1:16" s="721" customFormat="1" ht="9.75" customHeight="1">
      <c r="A16" s="719"/>
      <c r="B16" s="720"/>
      <c r="C16" s="928" t="s">
        <v>509</v>
      </c>
      <c r="D16" s="611"/>
      <c r="E16" s="719"/>
      <c r="F16" s="872">
        <v>2114</v>
      </c>
      <c r="G16" s="872"/>
      <c r="H16" s="872">
        <v>2172</v>
      </c>
      <c r="I16" s="872"/>
      <c r="J16" s="872">
        <v>7884</v>
      </c>
      <c r="K16" s="872"/>
      <c r="L16" s="872">
        <v>7115</v>
      </c>
      <c r="M16" s="872"/>
      <c r="N16" s="872">
        <v>1009</v>
      </c>
      <c r="O16" s="579"/>
      <c r="P16" s="580"/>
    </row>
    <row r="17" spans="1:16" s="721" customFormat="1" ht="9.75" customHeight="1">
      <c r="A17" s="719"/>
      <c r="B17" s="720"/>
      <c r="C17" s="928" t="s">
        <v>510</v>
      </c>
      <c r="D17" s="611"/>
      <c r="E17" s="719"/>
      <c r="F17" s="872">
        <v>650</v>
      </c>
      <c r="G17" s="872"/>
      <c r="H17" s="872">
        <v>574</v>
      </c>
      <c r="I17" s="872"/>
      <c r="J17" s="872">
        <v>909</v>
      </c>
      <c r="K17" s="872"/>
      <c r="L17" s="872">
        <v>1098</v>
      </c>
      <c r="M17" s="872"/>
      <c r="N17" s="872">
        <v>343</v>
      </c>
      <c r="O17" s="579"/>
      <c r="P17" s="580"/>
    </row>
    <row r="18" spans="1:16" s="721" customFormat="1" ht="9.75" customHeight="1">
      <c r="A18" s="719"/>
      <c r="B18" s="720"/>
      <c r="C18" s="827" t="s">
        <v>512</v>
      </c>
      <c r="D18" s="719"/>
      <c r="E18" s="828"/>
      <c r="F18" s="881"/>
      <c r="G18" s="881"/>
      <c r="H18" s="881"/>
      <c r="I18" s="881"/>
      <c r="J18" s="881"/>
      <c r="K18" s="881"/>
      <c r="L18" s="881"/>
      <c r="M18" s="881"/>
      <c r="N18" s="881"/>
      <c r="O18" s="579"/>
      <c r="P18" s="580"/>
    </row>
    <row r="19" spans="1:16" s="721" customFormat="1" ht="9.75" customHeight="1">
      <c r="A19" s="719"/>
      <c r="B19" s="720"/>
      <c r="C19" s="928" t="s">
        <v>508</v>
      </c>
      <c r="D19" s="611"/>
      <c r="E19" s="719"/>
      <c r="F19" s="872">
        <v>16</v>
      </c>
      <c r="G19" s="872"/>
      <c r="H19" s="872">
        <v>10</v>
      </c>
      <c r="I19" s="872"/>
      <c r="J19" s="872">
        <v>19</v>
      </c>
      <c r="K19" s="872"/>
      <c r="L19" s="872">
        <v>26</v>
      </c>
      <c r="M19" s="872"/>
      <c r="N19" s="872">
        <v>11</v>
      </c>
      <c r="O19" s="579"/>
      <c r="P19" s="580"/>
    </row>
    <row r="20" spans="1:16" s="721" customFormat="1" ht="9.75" customHeight="1">
      <c r="A20" s="719"/>
      <c r="B20" s="720"/>
      <c r="C20" s="928" t="s">
        <v>509</v>
      </c>
      <c r="D20" s="611"/>
      <c r="E20" s="719"/>
      <c r="F20" s="872">
        <v>407</v>
      </c>
      <c r="G20" s="872"/>
      <c r="H20" s="872">
        <v>121</v>
      </c>
      <c r="I20" s="872"/>
      <c r="J20" s="872">
        <v>615</v>
      </c>
      <c r="K20" s="872"/>
      <c r="L20" s="872">
        <v>837</v>
      </c>
      <c r="M20" s="872"/>
      <c r="N20" s="872">
        <v>494</v>
      </c>
      <c r="O20" s="579"/>
      <c r="P20" s="580"/>
    </row>
    <row r="21" spans="1:16" s="721" customFormat="1" ht="9.75" customHeight="1">
      <c r="A21" s="719"/>
      <c r="B21" s="720"/>
      <c r="C21" s="928" t="s">
        <v>510</v>
      </c>
      <c r="D21" s="611"/>
      <c r="E21" s="719"/>
      <c r="F21" s="872">
        <v>141</v>
      </c>
      <c r="G21" s="872"/>
      <c r="H21" s="872">
        <v>53</v>
      </c>
      <c r="I21" s="872"/>
      <c r="J21" s="872">
        <v>96</v>
      </c>
      <c r="K21" s="872"/>
      <c r="L21" s="872">
        <v>246</v>
      </c>
      <c r="M21" s="872"/>
      <c r="N21" s="872">
        <v>106</v>
      </c>
      <c r="O21" s="579"/>
      <c r="P21" s="580"/>
    </row>
    <row r="22" spans="1:16" s="721" customFormat="1" ht="9" customHeight="1">
      <c r="A22" s="719"/>
      <c r="B22" s="720"/>
      <c r="C22" s="827" t="s">
        <v>513</v>
      </c>
      <c r="D22" s="719"/>
      <c r="E22" s="828"/>
      <c r="F22" s="881"/>
      <c r="G22" s="881"/>
      <c r="H22" s="881"/>
      <c r="I22" s="881"/>
      <c r="J22" s="881"/>
      <c r="K22" s="881"/>
      <c r="L22" s="881"/>
      <c r="M22" s="881"/>
      <c r="N22" s="881"/>
      <c r="O22" s="579"/>
      <c r="P22" s="580"/>
    </row>
    <row r="23" spans="1:16" s="721" customFormat="1" ht="9.75" customHeight="1">
      <c r="A23" s="719"/>
      <c r="B23" s="720"/>
      <c r="C23" s="928" t="s">
        <v>508</v>
      </c>
      <c r="D23" s="611"/>
      <c r="E23" s="719"/>
      <c r="F23" s="872">
        <v>87</v>
      </c>
      <c r="G23" s="872"/>
      <c r="H23" s="872">
        <v>84</v>
      </c>
      <c r="I23" s="872"/>
      <c r="J23" s="872">
        <v>155</v>
      </c>
      <c r="K23" s="872"/>
      <c r="L23" s="872">
        <v>137</v>
      </c>
      <c r="M23" s="872"/>
      <c r="N23" s="872">
        <v>44</v>
      </c>
      <c r="O23" s="579"/>
      <c r="P23" s="580"/>
    </row>
    <row r="24" spans="1:16" s="721" customFormat="1" ht="9.75" customHeight="1">
      <c r="A24" s="719"/>
      <c r="B24" s="720"/>
      <c r="C24" s="928" t="s">
        <v>509</v>
      </c>
      <c r="D24" s="611"/>
      <c r="E24" s="719"/>
      <c r="F24" s="872">
        <v>4117</v>
      </c>
      <c r="G24" s="872"/>
      <c r="H24" s="872">
        <v>5634</v>
      </c>
      <c r="I24" s="872"/>
      <c r="J24" s="872">
        <v>15252</v>
      </c>
      <c r="K24" s="872"/>
      <c r="L24" s="872">
        <v>17350</v>
      </c>
      <c r="M24" s="872"/>
      <c r="N24" s="872">
        <v>2510</v>
      </c>
      <c r="O24" s="579"/>
      <c r="P24" s="580"/>
    </row>
    <row r="25" spans="1:16" s="721" customFormat="1" ht="9.75" customHeight="1">
      <c r="A25" s="719"/>
      <c r="B25" s="720"/>
      <c r="C25" s="928" t="s">
        <v>510</v>
      </c>
      <c r="D25" s="611"/>
      <c r="E25" s="719"/>
      <c r="F25" s="872">
        <v>904</v>
      </c>
      <c r="G25" s="872"/>
      <c r="H25" s="872">
        <v>1237</v>
      </c>
      <c r="I25" s="872"/>
      <c r="J25" s="872">
        <v>1617</v>
      </c>
      <c r="K25" s="872"/>
      <c r="L25" s="872">
        <v>1344</v>
      </c>
      <c r="M25" s="872"/>
      <c r="N25" s="872">
        <v>491</v>
      </c>
      <c r="O25" s="579"/>
      <c r="P25" s="580"/>
    </row>
    <row r="26" spans="1:16" s="721" customFormat="1" ht="9" customHeight="1">
      <c r="A26" s="719"/>
      <c r="B26" s="720"/>
      <c r="C26" s="827" t="s">
        <v>514</v>
      </c>
      <c r="D26" s="719"/>
      <c r="E26" s="828"/>
      <c r="F26" s="881"/>
      <c r="G26" s="881"/>
      <c r="H26" s="881"/>
      <c r="I26" s="881"/>
      <c r="J26" s="881"/>
      <c r="K26" s="881"/>
      <c r="L26" s="881"/>
      <c r="M26" s="881"/>
      <c r="N26" s="881"/>
      <c r="O26" s="579"/>
      <c r="P26" s="580"/>
    </row>
    <row r="27" spans="1:16" s="721" customFormat="1" ht="9.75" customHeight="1">
      <c r="A27" s="719"/>
      <c r="B27" s="720"/>
      <c r="C27" s="928" t="s">
        <v>508</v>
      </c>
      <c r="D27" s="611"/>
      <c r="E27" s="719"/>
      <c r="F27" s="872">
        <v>3</v>
      </c>
      <c r="G27" s="872"/>
      <c r="H27" s="872">
        <v>5</v>
      </c>
      <c r="I27" s="872"/>
      <c r="J27" s="872">
        <v>12</v>
      </c>
      <c r="K27" s="872"/>
      <c r="L27" s="872">
        <v>4</v>
      </c>
      <c r="M27" s="872"/>
      <c r="N27" s="872">
        <v>2</v>
      </c>
      <c r="O27" s="579"/>
      <c r="P27" s="580"/>
    </row>
    <row r="28" spans="1:16" s="721" customFormat="1" ht="9.75" customHeight="1">
      <c r="A28" s="719"/>
      <c r="B28" s="720"/>
      <c r="C28" s="928" t="s">
        <v>509</v>
      </c>
      <c r="D28" s="611"/>
      <c r="E28" s="719"/>
      <c r="F28" s="872">
        <v>165</v>
      </c>
      <c r="G28" s="872"/>
      <c r="H28" s="872">
        <v>187</v>
      </c>
      <c r="I28" s="872"/>
      <c r="J28" s="872">
        <v>241</v>
      </c>
      <c r="K28" s="872"/>
      <c r="L28" s="872">
        <v>89</v>
      </c>
      <c r="M28" s="872"/>
      <c r="N28" s="872">
        <v>20</v>
      </c>
      <c r="O28" s="579"/>
      <c r="P28" s="580"/>
    </row>
    <row r="29" spans="1:16" s="721" customFormat="1" ht="9.75" customHeight="1">
      <c r="A29" s="719"/>
      <c r="B29" s="720"/>
      <c r="C29" s="928" t="s">
        <v>510</v>
      </c>
      <c r="D29" s="611"/>
      <c r="E29" s="719"/>
      <c r="F29" s="872">
        <v>35</v>
      </c>
      <c r="G29" s="872"/>
      <c r="H29" s="872">
        <v>28</v>
      </c>
      <c r="I29" s="872"/>
      <c r="J29" s="872">
        <v>117</v>
      </c>
      <c r="K29" s="872"/>
      <c r="L29" s="872">
        <v>52</v>
      </c>
      <c r="M29" s="872"/>
      <c r="N29" s="872">
        <v>20</v>
      </c>
      <c r="O29" s="579"/>
      <c r="P29" s="580"/>
    </row>
    <row r="30" spans="1:16" s="721" customFormat="1" ht="9" customHeight="1">
      <c r="A30" s="719"/>
      <c r="B30" s="720"/>
      <c r="C30" s="827" t="s">
        <v>515</v>
      </c>
      <c r="D30" s="719"/>
      <c r="E30" s="828"/>
      <c r="F30" s="881"/>
      <c r="G30" s="881"/>
      <c r="H30" s="881"/>
      <c r="I30" s="881"/>
      <c r="J30" s="881"/>
      <c r="K30" s="881"/>
      <c r="L30" s="881"/>
      <c r="M30" s="881"/>
      <c r="N30" s="881"/>
      <c r="O30" s="579"/>
      <c r="P30" s="580"/>
    </row>
    <row r="31" spans="1:16" s="721" customFormat="1" ht="9.75" customHeight="1">
      <c r="A31" s="719"/>
      <c r="B31" s="720"/>
      <c r="C31" s="928" t="s">
        <v>508</v>
      </c>
      <c r="D31" s="613"/>
      <c r="E31" s="719"/>
      <c r="F31" s="872">
        <v>6</v>
      </c>
      <c r="G31" s="872"/>
      <c r="H31" s="872">
        <v>7</v>
      </c>
      <c r="I31" s="872"/>
      <c r="J31" s="872">
        <v>11</v>
      </c>
      <c r="K31" s="872"/>
      <c r="L31" s="872">
        <v>22</v>
      </c>
      <c r="M31" s="872"/>
      <c r="N31" s="872">
        <v>1</v>
      </c>
      <c r="O31" s="579"/>
      <c r="P31" s="580"/>
    </row>
    <row r="32" spans="1:16" s="721" customFormat="1" ht="9.75" customHeight="1">
      <c r="A32" s="719"/>
      <c r="B32" s="720"/>
      <c r="C32" s="928" t="s">
        <v>509</v>
      </c>
      <c r="D32" s="611"/>
      <c r="E32" s="719"/>
      <c r="F32" s="872">
        <v>55</v>
      </c>
      <c r="G32" s="872"/>
      <c r="H32" s="872">
        <v>209</v>
      </c>
      <c r="I32" s="872"/>
      <c r="J32" s="872">
        <v>173</v>
      </c>
      <c r="K32" s="872"/>
      <c r="L32" s="872">
        <v>270</v>
      </c>
      <c r="M32" s="872"/>
      <c r="N32" s="872">
        <v>5</v>
      </c>
      <c r="O32" s="579"/>
      <c r="P32" s="580"/>
    </row>
    <row r="33" spans="1:16" s="721" customFormat="1" ht="9.75" customHeight="1">
      <c r="A33" s="719"/>
      <c r="B33" s="720"/>
      <c r="C33" s="928" t="s">
        <v>510</v>
      </c>
      <c r="D33" s="611"/>
      <c r="E33" s="719"/>
      <c r="F33" s="872">
        <v>20</v>
      </c>
      <c r="G33" s="872"/>
      <c r="H33" s="872">
        <v>105</v>
      </c>
      <c r="I33" s="872"/>
      <c r="J33" s="872">
        <v>67</v>
      </c>
      <c r="K33" s="872"/>
      <c r="L33" s="872">
        <v>153</v>
      </c>
      <c r="M33" s="872"/>
      <c r="N33" s="872">
        <v>5</v>
      </c>
      <c r="O33" s="579"/>
      <c r="P33" s="580"/>
    </row>
    <row r="34" spans="1:16" s="721" customFormat="1" ht="3.75" customHeight="1">
      <c r="A34" s="719"/>
      <c r="B34" s="720"/>
      <c r="C34" s="928"/>
      <c r="D34" s="611"/>
      <c r="E34" s="719"/>
      <c r="F34" s="860"/>
      <c r="G34" s="860"/>
      <c r="H34" s="860"/>
      <c r="I34" s="860"/>
      <c r="J34" s="860"/>
      <c r="K34" s="860"/>
      <c r="L34" s="860"/>
      <c r="M34" s="860"/>
      <c r="N34" s="860"/>
      <c r="O34" s="579"/>
      <c r="P34" s="580"/>
    </row>
    <row r="35" spans="1:16" s="878" customFormat="1" ht="12.75" customHeight="1">
      <c r="A35" s="828"/>
      <c r="B35" s="880"/>
      <c r="C35" s="1493" t="s">
        <v>305</v>
      </c>
      <c r="D35" s="1494"/>
      <c r="E35" s="568"/>
      <c r="F35" s="879"/>
      <c r="G35" s="879"/>
      <c r="H35" s="879"/>
      <c r="I35" s="879"/>
      <c r="J35" s="879"/>
      <c r="K35" s="879"/>
      <c r="L35" s="879"/>
      <c r="M35" s="879"/>
      <c r="N35" s="879"/>
      <c r="O35" s="579"/>
      <c r="P35" s="580"/>
    </row>
    <row r="36" spans="1:16" s="873" customFormat="1" ht="9.75" customHeight="1">
      <c r="A36" s="875"/>
      <c r="B36" s="876"/>
      <c r="C36" s="827" t="s">
        <v>95</v>
      </c>
      <c r="E36" s="876"/>
      <c r="F36" s="877"/>
      <c r="G36" s="877"/>
      <c r="H36" s="877"/>
      <c r="I36" s="877"/>
      <c r="J36" s="877"/>
      <c r="K36" s="877"/>
      <c r="L36" s="877"/>
      <c r="M36" s="877"/>
      <c r="N36" s="877"/>
      <c r="O36" s="804"/>
      <c r="P36" s="842"/>
    </row>
    <row r="37" spans="1:16" ht="10.5" customHeight="1">
      <c r="A37" s="568"/>
      <c r="B37" s="579"/>
      <c r="C37" s="928" t="s">
        <v>508</v>
      </c>
      <c r="D37" s="611"/>
      <c r="E37" s="568"/>
      <c r="F37" s="860">
        <v>118</v>
      </c>
      <c r="G37" s="860"/>
      <c r="H37" s="860">
        <v>151</v>
      </c>
      <c r="I37" s="860"/>
      <c r="J37" s="860">
        <v>229</v>
      </c>
      <c r="K37" s="860"/>
      <c r="L37" s="860">
        <v>245</v>
      </c>
      <c r="M37" s="860"/>
      <c r="N37" s="860">
        <v>70</v>
      </c>
      <c r="O37" s="579"/>
      <c r="P37" s="580"/>
    </row>
    <row r="38" spans="1:16" s="721" customFormat="1" ht="10.5" customHeight="1">
      <c r="A38" s="719"/>
      <c r="B38" s="720"/>
      <c r="C38" s="928" t="s">
        <v>509</v>
      </c>
      <c r="D38" s="611"/>
      <c r="E38" s="719"/>
      <c r="F38" s="860">
        <v>4251</v>
      </c>
      <c r="G38" s="860"/>
      <c r="H38" s="860">
        <v>7032</v>
      </c>
      <c r="I38" s="860"/>
      <c r="J38" s="860">
        <v>16723</v>
      </c>
      <c r="K38" s="860"/>
      <c r="L38" s="860">
        <v>18683</v>
      </c>
      <c r="M38" s="860"/>
      <c r="N38" s="860">
        <v>9211</v>
      </c>
      <c r="O38" s="579"/>
      <c r="P38" s="580"/>
    </row>
    <row r="39" spans="1:16" s="721" customFormat="1" ht="12" customHeight="1">
      <c r="A39" s="719"/>
      <c r="B39" s="720"/>
      <c r="C39" s="928" t="s">
        <v>619</v>
      </c>
      <c r="D39" s="829"/>
      <c r="E39" s="719"/>
      <c r="F39" s="860">
        <v>929</v>
      </c>
      <c r="G39" s="860"/>
      <c r="H39" s="860">
        <v>1814</v>
      </c>
      <c r="I39" s="860"/>
      <c r="J39" s="860">
        <v>2812</v>
      </c>
      <c r="K39" s="860"/>
      <c r="L39" s="860">
        <v>2011</v>
      </c>
      <c r="M39" s="860"/>
      <c r="N39" s="860">
        <v>826</v>
      </c>
      <c r="O39" s="579"/>
      <c r="P39" s="580"/>
    </row>
    <row r="40" spans="1:16" s="721" customFormat="1" ht="12" customHeight="1">
      <c r="A40" s="719"/>
      <c r="B40" s="720"/>
      <c r="C40" s="928" t="s">
        <v>618</v>
      </c>
      <c r="D40" s="829"/>
      <c r="E40" s="719"/>
      <c r="F40" s="697">
        <f>SUM(F41:F43)</f>
        <v>929</v>
      </c>
      <c r="G40" s="697"/>
      <c r="H40" s="697">
        <f>SUM(H41:H43)</f>
        <v>1814</v>
      </c>
      <c r="I40" s="697"/>
      <c r="J40" s="697">
        <f>SUM(J41:J43)</f>
        <v>2812</v>
      </c>
      <c r="K40" s="697"/>
      <c r="L40" s="697">
        <f>SUM(L41:L43)</f>
        <v>2004</v>
      </c>
      <c r="M40" s="697"/>
      <c r="N40" s="697">
        <f>SUM(N41:N43)</f>
        <v>826</v>
      </c>
      <c r="O40" s="579"/>
      <c r="P40" s="580"/>
    </row>
    <row r="41" spans="1:16" s="721" customFormat="1" ht="9.75" customHeight="1">
      <c r="A41" s="719"/>
      <c r="B41" s="720"/>
      <c r="C41" s="928"/>
      <c r="D41" s="939" t="s">
        <v>516</v>
      </c>
      <c r="E41" s="719"/>
      <c r="F41" s="872">
        <v>860</v>
      </c>
      <c r="G41" s="872"/>
      <c r="H41" s="872">
        <v>1643</v>
      </c>
      <c r="I41" s="872"/>
      <c r="J41" s="872">
        <v>2704</v>
      </c>
      <c r="K41" s="872"/>
      <c r="L41" s="872">
        <v>1900</v>
      </c>
      <c r="M41" s="872"/>
      <c r="N41" s="872">
        <v>777</v>
      </c>
      <c r="O41" s="579"/>
      <c r="P41" s="580"/>
    </row>
    <row r="42" spans="1:16" s="721" customFormat="1" ht="9.75" customHeight="1">
      <c r="A42" s="719"/>
      <c r="B42" s="720"/>
      <c r="C42" s="928"/>
      <c r="D42" s="939" t="s">
        <v>517</v>
      </c>
      <c r="E42" s="719"/>
      <c r="F42" s="872">
        <v>60</v>
      </c>
      <c r="G42" s="872">
        <v>0</v>
      </c>
      <c r="H42" s="872">
        <v>125</v>
      </c>
      <c r="I42" s="872">
        <v>0</v>
      </c>
      <c r="J42" s="872">
        <v>20</v>
      </c>
      <c r="K42" s="872">
        <v>0</v>
      </c>
      <c r="L42" s="872">
        <v>1</v>
      </c>
      <c r="M42" s="872">
        <v>0</v>
      </c>
      <c r="N42" s="872">
        <v>3</v>
      </c>
      <c r="O42" s="579"/>
      <c r="P42" s="580"/>
    </row>
    <row r="43" spans="1:16" s="721" customFormat="1" ht="9.75" customHeight="1">
      <c r="A43" s="719"/>
      <c r="B43" s="720"/>
      <c r="C43" s="928"/>
      <c r="D43" s="939" t="s">
        <v>518</v>
      </c>
      <c r="E43" s="719"/>
      <c r="F43" s="872">
        <v>9</v>
      </c>
      <c r="G43" s="872"/>
      <c r="H43" s="872">
        <v>46</v>
      </c>
      <c r="I43" s="872"/>
      <c r="J43" s="872">
        <v>88</v>
      </c>
      <c r="K43" s="872"/>
      <c r="L43" s="872">
        <v>103</v>
      </c>
      <c r="M43" s="872"/>
      <c r="N43" s="872">
        <v>46</v>
      </c>
      <c r="O43" s="579"/>
      <c r="P43" s="580"/>
    </row>
    <row r="44" spans="1:16" s="873" customFormat="1" ht="9" customHeight="1">
      <c r="A44" s="875"/>
      <c r="B44" s="876"/>
      <c r="C44" s="827" t="s">
        <v>511</v>
      </c>
      <c r="E44" s="875"/>
      <c r="F44" s="877"/>
      <c r="G44" s="877"/>
      <c r="H44" s="877"/>
      <c r="I44" s="877"/>
      <c r="J44" s="877"/>
      <c r="K44" s="877"/>
      <c r="L44" s="877"/>
      <c r="M44" s="877"/>
      <c r="N44" s="877"/>
      <c r="O44" s="804"/>
      <c r="P44" s="842"/>
    </row>
    <row r="45" spans="1:16" ht="10.5" customHeight="1">
      <c r="A45" s="568"/>
      <c r="B45" s="579"/>
      <c r="C45" s="928" t="s">
        <v>508</v>
      </c>
      <c r="D45" s="611"/>
      <c r="E45" s="568"/>
      <c r="F45" s="872">
        <v>53</v>
      </c>
      <c r="G45" s="872"/>
      <c r="H45" s="872">
        <v>73</v>
      </c>
      <c r="I45" s="872"/>
      <c r="J45" s="872">
        <v>81</v>
      </c>
      <c r="K45" s="872"/>
      <c r="L45" s="872">
        <v>113</v>
      </c>
      <c r="M45" s="872"/>
      <c r="N45" s="872">
        <v>32</v>
      </c>
      <c r="O45" s="579"/>
      <c r="P45" s="580"/>
    </row>
    <row r="46" spans="1:16" s="721" customFormat="1" ht="12" customHeight="1">
      <c r="A46" s="719"/>
      <c r="B46" s="720"/>
      <c r="C46" s="928" t="s">
        <v>509</v>
      </c>
      <c r="D46" s="611"/>
      <c r="E46" s="719"/>
      <c r="F46" s="872">
        <v>1720</v>
      </c>
      <c r="G46" s="872"/>
      <c r="H46" s="872">
        <v>3147</v>
      </c>
      <c r="I46" s="872"/>
      <c r="J46" s="872">
        <v>7595</v>
      </c>
      <c r="K46" s="872"/>
      <c r="L46" s="872">
        <v>5505</v>
      </c>
      <c r="M46" s="872"/>
      <c r="N46" s="872">
        <v>2277</v>
      </c>
      <c r="O46" s="579"/>
      <c r="P46" s="580"/>
    </row>
    <row r="47" spans="1:16" s="721" customFormat="1" ht="12" customHeight="1">
      <c r="A47" s="719"/>
      <c r="B47" s="720"/>
      <c r="C47" s="928" t="s">
        <v>619</v>
      </c>
      <c r="D47" s="829"/>
      <c r="E47" s="719"/>
      <c r="F47" s="872">
        <v>393</v>
      </c>
      <c r="G47" s="872"/>
      <c r="H47" s="872">
        <v>894</v>
      </c>
      <c r="I47" s="872"/>
      <c r="J47" s="872">
        <v>829</v>
      </c>
      <c r="K47" s="872"/>
      <c r="L47" s="872">
        <v>972</v>
      </c>
      <c r="M47" s="872"/>
      <c r="N47" s="872">
        <v>328</v>
      </c>
      <c r="O47" s="579"/>
      <c r="P47" s="580"/>
    </row>
    <row r="48" spans="1:16" s="721" customFormat="1" ht="11.25" customHeight="1">
      <c r="A48" s="719"/>
      <c r="B48" s="720"/>
      <c r="C48" s="928" t="s">
        <v>618</v>
      </c>
      <c r="D48" s="829"/>
      <c r="E48" s="719"/>
      <c r="F48" s="698">
        <f>342+47+4</f>
        <v>393</v>
      </c>
      <c r="G48" s="698"/>
      <c r="H48" s="698">
        <f>788+67+39</f>
        <v>894</v>
      </c>
      <c r="I48" s="698"/>
      <c r="J48" s="698">
        <f>723+19+87</f>
        <v>829</v>
      </c>
      <c r="K48" s="698"/>
      <c r="L48" s="698">
        <f>869+1+102</f>
        <v>972</v>
      </c>
      <c r="M48" s="698"/>
      <c r="N48" s="698">
        <f>311+3+14</f>
        <v>328</v>
      </c>
      <c r="O48" s="579"/>
      <c r="P48" s="580"/>
    </row>
    <row r="49" spans="1:16" s="873" customFormat="1" ht="9" customHeight="1">
      <c r="A49" s="875"/>
      <c r="B49" s="876"/>
      <c r="C49" s="827" t="s">
        <v>512</v>
      </c>
      <c r="E49" s="875"/>
      <c r="F49" s="874"/>
      <c r="G49" s="874"/>
      <c r="H49" s="874"/>
      <c r="I49" s="874"/>
      <c r="J49" s="874"/>
      <c r="K49" s="874"/>
      <c r="L49" s="874"/>
      <c r="M49" s="874"/>
      <c r="N49" s="874"/>
      <c r="O49" s="804"/>
      <c r="P49" s="842"/>
    </row>
    <row r="50" spans="1:16" ht="10.5" customHeight="1">
      <c r="A50" s="568"/>
      <c r="B50" s="579"/>
      <c r="C50" s="928" t="s">
        <v>508</v>
      </c>
      <c r="D50" s="611"/>
      <c r="E50" s="568"/>
      <c r="F50" s="872">
        <v>20</v>
      </c>
      <c r="G50" s="872"/>
      <c r="H50" s="872">
        <v>14</v>
      </c>
      <c r="I50" s="872"/>
      <c r="J50" s="872">
        <v>18</v>
      </c>
      <c r="K50" s="872"/>
      <c r="L50" s="872">
        <v>17</v>
      </c>
      <c r="M50" s="872"/>
      <c r="N50" s="872">
        <v>9</v>
      </c>
      <c r="O50" s="579"/>
      <c r="P50" s="580"/>
    </row>
    <row r="51" spans="1:16" s="721" customFormat="1" ht="10.5" customHeight="1">
      <c r="A51" s="719"/>
      <c r="B51" s="720"/>
      <c r="C51" s="928" t="s">
        <v>509</v>
      </c>
      <c r="D51" s="611"/>
      <c r="E51" s="719"/>
      <c r="F51" s="872">
        <v>590</v>
      </c>
      <c r="G51" s="872"/>
      <c r="H51" s="872">
        <v>245</v>
      </c>
      <c r="I51" s="872"/>
      <c r="J51" s="872">
        <v>583</v>
      </c>
      <c r="K51" s="872"/>
      <c r="L51" s="872">
        <v>548</v>
      </c>
      <c r="M51" s="872"/>
      <c r="N51" s="872">
        <v>315</v>
      </c>
      <c r="O51" s="579"/>
      <c r="P51" s="580"/>
    </row>
    <row r="52" spans="1:16" s="721" customFormat="1" ht="12" customHeight="1">
      <c r="A52" s="719"/>
      <c r="B52" s="720"/>
      <c r="C52" s="928" t="s">
        <v>619</v>
      </c>
      <c r="D52" s="829"/>
      <c r="E52" s="719"/>
      <c r="F52" s="872">
        <v>208</v>
      </c>
      <c r="G52" s="872"/>
      <c r="H52" s="872">
        <v>70</v>
      </c>
      <c r="I52" s="872"/>
      <c r="J52" s="872">
        <v>99</v>
      </c>
      <c r="K52" s="872"/>
      <c r="L52" s="872">
        <v>109</v>
      </c>
      <c r="M52" s="872"/>
      <c r="N52" s="872">
        <v>118</v>
      </c>
      <c r="O52" s="579"/>
      <c r="P52" s="580"/>
    </row>
    <row r="53" spans="1:16" s="721" customFormat="1" ht="12" customHeight="1">
      <c r="A53" s="719"/>
      <c r="B53" s="720"/>
      <c r="C53" s="928" t="s">
        <v>618</v>
      </c>
      <c r="D53" s="829"/>
      <c r="E53" s="719"/>
      <c r="F53" s="698">
        <f>204+4</f>
        <v>208</v>
      </c>
      <c r="G53" s="698"/>
      <c r="H53" s="698">
        <f>65+5</f>
        <v>70</v>
      </c>
      <c r="I53" s="698"/>
      <c r="J53" s="698">
        <f>98+1</f>
        <v>99</v>
      </c>
      <c r="K53" s="698"/>
      <c r="L53" s="698">
        <f>101+1</f>
        <v>102</v>
      </c>
      <c r="M53" s="698"/>
      <c r="N53" s="698">
        <f>109+9</f>
        <v>118</v>
      </c>
      <c r="O53" s="579"/>
      <c r="P53" s="580"/>
    </row>
    <row r="54" spans="1:16" s="873" customFormat="1" ht="9" customHeight="1">
      <c r="A54" s="875"/>
      <c r="B54" s="876"/>
      <c r="C54" s="827" t="s">
        <v>513</v>
      </c>
      <c r="E54" s="875"/>
      <c r="F54" s="874"/>
      <c r="G54" s="874"/>
      <c r="H54" s="874"/>
      <c r="I54" s="874"/>
      <c r="J54" s="874"/>
      <c r="K54" s="874"/>
      <c r="L54" s="874"/>
      <c r="M54" s="874"/>
      <c r="N54" s="874"/>
      <c r="O54" s="804"/>
      <c r="P54" s="842"/>
    </row>
    <row r="55" spans="1:16" ht="10.5" customHeight="1">
      <c r="A55" s="568"/>
      <c r="B55" s="579"/>
      <c r="C55" s="928" t="s">
        <v>508</v>
      </c>
      <c r="D55" s="611"/>
      <c r="E55" s="568"/>
      <c r="F55" s="872">
        <v>42</v>
      </c>
      <c r="G55" s="872"/>
      <c r="H55" s="872">
        <v>56</v>
      </c>
      <c r="I55" s="872"/>
      <c r="J55" s="872">
        <v>118</v>
      </c>
      <c r="K55" s="872"/>
      <c r="L55" s="872">
        <v>100</v>
      </c>
      <c r="M55" s="872"/>
      <c r="N55" s="872">
        <v>25</v>
      </c>
      <c r="O55" s="579"/>
      <c r="P55" s="580"/>
    </row>
    <row r="56" spans="1:16" s="721" customFormat="1" ht="10.5" customHeight="1">
      <c r="A56" s="719"/>
      <c r="B56" s="720"/>
      <c r="C56" s="928" t="s">
        <v>509</v>
      </c>
      <c r="D56" s="611"/>
      <c r="E56" s="719"/>
      <c r="F56" s="872">
        <v>1817</v>
      </c>
      <c r="G56" s="872"/>
      <c r="H56" s="872">
        <v>3497</v>
      </c>
      <c r="I56" s="872"/>
      <c r="J56" s="872">
        <v>8119</v>
      </c>
      <c r="K56" s="872"/>
      <c r="L56" s="872">
        <v>12451</v>
      </c>
      <c r="M56" s="872"/>
      <c r="N56" s="872">
        <v>6513</v>
      </c>
      <c r="O56" s="579"/>
      <c r="P56" s="580"/>
    </row>
    <row r="57" spans="1:16" s="721" customFormat="1" ht="12" customHeight="1">
      <c r="A57" s="719"/>
      <c r="B57" s="720"/>
      <c r="C57" s="928" t="s">
        <v>619</v>
      </c>
      <c r="D57" s="829"/>
      <c r="E57" s="719"/>
      <c r="F57" s="872">
        <v>294</v>
      </c>
      <c r="G57" s="872"/>
      <c r="H57" s="872">
        <v>809</v>
      </c>
      <c r="I57" s="872"/>
      <c r="J57" s="872">
        <v>1719</v>
      </c>
      <c r="K57" s="872"/>
      <c r="L57" s="872">
        <v>832</v>
      </c>
      <c r="M57" s="872"/>
      <c r="N57" s="872">
        <v>327</v>
      </c>
      <c r="O57" s="579"/>
      <c r="P57" s="580"/>
    </row>
    <row r="58" spans="1:16" s="721" customFormat="1" ht="12" customHeight="1">
      <c r="A58" s="719"/>
      <c r="B58" s="720"/>
      <c r="C58" s="928" t="s">
        <v>618</v>
      </c>
      <c r="D58" s="829"/>
      <c r="E58" s="719"/>
      <c r="F58" s="698">
        <f>281+8+5</f>
        <v>294</v>
      </c>
      <c r="G58" s="698"/>
      <c r="H58" s="698">
        <f>749+58+2</f>
        <v>809</v>
      </c>
      <c r="I58" s="698"/>
      <c r="J58" s="698">
        <f>1718+1</f>
        <v>1719</v>
      </c>
      <c r="K58" s="698"/>
      <c r="L58" s="698">
        <v>832</v>
      </c>
      <c r="M58" s="698"/>
      <c r="N58" s="698">
        <f>304+23</f>
        <v>327</v>
      </c>
      <c r="O58" s="579"/>
      <c r="P58" s="580"/>
    </row>
    <row r="59" spans="1:16" s="873" customFormat="1" ht="9" customHeight="1">
      <c r="A59" s="875"/>
      <c r="B59" s="876"/>
      <c r="C59" s="827" t="s">
        <v>514</v>
      </c>
      <c r="E59" s="875"/>
      <c r="F59" s="874"/>
      <c r="G59" s="874"/>
      <c r="H59" s="874"/>
      <c r="I59" s="874"/>
      <c r="J59" s="874"/>
      <c r="K59" s="874"/>
      <c r="L59" s="874"/>
      <c r="M59" s="874"/>
      <c r="N59" s="874"/>
      <c r="O59" s="804"/>
      <c r="P59" s="842"/>
    </row>
    <row r="60" spans="1:16" ht="10.5" customHeight="1">
      <c r="A60" s="568"/>
      <c r="B60" s="579"/>
      <c r="C60" s="928" t="s">
        <v>508</v>
      </c>
      <c r="D60" s="611"/>
      <c r="E60" s="568"/>
      <c r="F60" s="872">
        <v>2</v>
      </c>
      <c r="G60" s="872"/>
      <c r="H60" s="872">
        <v>3</v>
      </c>
      <c r="I60" s="872"/>
      <c r="J60" s="872">
        <v>8</v>
      </c>
      <c r="K60" s="872"/>
      <c r="L60" s="872">
        <v>3</v>
      </c>
      <c r="M60" s="872"/>
      <c r="N60" s="872">
        <v>3</v>
      </c>
      <c r="O60" s="579"/>
      <c r="P60" s="580"/>
    </row>
    <row r="61" spans="1:16" s="721" customFormat="1" ht="10.5" customHeight="1">
      <c r="A61" s="719"/>
      <c r="B61" s="720"/>
      <c r="C61" s="928" t="s">
        <v>509</v>
      </c>
      <c r="D61" s="611"/>
      <c r="E61" s="719"/>
      <c r="F61" s="872">
        <v>78</v>
      </c>
      <c r="G61" s="872"/>
      <c r="H61" s="872">
        <v>43</v>
      </c>
      <c r="I61" s="872"/>
      <c r="J61" s="872">
        <v>281</v>
      </c>
      <c r="K61" s="872"/>
      <c r="L61" s="872">
        <v>38</v>
      </c>
      <c r="M61" s="872"/>
      <c r="N61" s="872">
        <v>81</v>
      </c>
      <c r="O61" s="579"/>
      <c r="P61" s="580"/>
    </row>
    <row r="62" spans="1:16" s="721" customFormat="1" ht="12" customHeight="1">
      <c r="A62" s="719"/>
      <c r="B62" s="720"/>
      <c r="C62" s="928" t="s">
        <v>619</v>
      </c>
      <c r="D62" s="829"/>
      <c r="E62" s="719"/>
      <c r="F62" s="872">
        <v>29</v>
      </c>
      <c r="G62" s="872"/>
      <c r="H62" s="872">
        <v>16</v>
      </c>
      <c r="I62" s="872"/>
      <c r="J62" s="872">
        <v>84</v>
      </c>
      <c r="K62" s="872"/>
      <c r="L62" s="872">
        <v>25</v>
      </c>
      <c r="M62" s="872"/>
      <c r="N62" s="872">
        <v>49</v>
      </c>
      <c r="O62" s="579"/>
      <c r="P62" s="580"/>
    </row>
    <row r="63" spans="1:16" s="721" customFormat="1" ht="12" customHeight="1">
      <c r="A63" s="719"/>
      <c r="B63" s="720"/>
      <c r="C63" s="928" t="s">
        <v>618</v>
      </c>
      <c r="D63" s="829"/>
      <c r="E63" s="719"/>
      <c r="F63" s="872">
        <f>28+1</f>
        <v>29</v>
      </c>
      <c r="G63" s="698"/>
      <c r="H63" s="872">
        <v>16</v>
      </c>
      <c r="I63" s="698"/>
      <c r="J63" s="872">
        <v>84</v>
      </c>
      <c r="K63" s="698"/>
      <c r="L63" s="872">
        <v>25</v>
      </c>
      <c r="M63" s="698"/>
      <c r="N63" s="872">
        <v>49</v>
      </c>
      <c r="O63" s="579"/>
      <c r="P63" s="580"/>
    </row>
    <row r="64" spans="1:16" s="873" customFormat="1" ht="9" customHeight="1">
      <c r="A64" s="875"/>
      <c r="B64" s="876"/>
      <c r="C64" s="827" t="s">
        <v>515</v>
      </c>
      <c r="E64" s="875"/>
      <c r="F64" s="874"/>
      <c r="G64" s="874"/>
      <c r="H64" s="874"/>
      <c r="I64" s="874"/>
      <c r="J64" s="874"/>
      <c r="K64" s="874"/>
      <c r="L64" s="874"/>
      <c r="M64" s="874"/>
      <c r="N64" s="874"/>
      <c r="O64" s="804"/>
      <c r="P64" s="842"/>
    </row>
    <row r="65" spans="1:28" ht="10.5" customHeight="1">
      <c r="A65" s="568"/>
      <c r="B65" s="579"/>
      <c r="C65" s="928" t="s">
        <v>508</v>
      </c>
      <c r="D65" s="611"/>
      <c r="E65" s="568"/>
      <c r="F65" s="872">
        <v>1</v>
      </c>
      <c r="G65" s="872"/>
      <c r="H65" s="872">
        <v>5</v>
      </c>
      <c r="I65" s="872"/>
      <c r="J65" s="872">
        <v>4</v>
      </c>
      <c r="K65" s="872"/>
      <c r="L65" s="872">
        <v>12</v>
      </c>
      <c r="M65" s="872"/>
      <c r="N65" s="872">
        <v>1</v>
      </c>
      <c r="O65" s="579"/>
      <c r="P65" s="580"/>
    </row>
    <row r="66" spans="1:28" s="721" customFormat="1" ht="10.5" customHeight="1">
      <c r="A66" s="719"/>
      <c r="B66" s="720"/>
      <c r="C66" s="928" t="s">
        <v>509</v>
      </c>
      <c r="D66" s="611"/>
      <c r="E66" s="719"/>
      <c r="F66" s="872">
        <v>46</v>
      </c>
      <c r="G66" s="872"/>
      <c r="H66" s="872">
        <v>100</v>
      </c>
      <c r="I66" s="872"/>
      <c r="J66" s="872">
        <v>145</v>
      </c>
      <c r="K66" s="872"/>
      <c r="L66" s="872">
        <v>141</v>
      </c>
      <c r="M66" s="872"/>
      <c r="N66" s="872">
        <v>25</v>
      </c>
      <c r="O66" s="579"/>
      <c r="P66" s="580"/>
    </row>
    <row r="67" spans="1:28" s="721" customFormat="1" ht="12" customHeight="1">
      <c r="A67" s="719"/>
      <c r="B67" s="720"/>
      <c r="C67" s="928" t="s">
        <v>619</v>
      </c>
      <c r="D67" s="829"/>
      <c r="E67" s="719"/>
      <c r="F67" s="872">
        <v>5</v>
      </c>
      <c r="G67" s="872"/>
      <c r="H67" s="872">
        <v>25</v>
      </c>
      <c r="I67" s="872"/>
      <c r="J67" s="872">
        <v>81</v>
      </c>
      <c r="K67" s="872"/>
      <c r="L67" s="872">
        <v>73</v>
      </c>
      <c r="M67" s="872"/>
      <c r="N67" s="872">
        <v>4</v>
      </c>
      <c r="O67" s="579"/>
      <c r="P67" s="580"/>
    </row>
    <row r="68" spans="1:28" s="721" customFormat="1" ht="12" customHeight="1">
      <c r="A68" s="719"/>
      <c r="B68" s="720"/>
      <c r="C68" s="928" t="s">
        <v>618</v>
      </c>
      <c r="D68" s="829"/>
      <c r="E68" s="719"/>
      <c r="F68" s="872">
        <v>5</v>
      </c>
      <c r="G68" s="698"/>
      <c r="H68" s="872">
        <v>25</v>
      </c>
      <c r="I68" s="698"/>
      <c r="J68" s="872">
        <v>81</v>
      </c>
      <c r="K68" s="698"/>
      <c r="L68" s="872">
        <v>73</v>
      </c>
      <c r="M68" s="698"/>
      <c r="N68" s="872">
        <v>4</v>
      </c>
      <c r="O68" s="579"/>
      <c r="P68" s="580"/>
    </row>
    <row r="69" spans="1:28" ht="2.25" customHeight="1">
      <c r="A69" s="568"/>
      <c r="B69" s="579"/>
      <c r="C69" s="256"/>
      <c r="D69" s="1495"/>
      <c r="E69" s="1495"/>
      <c r="F69" s="1495"/>
      <c r="G69" s="1495"/>
      <c r="H69" s="1495"/>
      <c r="I69" s="1495"/>
      <c r="J69" s="1495"/>
      <c r="K69" s="926"/>
      <c r="L69" s="926"/>
      <c r="M69" s="926"/>
      <c r="N69" s="926"/>
      <c r="O69" s="717"/>
      <c r="P69" s="609"/>
      <c r="Q69" s="699"/>
      <c r="R69" s="1496"/>
      <c r="S69" s="1496"/>
      <c r="T69" s="1496"/>
      <c r="U69" s="925"/>
      <c r="V69" s="925"/>
      <c r="W69" s="925"/>
      <c r="X69" s="925"/>
      <c r="Y69" s="925"/>
      <c r="Z69" s="925"/>
      <c r="AA69" s="925"/>
      <c r="AB69" s="925" t="s">
        <v>97</v>
      </c>
    </row>
    <row r="70" spans="1:28" ht="13.5" customHeight="1">
      <c r="A70" s="568"/>
      <c r="B70" s="579"/>
      <c r="C70" s="849" t="s">
        <v>351</v>
      </c>
      <c r="D70" s="848"/>
      <c r="E70" s="929"/>
      <c r="F70" s="929"/>
      <c r="G70" s="929"/>
      <c r="H70" s="929"/>
      <c r="I70" s="929"/>
      <c r="J70" s="929"/>
      <c r="K70" s="929"/>
      <c r="L70" s="929"/>
      <c r="M70" s="929"/>
      <c r="N70" s="930"/>
      <c r="O70" s="717"/>
      <c r="P70" s="845"/>
      <c r="Q70" s="845"/>
      <c r="R70" s="845"/>
      <c r="S70" s="845"/>
      <c r="T70" s="845"/>
      <c r="U70" s="845"/>
      <c r="V70" s="845"/>
      <c r="W70" s="845"/>
      <c r="X70" s="845"/>
      <c r="Y70" s="845"/>
      <c r="Z70" s="845"/>
      <c r="AA70" s="845"/>
      <c r="AB70" s="845"/>
    </row>
    <row r="71" spans="1:28" ht="3.75" customHeight="1">
      <c r="A71" s="568"/>
      <c r="B71" s="579"/>
      <c r="C71" s="847"/>
      <c r="D71" s="846"/>
      <c r="E71" s="845"/>
      <c r="F71" s="845"/>
      <c r="G71" s="845"/>
      <c r="H71" s="845"/>
      <c r="I71" s="845"/>
      <c r="J71" s="845"/>
      <c r="K71" s="845"/>
      <c r="L71" s="845"/>
      <c r="M71" s="845"/>
      <c r="N71" s="845"/>
      <c r="O71" s="717"/>
      <c r="P71" s="845"/>
      <c r="Q71" s="845"/>
      <c r="R71" s="845"/>
      <c r="S71" s="845"/>
      <c r="T71" s="845"/>
      <c r="U71" s="845"/>
      <c r="V71" s="845"/>
      <c r="W71" s="845"/>
      <c r="X71" s="845"/>
      <c r="Y71" s="845"/>
      <c r="Z71" s="845"/>
      <c r="AA71" s="845"/>
      <c r="AB71" s="845"/>
    </row>
    <row r="72" spans="1:28" ht="12.75" customHeight="1">
      <c r="A72" s="568"/>
      <c r="B72" s="579"/>
      <c r="C72" s="1493" t="s">
        <v>305</v>
      </c>
      <c r="D72" s="1494"/>
      <c r="E72" s="699"/>
      <c r="F72" s="255">
        <v>2007</v>
      </c>
      <c r="G72" s="925"/>
      <c r="H72" s="255">
        <v>2008</v>
      </c>
      <c r="I72" s="925"/>
      <c r="J72" s="255">
        <v>2009</v>
      </c>
      <c r="K72" s="925"/>
      <c r="L72" s="255">
        <v>2010</v>
      </c>
      <c r="M72" s="925"/>
      <c r="N72" s="255">
        <v>2011</v>
      </c>
      <c r="O72" s="717"/>
      <c r="P72" s="579"/>
      <c r="Q72" s="724"/>
      <c r="R72" s="724"/>
      <c r="S72" s="724"/>
      <c r="T72" s="724"/>
      <c r="U72" s="724"/>
      <c r="V72" s="724"/>
      <c r="W72" s="724"/>
      <c r="X72" s="724"/>
      <c r="Y72" s="724"/>
      <c r="Z72" s="724"/>
      <c r="AA72" s="724"/>
      <c r="AB72" s="724"/>
    </row>
    <row r="73" spans="1:28" ht="11.25" customHeight="1">
      <c r="A73" s="568"/>
      <c r="B73" s="579"/>
      <c r="C73" s="928" t="s">
        <v>508</v>
      </c>
      <c r="D73" s="928"/>
      <c r="E73" s="699"/>
      <c r="F73" s="697">
        <v>155</v>
      </c>
      <c r="G73" s="940"/>
      <c r="H73" s="697">
        <v>231</v>
      </c>
      <c r="I73" s="940"/>
      <c r="J73" s="697">
        <v>379</v>
      </c>
      <c r="K73" s="940"/>
      <c r="L73" s="697">
        <v>294</v>
      </c>
      <c r="M73" s="940"/>
      <c r="N73" s="697">
        <v>641</v>
      </c>
      <c r="O73" s="717"/>
      <c r="P73" s="579"/>
      <c r="Q73" s="724"/>
      <c r="R73" s="724"/>
      <c r="S73" s="724"/>
      <c r="T73" s="724"/>
      <c r="U73" s="724"/>
      <c r="V73" s="724"/>
      <c r="W73" s="724"/>
      <c r="X73" s="724"/>
      <c r="Y73" s="724"/>
      <c r="Z73" s="724"/>
      <c r="AA73" s="724"/>
      <c r="AB73" s="724"/>
    </row>
    <row r="74" spans="1:28" ht="10.5" customHeight="1">
      <c r="A74" s="568"/>
      <c r="B74" s="579"/>
      <c r="C74" s="928" t="s">
        <v>509</v>
      </c>
      <c r="D74" s="928"/>
      <c r="E74" s="699"/>
      <c r="F74" s="697">
        <v>17526</v>
      </c>
      <c r="G74" s="940"/>
      <c r="H74" s="697">
        <v>15312</v>
      </c>
      <c r="I74" s="940"/>
      <c r="J74" s="697">
        <v>37591</v>
      </c>
      <c r="K74" s="940"/>
      <c r="L74" s="697">
        <v>22480</v>
      </c>
      <c r="M74" s="940"/>
      <c r="N74" s="697">
        <v>34777</v>
      </c>
      <c r="O74" s="717"/>
      <c r="P74" s="579"/>
    </row>
    <row r="75" spans="1:28" ht="12" customHeight="1">
      <c r="A75" s="568"/>
      <c r="B75" s="579"/>
      <c r="C75" s="928" t="s">
        <v>619</v>
      </c>
      <c r="D75" s="829"/>
      <c r="E75" s="699"/>
      <c r="F75" s="697">
        <v>2687</v>
      </c>
      <c r="G75" s="940"/>
      <c r="H75" s="697">
        <v>3743</v>
      </c>
      <c r="I75" s="940"/>
      <c r="J75" s="697">
        <v>5814</v>
      </c>
      <c r="K75" s="940"/>
      <c r="L75" s="697">
        <v>3729</v>
      </c>
      <c r="M75" s="940"/>
      <c r="N75" s="697">
        <v>6922</v>
      </c>
      <c r="O75" s="717"/>
      <c r="P75" s="579"/>
    </row>
    <row r="76" spans="1:28" ht="12" customHeight="1">
      <c r="A76" s="568"/>
      <c r="B76" s="579"/>
      <c r="C76" s="928" t="s">
        <v>618</v>
      </c>
      <c r="D76" s="829"/>
      <c r="E76" s="699"/>
      <c r="F76" s="697">
        <f t="shared" ref="F76:N76" si="0">SUM(F77:F79)</f>
        <v>2625</v>
      </c>
      <c r="G76" s="940">
        <f t="shared" si="0"/>
        <v>0</v>
      </c>
      <c r="H76" s="697">
        <f t="shared" si="0"/>
        <v>3745</v>
      </c>
      <c r="I76" s="940">
        <f t="shared" si="0"/>
        <v>0</v>
      </c>
      <c r="J76" s="697">
        <f t="shared" si="0"/>
        <v>5779</v>
      </c>
      <c r="K76" s="940">
        <f t="shared" si="0"/>
        <v>0</v>
      </c>
      <c r="L76" s="697">
        <f t="shared" si="0"/>
        <v>3729</v>
      </c>
      <c r="M76" s="940">
        <f t="shared" si="0"/>
        <v>0</v>
      </c>
      <c r="N76" s="697">
        <f t="shared" si="0"/>
        <v>6923</v>
      </c>
      <c r="O76" s="717"/>
      <c r="P76" s="579"/>
    </row>
    <row r="77" spans="1:28" ht="10.5" customHeight="1">
      <c r="A77" s="568"/>
      <c r="B77" s="579"/>
      <c r="C77" s="256"/>
      <c r="D77" s="786" t="s">
        <v>516</v>
      </c>
      <c r="E77" s="699"/>
      <c r="F77" s="698">
        <v>2289</v>
      </c>
      <c r="G77" s="940"/>
      <c r="H77" s="698">
        <v>3538</v>
      </c>
      <c r="I77" s="940"/>
      <c r="J77" s="698">
        <v>5522</v>
      </c>
      <c r="K77" s="940"/>
      <c r="L77" s="698">
        <v>3462</v>
      </c>
      <c r="M77" s="940"/>
      <c r="N77" s="698">
        <v>6526</v>
      </c>
      <c r="O77" s="717"/>
      <c r="P77" s="579"/>
    </row>
    <row r="78" spans="1:28" ht="10.5" customHeight="1">
      <c r="A78" s="568"/>
      <c r="B78" s="579"/>
      <c r="C78" s="256"/>
      <c r="D78" s="786" t="s">
        <v>517</v>
      </c>
      <c r="E78" s="699"/>
      <c r="F78" s="698">
        <v>224</v>
      </c>
      <c r="G78" s="940"/>
      <c r="H78" s="698">
        <v>167</v>
      </c>
      <c r="I78" s="940"/>
      <c r="J78" s="698">
        <v>208</v>
      </c>
      <c r="K78" s="940"/>
      <c r="L78" s="698">
        <v>73</v>
      </c>
      <c r="M78" s="940"/>
      <c r="N78" s="698">
        <v>224</v>
      </c>
      <c r="O78" s="579"/>
      <c r="P78" s="580"/>
    </row>
    <row r="79" spans="1:28" ht="10.5" customHeight="1">
      <c r="A79" s="568"/>
      <c r="B79" s="579"/>
      <c r="C79" s="256"/>
      <c r="D79" s="786" t="s">
        <v>518</v>
      </c>
      <c r="E79" s="699"/>
      <c r="F79" s="698">
        <v>112</v>
      </c>
      <c r="G79" s="940"/>
      <c r="H79" s="698">
        <v>40</v>
      </c>
      <c r="I79" s="940"/>
      <c r="J79" s="698">
        <v>49</v>
      </c>
      <c r="K79" s="940"/>
      <c r="L79" s="698">
        <v>194</v>
      </c>
      <c r="M79" s="940"/>
      <c r="N79" s="698">
        <v>173</v>
      </c>
      <c r="O79" s="579"/>
      <c r="P79" s="580"/>
    </row>
    <row r="80" spans="1:28" ht="21.75" hidden="1" customHeight="1" thickBot="1">
      <c r="A80" s="568"/>
      <c r="B80" s="579"/>
      <c r="C80" s="256"/>
      <c r="D80" s="926"/>
      <c r="E80" s="926"/>
      <c r="F80" s="926"/>
      <c r="G80" s="926"/>
      <c r="H80" s="926"/>
      <c r="I80" s="926"/>
      <c r="J80" s="926"/>
      <c r="K80" s="926"/>
      <c r="L80" s="926"/>
      <c r="M80" s="926"/>
      <c r="N80" s="925" t="s">
        <v>97</v>
      </c>
      <c r="O80" s="579"/>
      <c r="P80" s="580"/>
    </row>
    <row r="81" spans="1:16" ht="13.5" hidden="1" customHeight="1" thickBot="1">
      <c r="A81" s="568"/>
      <c r="B81" s="579"/>
      <c r="C81" s="826" t="s">
        <v>519</v>
      </c>
      <c r="D81" s="871"/>
      <c r="E81" s="871"/>
      <c r="F81" s="871"/>
      <c r="G81" s="871"/>
      <c r="H81" s="871"/>
      <c r="I81" s="871"/>
      <c r="J81" s="871"/>
      <c r="K81" s="871"/>
      <c r="L81" s="871"/>
      <c r="M81" s="871"/>
      <c r="N81" s="870"/>
      <c r="O81" s="579"/>
      <c r="P81" s="580"/>
    </row>
    <row r="82" spans="1:16" ht="4.5" hidden="1" customHeight="1">
      <c r="A82" s="568"/>
      <c r="B82" s="579"/>
      <c r="C82" s="579"/>
      <c r="D82" s="579"/>
      <c r="E82" s="579"/>
      <c r="F82" s="857"/>
      <c r="G82" s="857"/>
      <c r="H82" s="857"/>
      <c r="I82" s="857"/>
      <c r="J82" s="857"/>
      <c r="K82" s="857"/>
      <c r="L82" s="857"/>
      <c r="M82" s="857"/>
      <c r="N82" s="857"/>
      <c r="O82" s="579"/>
      <c r="P82" s="580"/>
    </row>
    <row r="83" spans="1:16" s="592" customFormat="1" ht="13.5" hidden="1" customHeight="1">
      <c r="A83" s="588"/>
      <c r="B83" s="590"/>
      <c r="C83" s="849" t="s">
        <v>506</v>
      </c>
      <c r="D83" s="848"/>
      <c r="E83" s="929"/>
      <c r="F83" s="929"/>
      <c r="G83" s="929"/>
      <c r="H83" s="929"/>
      <c r="I83" s="929"/>
      <c r="J83" s="1497"/>
      <c r="K83" s="1497"/>
      <c r="L83" s="1497"/>
      <c r="M83" s="1497"/>
      <c r="N83" s="1498"/>
      <c r="O83" s="579"/>
      <c r="P83" s="580"/>
    </row>
    <row r="84" spans="1:16" ht="4.5" hidden="1" customHeight="1">
      <c r="A84" s="568"/>
      <c r="B84" s="579"/>
      <c r="C84" s="579"/>
      <c r="D84" s="579"/>
      <c r="E84" s="579"/>
      <c r="F84" s="857"/>
      <c r="G84" s="857"/>
      <c r="H84" s="857"/>
      <c r="I84" s="857"/>
      <c r="J84" s="857"/>
      <c r="K84" s="857"/>
      <c r="L84" s="857"/>
      <c r="M84" s="857"/>
      <c r="N84" s="857"/>
      <c r="O84" s="579"/>
      <c r="P84" s="580"/>
    </row>
    <row r="85" spans="1:16" ht="12" hidden="1" customHeight="1">
      <c r="A85" s="568"/>
      <c r="B85" s="579"/>
      <c r="C85" s="604"/>
      <c r="D85" s="603"/>
      <c r="E85" s="869"/>
      <c r="F85" s="1499">
        <v>2008</v>
      </c>
      <c r="G85" s="1499"/>
      <c r="H85" s="1499"/>
      <c r="I85" s="1499"/>
      <c r="J85" s="1499"/>
      <c r="K85" s="1499"/>
      <c r="L85" s="1499"/>
      <c r="M85" s="606"/>
      <c r="N85" s="931">
        <v>2009</v>
      </c>
      <c r="O85" s="579"/>
      <c r="P85" s="580"/>
    </row>
    <row r="86" spans="1:16" ht="12.75" hidden="1" customHeight="1">
      <c r="A86" s="568"/>
      <c r="B86" s="579"/>
      <c r="C86" s="604"/>
      <c r="D86" s="603"/>
      <c r="E86" s="568"/>
      <c r="F86" s="931" t="s">
        <v>348</v>
      </c>
      <c r="G86" s="936"/>
      <c r="H86" s="931" t="s">
        <v>349</v>
      </c>
      <c r="I86" s="606"/>
      <c r="J86" s="931" t="s">
        <v>350</v>
      </c>
      <c r="K86" s="936"/>
      <c r="L86" s="931" t="s">
        <v>347</v>
      </c>
      <c r="M86" s="606"/>
      <c r="N86" s="931" t="s">
        <v>520</v>
      </c>
      <c r="O86" s="579"/>
      <c r="P86" s="580"/>
    </row>
    <row r="87" spans="1:16" ht="12" hidden="1" customHeight="1">
      <c r="A87" s="568"/>
      <c r="B87" s="579"/>
      <c r="C87" s="827" t="s">
        <v>521</v>
      </c>
      <c r="D87" s="854"/>
      <c r="E87" s="568"/>
      <c r="F87" s="868"/>
      <c r="G87" s="868"/>
      <c r="H87" s="868"/>
      <c r="I87" s="868"/>
      <c r="J87" s="868"/>
      <c r="K87" s="868"/>
      <c r="L87" s="868"/>
      <c r="M87" s="868"/>
      <c r="N87" s="868"/>
      <c r="O87" s="579"/>
      <c r="P87" s="580"/>
    </row>
    <row r="88" spans="1:16" ht="13.5" hidden="1" customHeight="1">
      <c r="A88" s="568"/>
      <c r="B88" s="579"/>
      <c r="C88" s="406" t="s">
        <v>508</v>
      </c>
      <c r="D88" s="17"/>
      <c r="E88" s="568"/>
      <c r="F88" s="860" t="s">
        <v>11</v>
      </c>
      <c r="G88" s="868"/>
      <c r="H88" s="860">
        <v>4</v>
      </c>
      <c r="I88" s="860"/>
      <c r="J88" s="860">
        <v>4</v>
      </c>
      <c r="K88" s="860"/>
      <c r="L88" s="860">
        <v>5</v>
      </c>
      <c r="M88" s="860"/>
      <c r="N88" s="860">
        <v>1</v>
      </c>
      <c r="O88" s="579"/>
      <c r="P88" s="580"/>
    </row>
    <row r="89" spans="1:16" s="864" customFormat="1" ht="13.5" hidden="1" customHeight="1">
      <c r="A89" s="867"/>
      <c r="B89" s="603"/>
      <c r="C89" s="928" t="s">
        <v>509</v>
      </c>
      <c r="D89" s="17"/>
      <c r="E89" s="867"/>
      <c r="F89" s="860" t="s">
        <v>11</v>
      </c>
      <c r="G89" s="866"/>
      <c r="H89" s="860">
        <v>127</v>
      </c>
      <c r="I89" s="860"/>
      <c r="J89" s="860">
        <v>60</v>
      </c>
      <c r="K89" s="860"/>
      <c r="L89" s="860">
        <v>122</v>
      </c>
      <c r="M89" s="860"/>
      <c r="N89" s="860">
        <v>46</v>
      </c>
      <c r="O89" s="579"/>
      <c r="P89" s="580"/>
    </row>
    <row r="90" spans="1:16" s="858" customFormat="1" ht="13.5" hidden="1" customHeight="1">
      <c r="A90" s="862"/>
      <c r="B90" s="863"/>
      <c r="C90" s="1489" t="s">
        <v>522</v>
      </c>
      <c r="D90" s="1489"/>
      <c r="E90" s="862"/>
      <c r="F90" s="860" t="s">
        <v>11</v>
      </c>
      <c r="G90" s="861"/>
      <c r="H90" s="860">
        <v>59</v>
      </c>
      <c r="I90" s="860"/>
      <c r="J90" s="860">
        <v>52</v>
      </c>
      <c r="K90" s="860"/>
      <c r="L90" s="860">
        <v>58</v>
      </c>
      <c r="M90" s="860"/>
      <c r="N90" s="860">
        <v>46</v>
      </c>
      <c r="O90" s="579"/>
      <c r="P90" s="580"/>
    </row>
    <row r="91" spans="1:16" s="864" customFormat="1" ht="3.75" hidden="1" customHeight="1">
      <c r="A91" s="867"/>
      <c r="B91" s="603"/>
      <c r="C91" s="17"/>
      <c r="D91" s="17"/>
      <c r="E91" s="867"/>
      <c r="F91" s="631"/>
      <c r="G91" s="866"/>
      <c r="H91" s="631"/>
      <c r="I91" s="631"/>
      <c r="J91" s="631"/>
      <c r="K91" s="631"/>
      <c r="L91" s="631"/>
      <c r="M91" s="631"/>
      <c r="N91" s="631"/>
      <c r="O91" s="579"/>
      <c r="P91" s="580"/>
    </row>
    <row r="92" spans="1:16" s="864" customFormat="1" ht="12" hidden="1" customHeight="1">
      <c r="A92" s="867"/>
      <c r="B92" s="603"/>
      <c r="C92" s="827" t="s">
        <v>523</v>
      </c>
      <c r="D92" s="853"/>
      <c r="E92" s="867"/>
      <c r="F92" s="631"/>
      <c r="G92" s="866"/>
      <c r="H92" s="631"/>
      <c r="I92" s="631"/>
      <c r="J92" s="631"/>
      <c r="K92" s="631"/>
      <c r="L92" s="631"/>
      <c r="M92" s="631"/>
      <c r="N92" s="631"/>
      <c r="O92" s="579"/>
      <c r="P92" s="580"/>
    </row>
    <row r="93" spans="1:16" s="864" customFormat="1" ht="13.5" hidden="1" customHeight="1">
      <c r="A93" s="867"/>
      <c r="B93" s="603"/>
      <c r="C93" s="406" t="s">
        <v>508</v>
      </c>
      <c r="D93" s="17"/>
      <c r="E93" s="867"/>
      <c r="F93" s="860">
        <v>5</v>
      </c>
      <c r="G93" s="866"/>
      <c r="H93" s="860">
        <v>5</v>
      </c>
      <c r="I93" s="860"/>
      <c r="J93" s="860">
        <v>4</v>
      </c>
      <c r="K93" s="860"/>
      <c r="L93" s="860">
        <v>9</v>
      </c>
      <c r="M93" s="860"/>
      <c r="N93" s="860">
        <v>1</v>
      </c>
      <c r="O93" s="579"/>
      <c r="P93" s="580"/>
    </row>
    <row r="94" spans="1:16" s="864" customFormat="1" ht="13.5" hidden="1" customHeight="1">
      <c r="A94" s="867"/>
      <c r="B94" s="603"/>
      <c r="C94" s="928" t="s">
        <v>509</v>
      </c>
      <c r="D94" s="17"/>
      <c r="E94" s="867"/>
      <c r="F94" s="860">
        <v>334</v>
      </c>
      <c r="G94" s="866"/>
      <c r="H94" s="860">
        <v>849</v>
      </c>
      <c r="I94" s="860"/>
      <c r="J94" s="860">
        <v>35</v>
      </c>
      <c r="K94" s="860"/>
      <c r="L94" s="860">
        <v>986</v>
      </c>
      <c r="M94" s="860"/>
      <c r="N94" s="860">
        <v>21</v>
      </c>
      <c r="O94" s="579"/>
      <c r="P94" s="580"/>
    </row>
    <row r="95" spans="1:16" s="858" customFormat="1" ht="13.5" hidden="1" customHeight="1">
      <c r="A95" s="862"/>
      <c r="B95" s="863"/>
      <c r="C95" s="1489" t="s">
        <v>524</v>
      </c>
      <c r="D95" s="1489"/>
      <c r="E95" s="862"/>
      <c r="F95" s="860">
        <v>120</v>
      </c>
      <c r="G95" s="861"/>
      <c r="H95" s="860">
        <v>171</v>
      </c>
      <c r="I95" s="860"/>
      <c r="J95" s="860">
        <v>35</v>
      </c>
      <c r="K95" s="860"/>
      <c r="L95" s="860">
        <v>717</v>
      </c>
      <c r="M95" s="860"/>
      <c r="N95" s="860">
        <v>13</v>
      </c>
      <c r="O95" s="579"/>
      <c r="P95" s="580"/>
    </row>
    <row r="96" spans="1:16" s="864" customFormat="1" ht="3.75" hidden="1" customHeight="1">
      <c r="A96" s="867"/>
      <c r="B96" s="603"/>
      <c r="C96" s="17"/>
      <c r="D96" s="17"/>
      <c r="E96" s="867"/>
      <c r="F96" s="631"/>
      <c r="G96" s="866"/>
      <c r="H96" s="631"/>
      <c r="I96" s="631"/>
      <c r="J96" s="631"/>
      <c r="K96" s="631"/>
      <c r="L96" s="631"/>
      <c r="M96" s="631"/>
      <c r="N96" s="631"/>
      <c r="O96" s="579"/>
      <c r="P96" s="580"/>
    </row>
    <row r="97" spans="1:17" s="864" customFormat="1" ht="12" hidden="1" customHeight="1">
      <c r="A97" s="867"/>
      <c r="B97" s="603"/>
      <c r="C97" s="827" t="s">
        <v>525</v>
      </c>
      <c r="D97" s="853"/>
      <c r="E97" s="867"/>
      <c r="F97" s="631"/>
      <c r="G97" s="866"/>
      <c r="H97" s="631"/>
      <c r="I97" s="631"/>
      <c r="J97" s="631"/>
      <c r="K97" s="631"/>
      <c r="L97" s="631"/>
      <c r="M97" s="631"/>
      <c r="N97" s="631"/>
      <c r="O97" s="579"/>
      <c r="P97" s="580"/>
    </row>
    <row r="98" spans="1:17" s="864" customFormat="1" ht="14.25" hidden="1" customHeight="1">
      <c r="A98" s="867"/>
      <c r="B98" s="603"/>
      <c r="C98" s="406" t="s">
        <v>508</v>
      </c>
      <c r="D98" s="17"/>
      <c r="E98" s="867"/>
      <c r="F98" s="860">
        <v>5</v>
      </c>
      <c r="G98" s="866"/>
      <c r="H98" s="860">
        <v>9</v>
      </c>
      <c r="I98" s="860"/>
      <c r="J98" s="860">
        <v>8</v>
      </c>
      <c r="K98" s="860"/>
      <c r="L98" s="860">
        <v>14</v>
      </c>
      <c r="M98" s="860"/>
      <c r="N98" s="860">
        <v>2</v>
      </c>
      <c r="O98" s="579"/>
      <c r="P98" s="580"/>
      <c r="Q98" s="865"/>
    </row>
    <row r="99" spans="1:17" s="864" customFormat="1" ht="14.25" hidden="1" customHeight="1">
      <c r="A99" s="867"/>
      <c r="B99" s="603"/>
      <c r="C99" s="928" t="s">
        <v>509</v>
      </c>
      <c r="D99" s="17"/>
      <c r="E99" s="867"/>
      <c r="F99" s="860">
        <v>334</v>
      </c>
      <c r="G99" s="866"/>
      <c r="H99" s="860">
        <v>976</v>
      </c>
      <c r="I99" s="860"/>
      <c r="J99" s="860">
        <v>95</v>
      </c>
      <c r="K99" s="860"/>
      <c r="L99" s="860">
        <v>1108</v>
      </c>
      <c r="M99" s="860"/>
      <c r="N99" s="860">
        <v>67</v>
      </c>
      <c r="O99" s="579"/>
      <c r="P99" s="580"/>
      <c r="Q99" s="865"/>
    </row>
    <row r="100" spans="1:17" s="858" customFormat="1" ht="14.25" hidden="1" customHeight="1">
      <c r="A100" s="862"/>
      <c r="B100" s="863"/>
      <c r="C100" s="1489" t="s">
        <v>526</v>
      </c>
      <c r="D100" s="1489"/>
      <c r="E100" s="862"/>
      <c r="F100" s="860">
        <v>120</v>
      </c>
      <c r="G100" s="861"/>
      <c r="H100" s="860">
        <v>230</v>
      </c>
      <c r="I100" s="860"/>
      <c r="J100" s="860">
        <v>87</v>
      </c>
      <c r="K100" s="860"/>
      <c r="L100" s="860">
        <v>775</v>
      </c>
      <c r="M100" s="860"/>
      <c r="N100" s="860">
        <v>59</v>
      </c>
      <c r="O100" s="579"/>
      <c r="P100" s="580"/>
      <c r="Q100" s="859"/>
    </row>
    <row r="101" spans="1:17" ht="11.25" hidden="1" customHeight="1">
      <c r="A101" s="568"/>
      <c r="B101" s="579"/>
      <c r="C101" s="835"/>
      <c r="D101" s="609"/>
      <c r="E101" s="16"/>
      <c r="F101" s="857"/>
      <c r="G101" s="857"/>
      <c r="H101" s="857"/>
      <c r="I101" s="857"/>
      <c r="J101" s="857"/>
      <c r="K101" s="857"/>
      <c r="L101" s="857"/>
      <c r="M101" s="857"/>
      <c r="N101" s="857"/>
      <c r="O101" s="579"/>
      <c r="P101" s="580"/>
      <c r="Q101" s="834"/>
    </row>
    <row r="102" spans="1:17" s="592" customFormat="1" ht="13.5" hidden="1" customHeight="1">
      <c r="A102" s="588"/>
      <c r="B102" s="590"/>
      <c r="C102" s="849" t="s">
        <v>527</v>
      </c>
      <c r="D102" s="929"/>
      <c r="E102" s="929"/>
      <c r="F102" s="929"/>
      <c r="G102" s="929"/>
      <c r="H102" s="929"/>
      <c r="I102" s="929"/>
      <c r="J102" s="930"/>
      <c r="K102" s="845"/>
      <c r="L102" s="845"/>
      <c r="M102" s="845"/>
      <c r="N102" s="845"/>
      <c r="O102" s="579"/>
      <c r="P102" s="580"/>
      <c r="Q102" s="855"/>
    </row>
    <row r="103" spans="1:17" s="592" customFormat="1" ht="3" hidden="1" customHeight="1">
      <c r="A103" s="588"/>
      <c r="B103" s="590"/>
      <c r="C103" s="856"/>
      <c r="D103" s="845"/>
      <c r="E103" s="845"/>
      <c r="F103" s="845"/>
      <c r="G103" s="845"/>
      <c r="H103" s="845"/>
      <c r="I103" s="845"/>
      <c r="J103" s="845"/>
      <c r="K103" s="845"/>
      <c r="L103" s="845"/>
      <c r="M103" s="845"/>
      <c r="N103" s="845"/>
      <c r="O103" s="579"/>
      <c r="P103" s="580"/>
      <c r="Q103" s="855"/>
    </row>
    <row r="104" spans="1:17" s="850" customFormat="1" ht="11.25" hidden="1" customHeight="1">
      <c r="A104" s="844"/>
      <c r="B104" s="852"/>
      <c r="C104" s="835"/>
      <c r="D104" s="609"/>
      <c r="E104" s="700"/>
      <c r="F104" s="701" t="s">
        <v>528</v>
      </c>
      <c r="G104" s="700"/>
      <c r="H104" s="701" t="s">
        <v>368</v>
      </c>
      <c r="I104" s="700"/>
      <c r="J104" s="701" t="s">
        <v>369</v>
      </c>
      <c r="K104" s="254"/>
      <c r="L104" s="254"/>
      <c r="M104" s="254"/>
      <c r="N104" s="254"/>
      <c r="O104" s="579"/>
      <c r="P104" s="580"/>
      <c r="Q104" s="851"/>
    </row>
    <row r="105" spans="1:17" s="850" customFormat="1" ht="11.25" hidden="1" customHeight="1">
      <c r="A105" s="844"/>
      <c r="B105" s="852"/>
      <c r="C105" s="827" t="s">
        <v>521</v>
      </c>
      <c r="D105" s="854"/>
      <c r="E105" s="702"/>
      <c r="F105" s="703"/>
      <c r="G105" s="703"/>
      <c r="H105" s="703"/>
      <c r="I105" s="703"/>
      <c r="J105" s="703"/>
      <c r="K105" s="703"/>
      <c r="L105" s="703"/>
      <c r="M105" s="703"/>
      <c r="N105" s="703"/>
      <c r="O105" s="579"/>
      <c r="P105" s="580"/>
      <c r="Q105" s="851"/>
    </row>
    <row r="106" spans="1:17" s="850" customFormat="1" ht="10.5" hidden="1" customHeight="1">
      <c r="A106" s="844"/>
      <c r="B106" s="852"/>
      <c r="C106" s="406" t="s">
        <v>508</v>
      </c>
      <c r="D106" s="17"/>
      <c r="E106" s="704"/>
      <c r="F106" s="705" t="s">
        <v>11</v>
      </c>
      <c r="G106" s="705"/>
      <c r="H106" s="705" t="s">
        <v>11</v>
      </c>
      <c r="I106" s="705"/>
      <c r="J106" s="705" t="s">
        <v>11</v>
      </c>
      <c r="K106" s="705"/>
      <c r="L106" s="705"/>
      <c r="M106" s="705"/>
      <c r="N106" s="705"/>
      <c r="O106" s="579"/>
      <c r="P106" s="580"/>
      <c r="Q106" s="851"/>
    </row>
    <row r="107" spans="1:17" s="850" customFormat="1" ht="10.5" hidden="1" customHeight="1">
      <c r="A107" s="844"/>
      <c r="B107" s="852"/>
      <c r="C107" s="928" t="s">
        <v>509</v>
      </c>
      <c r="D107" s="17"/>
      <c r="E107" s="704"/>
      <c r="F107" s="705" t="s">
        <v>11</v>
      </c>
      <c r="G107" s="705"/>
      <c r="H107" s="705" t="s">
        <v>11</v>
      </c>
      <c r="I107" s="705"/>
      <c r="J107" s="705" t="s">
        <v>11</v>
      </c>
      <c r="K107" s="705"/>
      <c r="L107" s="705"/>
      <c r="M107" s="705"/>
      <c r="N107" s="705"/>
      <c r="O107" s="579"/>
      <c r="P107" s="580"/>
      <c r="Q107" s="851"/>
    </row>
    <row r="108" spans="1:17" s="850" customFormat="1" ht="10.5" hidden="1" customHeight="1">
      <c r="A108" s="844"/>
      <c r="B108" s="852"/>
      <c r="C108" s="1489" t="s">
        <v>522</v>
      </c>
      <c r="D108" s="1489"/>
      <c r="E108" s="704"/>
      <c r="F108" s="705" t="s">
        <v>11</v>
      </c>
      <c r="G108" s="705"/>
      <c r="H108" s="705" t="s">
        <v>11</v>
      </c>
      <c r="I108" s="705"/>
      <c r="J108" s="705" t="s">
        <v>11</v>
      </c>
      <c r="K108" s="705"/>
      <c r="L108" s="705"/>
      <c r="M108" s="705"/>
      <c r="N108" s="705"/>
      <c r="O108" s="579"/>
      <c r="P108" s="580"/>
      <c r="Q108" s="851"/>
    </row>
    <row r="109" spans="1:17" s="850" customFormat="1" ht="2.25" hidden="1" customHeight="1">
      <c r="A109" s="844"/>
      <c r="B109" s="852"/>
      <c r="C109" s="17"/>
      <c r="D109" s="17"/>
      <c r="E109" s="704"/>
      <c r="F109" s="705"/>
      <c r="G109" s="705"/>
      <c r="H109" s="705" t="s">
        <v>11</v>
      </c>
      <c r="I109" s="705"/>
      <c r="J109" s="705"/>
      <c r="K109" s="705"/>
      <c r="L109" s="705"/>
      <c r="M109" s="705"/>
      <c r="N109" s="705"/>
      <c r="O109" s="579"/>
      <c r="P109" s="580"/>
      <c r="Q109" s="851"/>
    </row>
    <row r="110" spans="1:17" s="850" customFormat="1" ht="11.25" hidden="1" customHeight="1">
      <c r="A110" s="844"/>
      <c r="B110" s="852"/>
      <c r="C110" s="827" t="s">
        <v>523</v>
      </c>
      <c r="D110" s="853"/>
      <c r="E110" s="704"/>
      <c r="F110" s="705"/>
      <c r="G110" s="705"/>
      <c r="H110" s="705"/>
      <c r="I110" s="705"/>
      <c r="J110" s="705"/>
      <c r="K110" s="705"/>
      <c r="L110" s="705"/>
      <c r="M110" s="705"/>
      <c r="N110" s="705"/>
      <c r="O110" s="579"/>
      <c r="P110" s="580"/>
      <c r="Q110" s="851"/>
    </row>
    <row r="111" spans="1:17" s="850" customFormat="1" ht="10.5" hidden="1" customHeight="1">
      <c r="A111" s="844"/>
      <c r="B111" s="852"/>
      <c r="C111" s="406" t="s">
        <v>508</v>
      </c>
      <c r="D111" s="17"/>
      <c r="E111" s="704"/>
      <c r="F111" s="705" t="s">
        <v>11</v>
      </c>
      <c r="G111" s="705"/>
      <c r="H111" s="705" t="s">
        <v>11</v>
      </c>
      <c r="I111" s="705"/>
      <c r="J111" s="705" t="s">
        <v>11</v>
      </c>
      <c r="K111" s="705"/>
      <c r="L111" s="705"/>
      <c r="M111" s="705"/>
      <c r="N111" s="705"/>
      <c r="O111" s="579"/>
      <c r="P111" s="580"/>
      <c r="Q111" s="851"/>
    </row>
    <row r="112" spans="1:17" s="850" customFormat="1" ht="10.5" hidden="1" customHeight="1">
      <c r="A112" s="844"/>
      <c r="B112" s="852"/>
      <c r="C112" s="928" t="s">
        <v>509</v>
      </c>
      <c r="D112" s="17"/>
      <c r="E112" s="704"/>
      <c r="F112" s="705" t="s">
        <v>11</v>
      </c>
      <c r="G112" s="705"/>
      <c r="H112" s="705" t="s">
        <v>11</v>
      </c>
      <c r="I112" s="705"/>
      <c r="J112" s="705" t="s">
        <v>11</v>
      </c>
      <c r="K112" s="705"/>
      <c r="L112" s="705"/>
      <c r="M112" s="705"/>
      <c r="N112" s="705"/>
      <c r="O112" s="579"/>
      <c r="P112" s="580"/>
      <c r="Q112" s="851"/>
    </row>
    <row r="113" spans="1:17" s="850" customFormat="1" ht="10.5" hidden="1" customHeight="1">
      <c r="A113" s="844"/>
      <c r="B113" s="852"/>
      <c r="C113" s="1489" t="s">
        <v>524</v>
      </c>
      <c r="D113" s="1489"/>
      <c r="E113" s="704"/>
      <c r="F113" s="705" t="s">
        <v>11</v>
      </c>
      <c r="G113" s="705"/>
      <c r="H113" s="705" t="s">
        <v>11</v>
      </c>
      <c r="I113" s="705"/>
      <c r="J113" s="705" t="s">
        <v>11</v>
      </c>
      <c r="K113" s="705"/>
      <c r="L113" s="705"/>
      <c r="M113" s="705"/>
      <c r="N113" s="705"/>
      <c r="O113" s="579"/>
      <c r="P113" s="580"/>
      <c r="Q113" s="851"/>
    </row>
    <row r="114" spans="1:17" s="850" customFormat="1" ht="3" hidden="1" customHeight="1">
      <c r="A114" s="844"/>
      <c r="B114" s="852"/>
      <c r="C114" s="17"/>
      <c r="D114" s="17"/>
      <c r="E114" s="704"/>
      <c r="F114" s="705"/>
      <c r="G114" s="705"/>
      <c r="H114" s="705"/>
      <c r="I114" s="705"/>
      <c r="J114" s="705"/>
      <c r="K114" s="705"/>
      <c r="L114" s="705"/>
      <c r="M114" s="705"/>
      <c r="N114" s="705"/>
      <c r="O114" s="579"/>
      <c r="P114" s="580"/>
      <c r="Q114" s="851"/>
    </row>
    <row r="115" spans="1:17" s="850" customFormat="1" ht="12" hidden="1" customHeight="1">
      <c r="A115" s="844"/>
      <c r="B115" s="852"/>
      <c r="C115" s="827" t="s">
        <v>529</v>
      </c>
      <c r="D115" s="853"/>
      <c r="E115" s="704"/>
      <c r="F115" s="705"/>
      <c r="G115" s="705"/>
      <c r="H115" s="705"/>
      <c r="I115" s="705"/>
      <c r="J115" s="705"/>
      <c r="K115" s="705"/>
      <c r="L115" s="705"/>
      <c r="M115" s="705"/>
      <c r="N115" s="705"/>
      <c r="O115" s="579"/>
      <c r="P115" s="580"/>
      <c r="Q115" s="851"/>
    </row>
    <row r="116" spans="1:17" s="850" customFormat="1" ht="10.5" hidden="1" customHeight="1">
      <c r="A116" s="844"/>
      <c r="B116" s="852"/>
      <c r="C116" s="406" t="s">
        <v>508</v>
      </c>
      <c r="D116" s="17"/>
      <c r="E116" s="251"/>
      <c r="F116" s="697" t="s">
        <v>11</v>
      </c>
      <c r="G116" s="697"/>
      <c r="H116" s="697" t="s">
        <v>11</v>
      </c>
      <c r="I116" s="697"/>
      <c r="J116" s="697" t="s">
        <v>11</v>
      </c>
      <c r="K116" s="697"/>
      <c r="L116" s="697"/>
      <c r="M116" s="697"/>
      <c r="N116" s="697"/>
      <c r="O116" s="579"/>
      <c r="P116" s="580"/>
      <c r="Q116" s="851"/>
    </row>
    <row r="117" spans="1:17" ht="10.5" hidden="1" customHeight="1">
      <c r="A117" s="568"/>
      <c r="B117" s="579"/>
      <c r="C117" s="928" t="s">
        <v>509</v>
      </c>
      <c r="D117" s="17"/>
      <c r="E117" s="251"/>
      <c r="F117" s="697" t="s">
        <v>11</v>
      </c>
      <c r="G117" s="697"/>
      <c r="H117" s="697" t="s">
        <v>11</v>
      </c>
      <c r="I117" s="697"/>
      <c r="J117" s="697" t="s">
        <v>11</v>
      </c>
      <c r="K117" s="697"/>
      <c r="L117" s="697"/>
      <c r="M117" s="697"/>
      <c r="N117" s="697"/>
      <c r="O117" s="579"/>
      <c r="P117" s="580"/>
      <c r="Q117" s="834"/>
    </row>
    <row r="118" spans="1:17" ht="10.5" hidden="1" customHeight="1">
      <c r="A118" s="568"/>
      <c r="B118" s="579"/>
      <c r="C118" s="1489" t="s">
        <v>526</v>
      </c>
      <c r="D118" s="1489"/>
      <c r="E118" s="251"/>
      <c r="F118" s="697" t="s">
        <v>11</v>
      </c>
      <c r="G118" s="697"/>
      <c r="H118" s="697" t="s">
        <v>11</v>
      </c>
      <c r="I118" s="697"/>
      <c r="J118" s="697" t="s">
        <v>11</v>
      </c>
      <c r="K118" s="697"/>
      <c r="L118" s="697"/>
      <c r="M118" s="697"/>
      <c r="N118" s="697"/>
      <c r="O118" s="579"/>
      <c r="P118" s="580"/>
      <c r="Q118" s="834"/>
    </row>
    <row r="119" spans="1:17" ht="10.5" hidden="1" customHeight="1">
      <c r="A119" s="568"/>
      <c r="B119" s="579"/>
      <c r="C119" s="928"/>
      <c r="D119" s="17"/>
      <c r="E119" s="251"/>
      <c r="F119" s="251"/>
      <c r="G119" s="251"/>
      <c r="H119" s="251"/>
      <c r="I119" s="251"/>
      <c r="J119" s="251"/>
      <c r="K119" s="251"/>
      <c r="L119" s="251"/>
      <c r="M119" s="251"/>
      <c r="N119" s="251"/>
      <c r="O119" s="579"/>
      <c r="P119" s="580"/>
      <c r="Q119" s="834"/>
    </row>
    <row r="120" spans="1:17" ht="10.5" hidden="1" customHeight="1">
      <c r="A120" s="568"/>
      <c r="B120" s="579"/>
      <c r="C120" s="928"/>
      <c r="D120" s="17"/>
      <c r="E120" s="251"/>
      <c r="F120" s="251"/>
      <c r="G120" s="251"/>
      <c r="H120" s="251"/>
      <c r="I120" s="251"/>
      <c r="J120" s="251"/>
      <c r="K120" s="251"/>
      <c r="L120" s="251"/>
      <c r="M120" s="251"/>
      <c r="N120" s="251"/>
      <c r="O120" s="579"/>
      <c r="P120" s="580"/>
      <c r="Q120" s="834"/>
    </row>
    <row r="121" spans="1:17" ht="12.75" hidden="1" customHeight="1">
      <c r="A121" s="568"/>
      <c r="B121" s="579"/>
      <c r="C121" s="849" t="s">
        <v>351</v>
      </c>
      <c r="D121" s="848"/>
      <c r="E121" s="929"/>
      <c r="F121" s="929"/>
      <c r="G121" s="929"/>
      <c r="H121" s="929"/>
      <c r="I121" s="929"/>
      <c r="J121" s="929"/>
      <c r="K121" s="929"/>
      <c r="L121" s="929"/>
      <c r="M121" s="929"/>
      <c r="N121" s="930"/>
      <c r="O121" s="579"/>
      <c r="P121" s="580"/>
      <c r="Q121" s="834"/>
    </row>
    <row r="122" spans="1:17" ht="4.5" hidden="1" customHeight="1">
      <c r="A122" s="568"/>
      <c r="B122" s="579"/>
      <c r="C122" s="847"/>
      <c r="D122" s="846"/>
      <c r="E122" s="845"/>
      <c r="F122" s="845"/>
      <c r="G122" s="845"/>
      <c r="H122" s="845"/>
      <c r="I122" s="845"/>
      <c r="J122" s="845"/>
      <c r="K122" s="845"/>
      <c r="L122" s="845"/>
      <c r="M122" s="845"/>
      <c r="N122" s="845"/>
      <c r="O122" s="579"/>
      <c r="P122" s="580"/>
      <c r="Q122" s="834"/>
    </row>
    <row r="123" spans="1:17" ht="12" hidden="1" customHeight="1">
      <c r="A123" s="568"/>
      <c r="B123" s="579"/>
      <c r="C123" s="928"/>
      <c r="D123" s="844"/>
      <c r="E123" s="251"/>
      <c r="F123" s="255">
        <v>2004</v>
      </c>
      <c r="G123" s="251"/>
      <c r="H123" s="255">
        <v>2005</v>
      </c>
      <c r="I123" s="251"/>
      <c r="J123" s="255">
        <v>2006</v>
      </c>
      <c r="K123" s="251"/>
      <c r="L123" s="255">
        <v>2007</v>
      </c>
      <c r="M123" s="251"/>
      <c r="N123" s="255">
        <v>2008</v>
      </c>
      <c r="O123" s="579"/>
      <c r="P123" s="580"/>
      <c r="Q123" s="834"/>
    </row>
    <row r="124" spans="1:17" ht="13.5" hidden="1" customHeight="1">
      <c r="A124" s="568"/>
      <c r="B124" s="579"/>
      <c r="C124" s="928" t="s">
        <v>508</v>
      </c>
      <c r="D124" s="844"/>
      <c r="E124" s="251"/>
      <c r="F124" s="697">
        <v>51</v>
      </c>
      <c r="G124" s="697"/>
      <c r="H124" s="697">
        <v>68</v>
      </c>
      <c r="I124" s="697"/>
      <c r="J124" s="697">
        <v>53</v>
      </c>
      <c r="K124" s="697"/>
      <c r="L124" s="697">
        <v>15</v>
      </c>
      <c r="M124" s="697"/>
      <c r="N124" s="697">
        <v>36</v>
      </c>
      <c r="O124" s="579"/>
      <c r="P124" s="580"/>
      <c r="Q124" s="834"/>
    </row>
    <row r="125" spans="1:17" ht="12.75" hidden="1" customHeight="1">
      <c r="A125" s="568"/>
      <c r="B125" s="579"/>
      <c r="C125" s="928" t="s">
        <v>509</v>
      </c>
      <c r="D125" s="568"/>
      <c r="E125" s="251"/>
      <c r="F125" s="697">
        <v>3492</v>
      </c>
      <c r="G125" s="697"/>
      <c r="H125" s="697">
        <v>5648</v>
      </c>
      <c r="I125" s="697"/>
      <c r="J125" s="697">
        <v>4077</v>
      </c>
      <c r="K125" s="697"/>
      <c r="L125" s="697">
        <v>453</v>
      </c>
      <c r="M125" s="697"/>
      <c r="N125" s="697">
        <v>2513</v>
      </c>
      <c r="O125" s="579"/>
      <c r="P125" s="580"/>
      <c r="Q125" s="834"/>
    </row>
    <row r="126" spans="1:17" ht="13.5" hidden="1" customHeight="1">
      <c r="A126" s="568"/>
      <c r="B126" s="579"/>
      <c r="C126" s="256"/>
      <c r="D126" s="939" t="s">
        <v>530</v>
      </c>
      <c r="E126" s="251"/>
      <c r="F126" s="698">
        <v>420</v>
      </c>
      <c r="G126" s="697"/>
      <c r="H126" s="698">
        <v>1529</v>
      </c>
      <c r="I126" s="697"/>
      <c r="J126" s="698">
        <v>2183</v>
      </c>
      <c r="K126" s="697"/>
      <c r="L126" s="698">
        <v>34</v>
      </c>
      <c r="M126" s="697"/>
      <c r="N126" s="698">
        <v>169</v>
      </c>
      <c r="O126" s="579"/>
      <c r="P126" s="580"/>
      <c r="Q126" s="834"/>
    </row>
    <row r="127" spans="1:17" ht="12.75" hidden="1" customHeight="1">
      <c r="A127" s="568"/>
      <c r="B127" s="579"/>
      <c r="C127" s="256"/>
      <c r="D127" s="939" t="s">
        <v>531</v>
      </c>
      <c r="E127" s="251"/>
      <c r="F127" s="698">
        <v>1052</v>
      </c>
      <c r="G127" s="697"/>
      <c r="H127" s="698">
        <v>1832</v>
      </c>
      <c r="I127" s="697"/>
      <c r="J127" s="698">
        <v>342</v>
      </c>
      <c r="K127" s="697"/>
      <c r="L127" s="698">
        <v>268</v>
      </c>
      <c r="M127" s="697"/>
      <c r="N127" s="698">
        <v>1043</v>
      </c>
      <c r="O127" s="579"/>
      <c r="P127" s="580"/>
      <c r="Q127" s="834"/>
    </row>
    <row r="128" spans="1:17" ht="14.25" hidden="1" customHeight="1">
      <c r="A128" s="568"/>
      <c r="B128" s="579"/>
      <c r="C128" s="256"/>
      <c r="D128" s="939" t="s">
        <v>532</v>
      </c>
      <c r="E128" s="251"/>
      <c r="F128" s="698">
        <v>1472</v>
      </c>
      <c r="G128" s="697"/>
      <c r="H128" s="698">
        <v>2447</v>
      </c>
      <c r="I128" s="697"/>
      <c r="J128" s="698">
        <v>2525</v>
      </c>
      <c r="K128" s="697"/>
      <c r="L128" s="698">
        <v>302</v>
      </c>
      <c r="M128" s="697"/>
      <c r="N128" s="698">
        <v>1212</v>
      </c>
      <c r="O128" s="579"/>
      <c r="P128" s="580"/>
      <c r="Q128" s="834"/>
    </row>
    <row r="129" spans="1:17" ht="2.25" hidden="1" customHeight="1">
      <c r="A129" s="568"/>
      <c r="B129" s="579"/>
      <c r="C129" s="928"/>
      <c r="D129" s="928"/>
      <c r="E129" s="251"/>
      <c r="F129" s="843"/>
      <c r="G129" s="843"/>
      <c r="H129" s="843"/>
      <c r="I129" s="843"/>
      <c r="J129" s="843"/>
      <c r="K129" s="843"/>
      <c r="L129" s="843"/>
      <c r="M129" s="843"/>
      <c r="N129" s="843"/>
      <c r="O129" s="579"/>
      <c r="P129" s="580"/>
      <c r="Q129" s="834"/>
    </row>
    <row r="130" spans="1:17" ht="25.5" hidden="1" customHeight="1">
      <c r="A130" s="568"/>
      <c r="B130" s="579"/>
      <c r="C130" s="928"/>
      <c r="D130" s="1501" t="s">
        <v>533</v>
      </c>
      <c r="E130" s="1501"/>
      <c r="F130" s="1501"/>
      <c r="G130" s="1501"/>
      <c r="H130" s="1501"/>
      <c r="I130" s="1501"/>
      <c r="J130" s="1501"/>
      <c r="K130" s="1501"/>
      <c r="L130" s="1501"/>
      <c r="M130" s="1501"/>
      <c r="N130" s="1501"/>
      <c r="O130" s="579"/>
      <c r="P130" s="580"/>
      <c r="Q130" s="834"/>
    </row>
    <row r="131" spans="1:17" s="807" customFormat="1" ht="9.75" customHeight="1">
      <c r="A131" s="803"/>
      <c r="B131" s="804"/>
      <c r="C131" s="1502" t="s">
        <v>534</v>
      </c>
      <c r="D131" s="1503"/>
      <c r="E131" s="1503"/>
      <c r="F131" s="1503"/>
      <c r="G131" s="1503"/>
      <c r="H131" s="1503"/>
      <c r="I131" s="1503"/>
      <c r="J131" s="1503"/>
      <c r="K131" s="1503"/>
      <c r="L131" s="1503"/>
      <c r="M131" s="1503"/>
      <c r="N131" s="1503"/>
      <c r="O131" s="579"/>
      <c r="P131" s="842"/>
      <c r="Q131" s="841"/>
    </row>
    <row r="132" spans="1:17" ht="12" customHeight="1">
      <c r="A132" s="568"/>
      <c r="B132" s="579"/>
      <c r="C132" s="722" t="s">
        <v>535</v>
      </c>
      <c r="D132" s="928"/>
      <c r="E132" s="251"/>
      <c r="F132" s="840" t="s">
        <v>159</v>
      </c>
      <c r="G132" s="927"/>
      <c r="H132" s="927"/>
      <c r="I132" s="927"/>
      <c r="J132" s="927"/>
      <c r="K132" s="927"/>
      <c r="L132" s="839"/>
      <c r="M132" s="839"/>
      <c r="N132" s="839"/>
      <c r="O132" s="579"/>
      <c r="P132" s="580"/>
      <c r="Q132" s="834"/>
    </row>
    <row r="133" spans="1:17" ht="17.25" customHeight="1" thickBot="1">
      <c r="A133" s="568"/>
      <c r="B133" s="579"/>
      <c r="C133" s="1500" t="s">
        <v>644</v>
      </c>
      <c r="D133" s="1500"/>
      <c r="E133" s="1500"/>
      <c r="F133" s="1500"/>
      <c r="G133" s="1500"/>
      <c r="H133" s="1500"/>
      <c r="I133" s="1500"/>
      <c r="J133" s="1500"/>
      <c r="K133" s="1500"/>
      <c r="L133" s="1500"/>
      <c r="M133" s="1500"/>
      <c r="N133" s="1500"/>
      <c r="O133" s="838"/>
      <c r="P133" s="579"/>
      <c r="Q133" s="834"/>
    </row>
    <row r="134" spans="1:17" ht="13.5" customHeight="1" thickBot="1">
      <c r="A134" s="568"/>
      <c r="B134" s="579"/>
      <c r="D134" s="579"/>
      <c r="E134" s="837"/>
      <c r="F134" s="932"/>
      <c r="G134" s="932"/>
      <c r="H134" s="932"/>
      <c r="I134" s="932"/>
      <c r="K134" s="932"/>
      <c r="L134" s="932"/>
      <c r="M134" s="932"/>
      <c r="N134" s="932" t="s">
        <v>628</v>
      </c>
      <c r="O134" s="830">
        <v>9</v>
      </c>
      <c r="P134" s="579"/>
      <c r="Q134" s="834"/>
    </row>
    <row r="135" spans="1:17" ht="15" customHeight="1">
      <c r="B135" s="724"/>
    </row>
    <row r="136" spans="1:17">
      <c r="B136" s="724"/>
      <c r="D136" s="573" t="s">
        <v>39</v>
      </c>
    </row>
    <row r="137" spans="1:17">
      <c r="B137" s="724"/>
    </row>
    <row r="138" spans="1:17">
      <c r="B138" s="724"/>
    </row>
    <row r="139" spans="1:17">
      <c r="B139" s="724"/>
    </row>
    <row r="140" spans="1:17">
      <c r="B140" s="724"/>
    </row>
    <row r="145" spans="15:15" ht="8.25" customHeight="1"/>
    <row r="147" spans="15:15" ht="9" customHeight="1">
      <c r="O147" s="646"/>
    </row>
    <row r="148" spans="15:15" ht="8.25" customHeight="1">
      <c r="O148" s="935"/>
    </row>
    <row r="149" spans="15:15" ht="9.75" customHeight="1"/>
  </sheetData>
  <mergeCells count="19">
    <mergeCell ref="C133:N133"/>
    <mergeCell ref="C100:D100"/>
    <mergeCell ref="C108:D108"/>
    <mergeCell ref="C113:D113"/>
    <mergeCell ref="C118:D118"/>
    <mergeCell ref="D130:N130"/>
    <mergeCell ref="C131:N131"/>
    <mergeCell ref="R69:T69"/>
    <mergeCell ref="C72:D72"/>
    <mergeCell ref="J83:N83"/>
    <mergeCell ref="F85:L85"/>
    <mergeCell ref="C90:D90"/>
    <mergeCell ref="C95:D95"/>
    <mergeCell ref="C7:D8"/>
    <mergeCell ref="F8:J8"/>
    <mergeCell ref="L8:N8"/>
    <mergeCell ref="C9:D9"/>
    <mergeCell ref="C35:D35"/>
    <mergeCell ref="D69:J69"/>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107"/>
  <sheetViews>
    <sheetView showRuler="0" zoomScaleNormal="100" workbookViewId="0"/>
  </sheetViews>
  <sheetFormatPr defaultRowHeight="12.75"/>
  <cols>
    <col min="1" max="1" width="0.5703125" style="308" customWidth="1"/>
    <col min="2" max="2" width="2.5703125" style="308" customWidth="1"/>
    <col min="3" max="3" width="2.42578125" style="308" customWidth="1"/>
    <col min="4" max="4" width="27" style="308" customWidth="1"/>
    <col min="5" max="5" width="6.140625" style="308" hidden="1" customWidth="1"/>
    <col min="6" max="6" width="6.140625" style="308" customWidth="1"/>
    <col min="7" max="7" width="0.28515625" style="308" customWidth="1"/>
    <col min="8" max="8" width="6.140625" style="308" customWidth="1"/>
    <col min="9" max="9" width="0.28515625" style="308" customWidth="1"/>
    <col min="10" max="10" width="6.140625" style="308" customWidth="1"/>
    <col min="11" max="11" width="0.28515625" style="308" customWidth="1"/>
    <col min="12" max="12" width="6.140625" style="308" customWidth="1"/>
    <col min="13" max="13" width="0.42578125" style="308" customWidth="1"/>
    <col min="14" max="14" width="6.140625" style="308" customWidth="1"/>
    <col min="15" max="15" width="0.28515625" style="308" customWidth="1"/>
    <col min="16" max="16" width="6.140625" style="308" customWidth="1"/>
    <col min="17" max="17" width="0.28515625" style="308" customWidth="1"/>
    <col min="18" max="18" width="6.140625" style="308" customWidth="1"/>
    <col min="19" max="19" width="0.28515625" style="308" customWidth="1"/>
    <col min="20" max="20" width="6.140625" style="308" customWidth="1"/>
    <col min="21" max="21" width="0.28515625" style="308" customWidth="1"/>
    <col min="22" max="22" width="6.140625" style="308" customWidth="1"/>
    <col min="23" max="23" width="0.28515625" style="308" customWidth="1"/>
    <col min="24" max="24" width="6.140625" style="308" customWidth="1"/>
    <col min="25" max="25" width="0.28515625" style="308" customWidth="1"/>
    <col min="26" max="26" width="6.140625" style="308" customWidth="1"/>
    <col min="27" max="27" width="0.28515625" style="308" customWidth="1"/>
    <col min="28" max="28" width="6.140625" style="308" customWidth="1"/>
    <col min="29" max="29" width="0.28515625" style="308" customWidth="1"/>
    <col min="30" max="30" width="6.140625" style="308" customWidth="1"/>
    <col min="31" max="31" width="2.5703125" style="308" customWidth="1"/>
    <col min="32" max="32" width="0.7109375" style="308" customWidth="1"/>
    <col min="33" max="16384" width="9.140625" style="308"/>
  </cols>
  <sheetData>
    <row r="1" spans="1:32" ht="13.5" customHeight="1" thickBot="1">
      <c r="A1" s="4"/>
      <c r="B1" s="29"/>
      <c r="C1" s="29"/>
      <c r="D1" s="28"/>
      <c r="E1" s="29"/>
      <c r="F1" s="647"/>
      <c r="G1" s="647"/>
      <c r="H1" s="647"/>
      <c r="I1" s="647"/>
      <c r="J1" s="1433" t="s">
        <v>455</v>
      </c>
      <c r="K1" s="1433"/>
      <c r="L1" s="1433"/>
      <c r="M1" s="1433"/>
      <c r="N1" s="1433"/>
      <c r="O1" s="1433"/>
      <c r="P1" s="1433"/>
      <c r="Q1" s="1433"/>
      <c r="R1" s="1433"/>
      <c r="S1" s="1433"/>
      <c r="T1" s="1433"/>
      <c r="U1" s="1433"/>
      <c r="V1" s="1433"/>
      <c r="W1" s="1433"/>
      <c r="X1" s="1433"/>
      <c r="Y1" s="1433"/>
      <c r="Z1" s="1433"/>
      <c r="AA1" s="1433"/>
      <c r="AB1" s="1433"/>
      <c r="AC1" s="1433"/>
      <c r="AD1" s="1434"/>
      <c r="AE1" s="319"/>
      <c r="AF1" s="4"/>
    </row>
    <row r="2" spans="1:32" ht="6" customHeight="1">
      <c r="A2" s="4"/>
      <c r="B2" s="1504"/>
      <c r="C2" s="1505"/>
      <c r="D2" s="1505"/>
      <c r="E2" s="19"/>
      <c r="F2" s="19"/>
      <c r="G2" s="8"/>
      <c r="H2" s="8"/>
      <c r="I2" s="8"/>
      <c r="J2" s="8"/>
      <c r="K2" s="8"/>
      <c r="L2" s="8"/>
      <c r="M2" s="8"/>
      <c r="N2" s="8"/>
      <c r="O2" s="8"/>
      <c r="P2" s="8"/>
      <c r="Q2" s="8"/>
      <c r="R2" s="8"/>
      <c r="S2" s="8"/>
      <c r="T2" s="8"/>
      <c r="U2" s="8"/>
      <c r="V2" s="8"/>
      <c r="W2" s="8"/>
      <c r="X2" s="8"/>
      <c r="Y2" s="8"/>
      <c r="Z2" s="8"/>
      <c r="AA2" s="8"/>
      <c r="AB2" s="8"/>
      <c r="AC2" s="8"/>
      <c r="AD2" s="8"/>
      <c r="AE2" s="648"/>
      <c r="AF2" s="4"/>
    </row>
    <row r="3" spans="1:32" ht="13.5" customHeight="1" thickBot="1">
      <c r="A3" s="4"/>
      <c r="B3" s="30"/>
      <c r="C3" s="8"/>
      <c r="D3" s="8"/>
      <c r="E3" s="8"/>
      <c r="F3" s="952"/>
      <c r="G3" s="952"/>
      <c r="H3" s="952"/>
      <c r="I3" s="952"/>
      <c r="J3" s="952"/>
      <c r="K3" s="952"/>
      <c r="L3" s="952"/>
      <c r="M3" s="952"/>
      <c r="N3" s="649"/>
      <c r="O3" s="952"/>
      <c r="P3" s="952"/>
      <c r="Q3" s="952"/>
      <c r="R3" s="952"/>
      <c r="S3" s="952"/>
      <c r="T3" s="952"/>
      <c r="U3" s="952"/>
      <c r="V3" s="952"/>
      <c r="W3" s="952"/>
      <c r="X3" s="952"/>
      <c r="Y3" s="952"/>
      <c r="Z3" s="952"/>
      <c r="AA3" s="952"/>
      <c r="AB3" s="952"/>
      <c r="AC3" s="952"/>
      <c r="AD3" s="952" t="s">
        <v>100</v>
      </c>
      <c r="AE3" s="8"/>
      <c r="AF3" s="4"/>
    </row>
    <row r="4" spans="1:32" s="12" customFormat="1" ht="13.5" customHeight="1" thickBot="1">
      <c r="A4" s="11"/>
      <c r="B4" s="31"/>
      <c r="C4" s="306" t="s">
        <v>456</v>
      </c>
      <c r="D4" s="320"/>
      <c r="E4" s="321"/>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8"/>
      <c r="AF4" s="11"/>
    </row>
    <row r="5" spans="1:32" ht="4.5" customHeight="1">
      <c r="A5" s="4"/>
      <c r="B5" s="30"/>
      <c r="C5" s="1506" t="s">
        <v>106</v>
      </c>
      <c r="D5" s="1506"/>
      <c r="E5" s="5"/>
      <c r="F5" s="1508"/>
      <c r="G5" s="1508"/>
      <c r="H5" s="1508"/>
      <c r="I5" s="1508"/>
      <c r="J5" s="1508"/>
      <c r="K5" s="1508"/>
      <c r="L5" s="1508"/>
      <c r="M5" s="1508"/>
      <c r="N5" s="1508"/>
      <c r="O5" s="1508"/>
      <c r="P5" s="1508"/>
      <c r="Q5" s="1508"/>
      <c r="R5" s="1508"/>
      <c r="S5" s="1508"/>
      <c r="T5" s="1508"/>
      <c r="U5" s="1508"/>
      <c r="V5" s="1508"/>
      <c r="W5" s="1508"/>
      <c r="X5" s="1508"/>
      <c r="Y5" s="5"/>
      <c r="Z5" s="5"/>
      <c r="AA5" s="5"/>
      <c r="AB5" s="5"/>
      <c r="AC5" s="5"/>
      <c r="AD5" s="5"/>
      <c r="AE5" s="8"/>
      <c r="AF5" s="4"/>
    </row>
    <row r="6" spans="1:32" ht="12" customHeight="1">
      <c r="A6" s="4"/>
      <c r="B6" s="30"/>
      <c r="C6" s="1507"/>
      <c r="D6" s="1507"/>
      <c r="E6" s="954"/>
      <c r="F6" s="1509">
        <v>2011</v>
      </c>
      <c r="G6" s="1509"/>
      <c r="H6" s="1509"/>
      <c r="I6" s="1509"/>
      <c r="J6" s="1509"/>
      <c r="K6" s="1509"/>
      <c r="L6" s="1509"/>
      <c r="M6" s="1509"/>
      <c r="N6" s="1509"/>
      <c r="O6" s="1509"/>
      <c r="P6" s="1509"/>
      <c r="Q6" s="1509"/>
      <c r="R6" s="1509"/>
      <c r="S6" s="1509"/>
      <c r="T6" s="1509"/>
      <c r="U6" s="1509"/>
      <c r="V6" s="1509"/>
      <c r="W6" s="650"/>
      <c r="X6" s="1510">
        <v>2012</v>
      </c>
      <c r="Y6" s="1510"/>
      <c r="Z6" s="1510"/>
      <c r="AA6" s="1510"/>
      <c r="AB6" s="1510"/>
      <c r="AC6" s="1510"/>
      <c r="AD6" s="1510"/>
      <c r="AE6" s="8"/>
      <c r="AF6" s="4"/>
    </row>
    <row r="7" spans="1:32">
      <c r="A7" s="4"/>
      <c r="B7" s="30"/>
      <c r="C7" s="962"/>
      <c r="D7" s="962"/>
      <c r="E7" s="16"/>
      <c r="F7" s="953" t="s">
        <v>154</v>
      </c>
      <c r="G7" s="954"/>
      <c r="H7" s="953" t="s">
        <v>153</v>
      </c>
      <c r="I7" s="954"/>
      <c r="J7" s="953" t="s">
        <v>152</v>
      </c>
      <c r="K7" s="954"/>
      <c r="L7" s="953" t="s">
        <v>151</v>
      </c>
      <c r="M7" s="954"/>
      <c r="N7" s="953" t="s">
        <v>150</v>
      </c>
      <c r="O7" s="954"/>
      <c r="P7" s="953" t="s">
        <v>149</v>
      </c>
      <c r="Q7" s="954"/>
      <c r="R7" s="953" t="s">
        <v>148</v>
      </c>
      <c r="S7" s="954"/>
      <c r="T7" s="953" t="s">
        <v>147</v>
      </c>
      <c r="U7" s="954"/>
      <c r="V7" s="953" t="s">
        <v>146</v>
      </c>
      <c r="W7" s="954"/>
      <c r="X7" s="953" t="s">
        <v>145</v>
      </c>
      <c r="Y7" s="954"/>
      <c r="Z7" s="953" t="s">
        <v>156</v>
      </c>
      <c r="AA7" s="954"/>
      <c r="AB7" s="953" t="s">
        <v>155</v>
      </c>
      <c r="AC7" s="954"/>
      <c r="AD7" s="953" t="s">
        <v>154</v>
      </c>
      <c r="AE7" s="5"/>
      <c r="AF7" s="4"/>
    </row>
    <row r="8" spans="1:32" ht="3" customHeight="1">
      <c r="A8" s="4"/>
      <c r="B8" s="30"/>
      <c r="C8" s="962"/>
      <c r="D8" s="962"/>
      <c r="E8" s="16"/>
      <c r="F8" s="4"/>
      <c r="G8" s="4"/>
      <c r="H8" s="4"/>
      <c r="I8" s="4"/>
      <c r="J8" s="4"/>
      <c r="K8" s="4"/>
      <c r="L8" s="4"/>
      <c r="M8" s="4"/>
      <c r="N8" s="4"/>
      <c r="O8" s="4"/>
      <c r="P8" s="4"/>
      <c r="Q8" s="4"/>
      <c r="R8" s="4"/>
      <c r="S8" s="4"/>
      <c r="T8" s="4"/>
      <c r="U8" s="4"/>
      <c r="V8" s="4"/>
      <c r="W8" s="4"/>
      <c r="X8" s="4"/>
      <c r="Y8" s="4"/>
      <c r="Z8" s="4"/>
      <c r="AA8" s="4"/>
      <c r="AB8" s="4"/>
      <c r="AC8" s="4"/>
      <c r="AD8" s="4"/>
      <c r="AE8" s="5"/>
      <c r="AF8" s="4"/>
    </row>
    <row r="9" spans="1:32" s="328" customFormat="1" ht="12" customHeight="1">
      <c r="A9" s="304"/>
      <c r="B9" s="305"/>
      <c r="C9" s="1441" t="s">
        <v>95</v>
      </c>
      <c r="D9" s="1441"/>
      <c r="E9" s="651"/>
      <c r="F9" s="652">
        <v>45977</v>
      </c>
      <c r="G9" s="652"/>
      <c r="H9" s="652">
        <v>50485</v>
      </c>
      <c r="I9" s="652"/>
      <c r="J9" s="652">
        <v>48249</v>
      </c>
      <c r="K9" s="652"/>
      <c r="L9" s="652">
        <v>55035</v>
      </c>
      <c r="M9" s="652"/>
      <c r="N9" s="652">
        <v>53796</v>
      </c>
      <c r="O9" s="652"/>
      <c r="P9" s="652">
        <v>80462</v>
      </c>
      <c r="Q9" s="652"/>
      <c r="R9" s="652">
        <v>69512</v>
      </c>
      <c r="S9" s="652"/>
      <c r="T9" s="652">
        <v>68710</v>
      </c>
      <c r="U9" s="652"/>
      <c r="V9" s="652">
        <v>64188</v>
      </c>
      <c r="W9" s="652"/>
      <c r="X9" s="652">
        <v>75849</v>
      </c>
      <c r="Y9" s="652"/>
      <c r="Z9" s="652">
        <v>60228</v>
      </c>
      <c r="AA9" s="652"/>
      <c r="AB9" s="652">
        <v>65429</v>
      </c>
      <c r="AC9" s="652"/>
      <c r="AD9" s="652">
        <v>52960</v>
      </c>
      <c r="AE9" s="327"/>
      <c r="AF9" s="304"/>
    </row>
    <row r="10" spans="1:32" s="312" customFormat="1" ht="11.25" customHeight="1">
      <c r="A10" s="310"/>
      <c r="B10" s="653"/>
      <c r="C10" s="406" t="s">
        <v>365</v>
      </c>
      <c r="D10" s="654"/>
      <c r="E10" s="655"/>
      <c r="F10" s="656">
        <v>15641</v>
      </c>
      <c r="G10" s="657"/>
      <c r="H10" s="656">
        <v>17160</v>
      </c>
      <c r="I10" s="657"/>
      <c r="J10" s="656">
        <v>17261</v>
      </c>
      <c r="K10" s="657"/>
      <c r="L10" s="656">
        <v>20103</v>
      </c>
      <c r="M10" s="657"/>
      <c r="N10" s="656">
        <v>18287</v>
      </c>
      <c r="O10" s="657"/>
      <c r="P10" s="656">
        <v>27950</v>
      </c>
      <c r="Q10" s="657"/>
      <c r="R10" s="656">
        <v>22732</v>
      </c>
      <c r="S10" s="657"/>
      <c r="T10" s="656">
        <v>22427</v>
      </c>
      <c r="U10" s="657"/>
      <c r="V10" s="656">
        <v>22391</v>
      </c>
      <c r="W10" s="657"/>
      <c r="X10" s="656">
        <v>24883</v>
      </c>
      <c r="Y10" s="657"/>
      <c r="Z10" s="656">
        <v>20153</v>
      </c>
      <c r="AA10" s="657"/>
      <c r="AB10" s="656">
        <v>22596</v>
      </c>
      <c r="AC10" s="657"/>
      <c r="AD10" s="656">
        <v>17821</v>
      </c>
      <c r="AE10" s="658"/>
      <c r="AF10" s="310"/>
    </row>
    <row r="11" spans="1:32" s="312" customFormat="1" ht="11.25" customHeight="1">
      <c r="A11" s="310"/>
      <c r="B11" s="653"/>
      <c r="C11" s="406" t="s">
        <v>366</v>
      </c>
      <c r="D11" s="654"/>
      <c r="E11" s="655"/>
      <c r="F11" s="656">
        <v>9576</v>
      </c>
      <c r="G11" s="657"/>
      <c r="H11" s="656">
        <v>10352</v>
      </c>
      <c r="I11" s="657"/>
      <c r="J11" s="656">
        <v>10007</v>
      </c>
      <c r="K11" s="657"/>
      <c r="L11" s="656">
        <v>11616</v>
      </c>
      <c r="M11" s="657"/>
      <c r="N11" s="656">
        <v>11827</v>
      </c>
      <c r="O11" s="657"/>
      <c r="P11" s="656">
        <v>18273</v>
      </c>
      <c r="Q11" s="657"/>
      <c r="R11" s="656">
        <v>14350</v>
      </c>
      <c r="S11" s="657"/>
      <c r="T11" s="656">
        <v>13469</v>
      </c>
      <c r="U11" s="657"/>
      <c r="V11" s="656">
        <v>13021</v>
      </c>
      <c r="W11" s="657"/>
      <c r="X11" s="656">
        <v>15808</v>
      </c>
      <c r="Y11" s="657"/>
      <c r="Z11" s="656">
        <v>11992</v>
      </c>
      <c r="AA11" s="657"/>
      <c r="AB11" s="656">
        <v>13007</v>
      </c>
      <c r="AC11" s="657"/>
      <c r="AD11" s="656">
        <v>11124</v>
      </c>
      <c r="AE11" s="658"/>
      <c r="AF11" s="310"/>
    </row>
    <row r="12" spans="1:32" s="312" customFormat="1" ht="11.25" customHeight="1">
      <c r="A12" s="310"/>
      <c r="B12" s="653"/>
      <c r="C12" s="406" t="s">
        <v>367</v>
      </c>
      <c r="D12" s="654"/>
      <c r="E12" s="655"/>
      <c r="F12" s="656">
        <v>12329</v>
      </c>
      <c r="G12" s="657"/>
      <c r="H12" s="656">
        <v>13758</v>
      </c>
      <c r="I12" s="657"/>
      <c r="J12" s="656">
        <v>12612</v>
      </c>
      <c r="K12" s="657"/>
      <c r="L12" s="656">
        <v>13820</v>
      </c>
      <c r="M12" s="657"/>
      <c r="N12" s="656">
        <v>13884</v>
      </c>
      <c r="O12" s="657"/>
      <c r="P12" s="656">
        <v>19185</v>
      </c>
      <c r="Q12" s="657"/>
      <c r="R12" s="656">
        <v>17048</v>
      </c>
      <c r="S12" s="657"/>
      <c r="T12" s="656">
        <v>16269</v>
      </c>
      <c r="U12" s="657"/>
      <c r="V12" s="656">
        <v>16175</v>
      </c>
      <c r="W12" s="657"/>
      <c r="X12" s="656">
        <v>19525</v>
      </c>
      <c r="Y12" s="657"/>
      <c r="Z12" s="656">
        <v>16193</v>
      </c>
      <c r="AA12" s="657"/>
      <c r="AB12" s="656">
        <v>17424</v>
      </c>
      <c r="AC12" s="657"/>
      <c r="AD12" s="656">
        <v>14414</v>
      </c>
      <c r="AE12" s="658"/>
      <c r="AF12" s="310"/>
    </row>
    <row r="13" spans="1:32" s="312" customFormat="1" ht="11.25" customHeight="1">
      <c r="A13" s="310"/>
      <c r="B13" s="653"/>
      <c r="C13" s="406" t="s">
        <v>368</v>
      </c>
      <c r="D13" s="654"/>
      <c r="E13" s="655"/>
      <c r="F13" s="656">
        <v>3983</v>
      </c>
      <c r="G13" s="657"/>
      <c r="H13" s="656">
        <v>4162</v>
      </c>
      <c r="I13" s="657"/>
      <c r="J13" s="656">
        <v>4031</v>
      </c>
      <c r="K13" s="657"/>
      <c r="L13" s="656">
        <v>4691</v>
      </c>
      <c r="M13" s="657"/>
      <c r="N13" s="656">
        <v>4970</v>
      </c>
      <c r="O13" s="657"/>
      <c r="P13" s="656">
        <v>7193</v>
      </c>
      <c r="Q13" s="657"/>
      <c r="R13" s="656">
        <v>6753</v>
      </c>
      <c r="S13" s="657"/>
      <c r="T13" s="656">
        <v>5706</v>
      </c>
      <c r="U13" s="657"/>
      <c r="V13" s="656">
        <v>5179</v>
      </c>
      <c r="W13" s="657"/>
      <c r="X13" s="656">
        <v>6831</v>
      </c>
      <c r="Y13" s="657"/>
      <c r="Z13" s="656">
        <v>5677</v>
      </c>
      <c r="AA13" s="657"/>
      <c r="AB13" s="656">
        <v>5586</v>
      </c>
      <c r="AC13" s="657"/>
      <c r="AD13" s="656">
        <v>4449</v>
      </c>
      <c r="AE13" s="658"/>
      <c r="AF13" s="310"/>
    </row>
    <row r="14" spans="1:32" s="312" customFormat="1" ht="11.25" customHeight="1">
      <c r="A14" s="310"/>
      <c r="B14" s="653"/>
      <c r="C14" s="406" t="s">
        <v>369</v>
      </c>
      <c r="D14" s="654"/>
      <c r="E14" s="655"/>
      <c r="F14" s="656">
        <v>2485</v>
      </c>
      <c r="G14" s="657"/>
      <c r="H14" s="656">
        <v>2978</v>
      </c>
      <c r="I14" s="657"/>
      <c r="J14" s="656">
        <v>2542</v>
      </c>
      <c r="K14" s="657"/>
      <c r="L14" s="656">
        <v>2697</v>
      </c>
      <c r="M14" s="657"/>
      <c r="N14" s="656">
        <v>2698</v>
      </c>
      <c r="O14" s="657"/>
      <c r="P14" s="656">
        <v>4752</v>
      </c>
      <c r="Q14" s="657"/>
      <c r="R14" s="656">
        <v>5342</v>
      </c>
      <c r="S14" s="657"/>
      <c r="T14" s="656">
        <v>7631</v>
      </c>
      <c r="U14" s="657"/>
      <c r="V14" s="656">
        <v>4730</v>
      </c>
      <c r="W14" s="657"/>
      <c r="X14" s="656">
        <v>5261</v>
      </c>
      <c r="Y14" s="657"/>
      <c r="Z14" s="656">
        <v>3663</v>
      </c>
      <c r="AA14" s="657"/>
      <c r="AB14" s="656">
        <v>3698</v>
      </c>
      <c r="AC14" s="657"/>
      <c r="AD14" s="656">
        <v>2882</v>
      </c>
      <c r="AE14" s="658"/>
      <c r="AF14" s="310"/>
    </row>
    <row r="15" spans="1:32" s="312" customFormat="1" ht="11.25" customHeight="1">
      <c r="A15" s="310"/>
      <c r="B15" s="653"/>
      <c r="C15" s="406" t="s">
        <v>260</v>
      </c>
      <c r="D15" s="654"/>
      <c r="E15" s="655"/>
      <c r="F15" s="656">
        <v>986</v>
      </c>
      <c r="G15" s="657"/>
      <c r="H15" s="656">
        <v>1002</v>
      </c>
      <c r="I15" s="657"/>
      <c r="J15" s="656">
        <v>829</v>
      </c>
      <c r="K15" s="657"/>
      <c r="L15" s="656">
        <v>953</v>
      </c>
      <c r="M15" s="657"/>
      <c r="N15" s="656">
        <v>938</v>
      </c>
      <c r="O15" s="657"/>
      <c r="P15" s="656">
        <v>1631</v>
      </c>
      <c r="Q15" s="657"/>
      <c r="R15" s="656">
        <v>1584</v>
      </c>
      <c r="S15" s="657"/>
      <c r="T15" s="656">
        <v>1641</v>
      </c>
      <c r="U15" s="657"/>
      <c r="V15" s="656">
        <v>1439</v>
      </c>
      <c r="W15" s="657"/>
      <c r="X15" s="656">
        <v>1854</v>
      </c>
      <c r="Y15" s="657"/>
      <c r="Z15" s="656">
        <v>1299</v>
      </c>
      <c r="AA15" s="657"/>
      <c r="AB15" s="656">
        <v>1411</v>
      </c>
      <c r="AC15" s="657"/>
      <c r="AD15" s="656">
        <v>1188</v>
      </c>
      <c r="AE15" s="658"/>
      <c r="AF15" s="310"/>
    </row>
    <row r="16" spans="1:32" s="312" customFormat="1" ht="11.25" customHeight="1">
      <c r="A16" s="310"/>
      <c r="B16" s="653"/>
      <c r="C16" s="406" t="s">
        <v>261</v>
      </c>
      <c r="D16" s="654"/>
      <c r="E16" s="659"/>
      <c r="F16" s="656">
        <v>977</v>
      </c>
      <c r="G16" s="657"/>
      <c r="H16" s="656">
        <v>1073</v>
      </c>
      <c r="I16" s="657"/>
      <c r="J16" s="656">
        <v>967</v>
      </c>
      <c r="K16" s="657"/>
      <c r="L16" s="656">
        <v>1155</v>
      </c>
      <c r="M16" s="657"/>
      <c r="N16" s="656">
        <v>1192</v>
      </c>
      <c r="O16" s="657"/>
      <c r="P16" s="656">
        <v>1478</v>
      </c>
      <c r="Q16" s="657"/>
      <c r="R16" s="656">
        <v>1703</v>
      </c>
      <c r="S16" s="657"/>
      <c r="T16" s="656">
        <v>1567</v>
      </c>
      <c r="U16" s="657"/>
      <c r="V16" s="656">
        <v>1253</v>
      </c>
      <c r="W16" s="657"/>
      <c r="X16" s="656">
        <v>1687</v>
      </c>
      <c r="Y16" s="657"/>
      <c r="Z16" s="656">
        <v>1251</v>
      </c>
      <c r="AA16" s="657"/>
      <c r="AB16" s="656">
        <v>1707</v>
      </c>
      <c r="AC16" s="657"/>
      <c r="AD16" s="656">
        <v>1082</v>
      </c>
      <c r="AE16" s="658"/>
      <c r="AF16" s="310"/>
    </row>
    <row r="17" spans="1:32" s="312" customFormat="1" ht="4.5" customHeight="1">
      <c r="A17" s="310"/>
      <c r="B17" s="653"/>
      <c r="C17" s="246"/>
      <c r="D17" s="654"/>
      <c r="E17" s="660"/>
      <c r="F17" s="657"/>
      <c r="G17" s="657"/>
      <c r="H17" s="657"/>
      <c r="I17" s="657"/>
      <c r="J17" s="657"/>
      <c r="K17" s="657"/>
      <c r="L17" s="657"/>
      <c r="M17" s="657"/>
      <c r="N17" s="657"/>
      <c r="O17" s="657"/>
      <c r="P17" s="657"/>
      <c r="Q17" s="657"/>
      <c r="R17" s="657"/>
      <c r="S17" s="657"/>
      <c r="T17" s="657"/>
      <c r="U17" s="657"/>
      <c r="V17" s="657"/>
      <c r="W17" s="657"/>
      <c r="X17" s="657"/>
      <c r="Y17" s="657"/>
      <c r="Z17" s="657"/>
      <c r="AA17" s="657"/>
      <c r="AB17" s="657"/>
      <c r="AC17" s="657"/>
      <c r="AD17" s="657"/>
      <c r="AE17" s="658"/>
      <c r="AF17" s="310"/>
    </row>
    <row r="18" spans="1:32" s="665" customFormat="1" ht="10.5" customHeight="1">
      <c r="A18" s="661"/>
      <c r="B18" s="662"/>
      <c r="C18" s="1441" t="s">
        <v>582</v>
      </c>
      <c r="D18" s="1441"/>
      <c r="E18" s="651"/>
      <c r="F18" s="663"/>
      <c r="G18" s="663"/>
      <c r="H18" s="663"/>
      <c r="I18" s="663"/>
      <c r="J18" s="663"/>
      <c r="K18" s="663"/>
      <c r="L18" s="663"/>
      <c r="M18" s="663"/>
      <c r="N18" s="663"/>
      <c r="O18" s="663"/>
      <c r="P18" s="663"/>
      <c r="Q18" s="663"/>
      <c r="R18" s="663"/>
      <c r="S18" s="663"/>
      <c r="T18" s="663"/>
      <c r="U18" s="663"/>
      <c r="V18" s="663"/>
      <c r="W18" s="663"/>
      <c r="X18" s="663"/>
      <c r="Y18" s="663"/>
      <c r="Z18" s="663"/>
      <c r="AA18" s="663"/>
      <c r="AB18" s="663"/>
      <c r="AC18" s="663"/>
      <c r="AD18" s="663"/>
      <c r="AE18" s="664"/>
      <c r="AF18" s="661"/>
    </row>
    <row r="19" spans="1:32" s="312" customFormat="1" ht="12" customHeight="1">
      <c r="A19" s="310"/>
      <c r="B19" s="653"/>
      <c r="C19" s="406" t="s">
        <v>457</v>
      </c>
      <c r="D19" s="654"/>
      <c r="E19" s="666"/>
      <c r="F19" s="656">
        <v>6466</v>
      </c>
      <c r="G19" s="657"/>
      <c r="H19" s="656">
        <v>7014</v>
      </c>
      <c r="I19" s="657"/>
      <c r="J19" s="656">
        <v>8810</v>
      </c>
      <c r="K19" s="657"/>
      <c r="L19" s="656">
        <v>7983</v>
      </c>
      <c r="M19" s="657"/>
      <c r="N19" s="656">
        <v>7451</v>
      </c>
      <c r="O19" s="657"/>
      <c r="P19" s="656">
        <v>10216</v>
      </c>
      <c r="Q19" s="657"/>
      <c r="R19" s="656">
        <v>10052</v>
      </c>
      <c r="S19" s="657"/>
      <c r="T19" s="656">
        <v>10596</v>
      </c>
      <c r="U19" s="657"/>
      <c r="V19" s="656">
        <v>8098</v>
      </c>
      <c r="W19" s="657"/>
      <c r="X19" s="656">
        <v>10654</v>
      </c>
      <c r="Y19" s="657"/>
      <c r="Z19" s="656">
        <v>8001</v>
      </c>
      <c r="AA19" s="657"/>
      <c r="AB19" s="656">
        <v>8468</v>
      </c>
      <c r="AC19" s="657"/>
      <c r="AD19" s="656">
        <v>7177</v>
      </c>
      <c r="AE19" s="658"/>
      <c r="AF19" s="310"/>
    </row>
    <row r="20" spans="1:32" s="312" customFormat="1" ht="12" customHeight="1">
      <c r="A20" s="310"/>
      <c r="B20" s="653"/>
      <c r="C20" s="406" t="s">
        <v>458</v>
      </c>
      <c r="D20" s="311"/>
      <c r="E20" s="659"/>
      <c r="F20" s="656">
        <v>4348</v>
      </c>
      <c r="G20" s="657"/>
      <c r="H20" s="656">
        <v>4859</v>
      </c>
      <c r="I20" s="657"/>
      <c r="J20" s="656">
        <v>3945</v>
      </c>
      <c r="K20" s="657"/>
      <c r="L20" s="656">
        <v>4011</v>
      </c>
      <c r="M20" s="657"/>
      <c r="N20" s="656">
        <v>4212</v>
      </c>
      <c r="O20" s="657"/>
      <c r="P20" s="656">
        <v>5028</v>
      </c>
      <c r="Q20" s="657"/>
      <c r="R20" s="656">
        <v>5785</v>
      </c>
      <c r="S20" s="657"/>
      <c r="T20" s="656">
        <v>6571</v>
      </c>
      <c r="U20" s="657"/>
      <c r="V20" s="656">
        <v>6989</v>
      </c>
      <c r="W20" s="657"/>
      <c r="X20" s="656">
        <v>7505</v>
      </c>
      <c r="Y20" s="657"/>
      <c r="Z20" s="656">
        <v>6251</v>
      </c>
      <c r="AA20" s="657"/>
      <c r="AB20" s="656">
        <v>6465</v>
      </c>
      <c r="AC20" s="657"/>
      <c r="AD20" s="656">
        <v>5402</v>
      </c>
      <c r="AE20" s="658"/>
      <c r="AF20" s="310"/>
    </row>
    <row r="21" spans="1:32" s="312" customFormat="1" ht="12" customHeight="1">
      <c r="A21" s="310"/>
      <c r="B21" s="653"/>
      <c r="C21" s="406" t="s">
        <v>459</v>
      </c>
      <c r="D21" s="654"/>
      <c r="E21" s="666"/>
      <c r="F21" s="656">
        <v>4888</v>
      </c>
      <c r="G21" s="657"/>
      <c r="H21" s="656">
        <v>5434</v>
      </c>
      <c r="I21" s="657"/>
      <c r="J21" s="656">
        <v>4605</v>
      </c>
      <c r="K21" s="657"/>
      <c r="L21" s="656">
        <v>4611</v>
      </c>
      <c r="M21" s="657"/>
      <c r="N21" s="656">
        <v>4485</v>
      </c>
      <c r="O21" s="657"/>
      <c r="P21" s="656">
        <v>5982</v>
      </c>
      <c r="Q21" s="657"/>
      <c r="R21" s="656">
        <v>6953</v>
      </c>
      <c r="S21" s="657"/>
      <c r="T21" s="656">
        <v>7401</v>
      </c>
      <c r="U21" s="657"/>
      <c r="V21" s="656">
        <v>5667</v>
      </c>
      <c r="W21" s="657"/>
      <c r="X21" s="656">
        <v>7099</v>
      </c>
      <c r="Y21" s="657"/>
      <c r="Z21" s="656">
        <v>5667</v>
      </c>
      <c r="AA21" s="657"/>
      <c r="AB21" s="656">
        <v>5626</v>
      </c>
      <c r="AC21" s="657"/>
      <c r="AD21" s="656">
        <v>5135</v>
      </c>
      <c r="AE21" s="658"/>
      <c r="AF21" s="310"/>
    </row>
    <row r="22" spans="1:32" s="312" customFormat="1" ht="12" customHeight="1">
      <c r="A22" s="310"/>
      <c r="B22" s="653"/>
      <c r="C22" s="406" t="s">
        <v>461</v>
      </c>
      <c r="D22" s="654"/>
      <c r="E22" s="666"/>
      <c r="F22" s="656">
        <v>4265</v>
      </c>
      <c r="G22" s="657"/>
      <c r="H22" s="656">
        <v>4643</v>
      </c>
      <c r="I22" s="657"/>
      <c r="J22" s="656">
        <v>4069</v>
      </c>
      <c r="K22" s="657"/>
      <c r="L22" s="656">
        <v>4156</v>
      </c>
      <c r="M22" s="657"/>
      <c r="N22" s="656">
        <v>4448</v>
      </c>
      <c r="O22" s="657"/>
      <c r="P22" s="656">
        <v>5128</v>
      </c>
      <c r="Q22" s="657"/>
      <c r="R22" s="656">
        <v>5476</v>
      </c>
      <c r="S22" s="657"/>
      <c r="T22" s="656">
        <v>5594</v>
      </c>
      <c r="U22" s="657"/>
      <c r="V22" s="656">
        <v>5133</v>
      </c>
      <c r="W22" s="657"/>
      <c r="X22" s="656">
        <v>6424</v>
      </c>
      <c r="Y22" s="657"/>
      <c r="Z22" s="656">
        <v>5121</v>
      </c>
      <c r="AA22" s="657"/>
      <c r="AB22" s="656">
        <v>5378</v>
      </c>
      <c r="AC22" s="657"/>
      <c r="AD22" s="656">
        <v>4680</v>
      </c>
      <c r="AE22" s="658"/>
      <c r="AF22" s="310"/>
    </row>
    <row r="23" spans="1:32" s="312" customFormat="1" ht="12" customHeight="1">
      <c r="A23" s="310"/>
      <c r="B23" s="653"/>
      <c r="C23" s="406" t="s">
        <v>460</v>
      </c>
      <c r="D23" s="667"/>
      <c r="E23" s="666"/>
      <c r="F23" s="656">
        <v>4041</v>
      </c>
      <c r="G23" s="657"/>
      <c r="H23" s="656">
        <v>4475</v>
      </c>
      <c r="I23" s="657"/>
      <c r="J23" s="656">
        <v>4051</v>
      </c>
      <c r="K23" s="657"/>
      <c r="L23" s="656">
        <v>4672</v>
      </c>
      <c r="M23" s="657"/>
      <c r="N23" s="656">
        <v>4620</v>
      </c>
      <c r="O23" s="657"/>
      <c r="P23" s="656">
        <v>6162</v>
      </c>
      <c r="Q23" s="657"/>
      <c r="R23" s="656">
        <v>6127</v>
      </c>
      <c r="S23" s="657"/>
      <c r="T23" s="656">
        <v>5671</v>
      </c>
      <c r="U23" s="657"/>
      <c r="V23" s="656">
        <v>5989</v>
      </c>
      <c r="W23" s="657"/>
      <c r="X23" s="656">
        <v>6548</v>
      </c>
      <c r="Y23" s="657"/>
      <c r="Z23" s="656">
        <v>5144</v>
      </c>
      <c r="AA23" s="657"/>
      <c r="AB23" s="656">
        <v>5647</v>
      </c>
      <c r="AC23" s="657"/>
      <c r="AD23" s="656">
        <v>4295</v>
      </c>
      <c r="AE23" s="658"/>
      <c r="AF23" s="310"/>
    </row>
    <row r="24" spans="1:32" s="312" customFormat="1" ht="11.25" hidden="1" customHeight="1">
      <c r="A24" s="310"/>
      <c r="B24" s="653"/>
      <c r="C24" s="406" t="s">
        <v>462</v>
      </c>
      <c r="D24" s="654"/>
      <c r="E24" s="666"/>
      <c r="F24" s="668">
        <v>3838</v>
      </c>
      <c r="G24" s="657"/>
      <c r="H24" s="668">
        <v>4272</v>
      </c>
      <c r="I24" s="657"/>
      <c r="J24" s="668">
        <v>3829</v>
      </c>
      <c r="K24" s="657"/>
      <c r="L24" s="668">
        <v>4031</v>
      </c>
      <c r="M24" s="657"/>
      <c r="N24" s="668">
        <v>4070</v>
      </c>
      <c r="O24" s="657"/>
      <c r="P24" s="668">
        <v>5976</v>
      </c>
      <c r="Q24" s="657"/>
      <c r="R24" s="668">
        <v>5617</v>
      </c>
      <c r="S24" s="657"/>
      <c r="T24" s="668">
        <v>5025</v>
      </c>
      <c r="U24" s="657"/>
      <c r="V24" s="668">
        <v>4181</v>
      </c>
      <c r="W24" s="657"/>
      <c r="X24" s="656">
        <v>6121</v>
      </c>
      <c r="Y24" s="657"/>
      <c r="Z24" s="656">
        <v>4776</v>
      </c>
      <c r="AA24" s="657"/>
      <c r="AB24" s="656">
        <v>5029</v>
      </c>
      <c r="AC24" s="657"/>
      <c r="AD24" s="656">
        <v>4251</v>
      </c>
      <c r="AE24" s="658"/>
      <c r="AF24" s="310"/>
    </row>
    <row r="25" spans="1:32" s="312" customFormat="1" ht="12.75" hidden="1" customHeight="1">
      <c r="A25" s="310"/>
      <c r="B25" s="653"/>
      <c r="C25" s="406" t="s">
        <v>463</v>
      </c>
      <c r="D25" s="311"/>
      <c r="E25" s="659"/>
      <c r="F25" s="668">
        <v>1926</v>
      </c>
      <c r="G25" s="657"/>
      <c r="H25" s="668">
        <v>2022</v>
      </c>
      <c r="I25" s="657"/>
      <c r="J25" s="668">
        <v>2029</v>
      </c>
      <c r="K25" s="657"/>
      <c r="L25" s="668">
        <v>2034</v>
      </c>
      <c r="M25" s="657"/>
      <c r="N25" s="668">
        <v>2192</v>
      </c>
      <c r="O25" s="657"/>
      <c r="P25" s="668">
        <v>2486</v>
      </c>
      <c r="Q25" s="657"/>
      <c r="R25" s="668">
        <v>2714</v>
      </c>
      <c r="S25" s="657"/>
      <c r="T25" s="668">
        <v>2438</v>
      </c>
      <c r="U25" s="657"/>
      <c r="V25" s="668">
        <v>2719</v>
      </c>
      <c r="W25" s="657"/>
      <c r="X25" s="656">
        <v>2980</v>
      </c>
      <c r="Y25" s="657"/>
      <c r="Z25" s="656">
        <v>2477</v>
      </c>
      <c r="AA25" s="657"/>
      <c r="AB25" s="656">
        <v>2933</v>
      </c>
      <c r="AC25" s="657"/>
      <c r="AD25" s="656">
        <v>2043</v>
      </c>
      <c r="AE25" s="658"/>
      <c r="AF25" s="310"/>
    </row>
    <row r="26" spans="1:32" s="312" customFormat="1" ht="12" hidden="1" customHeight="1">
      <c r="A26" s="310"/>
      <c r="B26" s="653"/>
      <c r="C26" s="406" t="s">
        <v>464</v>
      </c>
      <c r="D26" s="311"/>
      <c r="E26" s="659"/>
      <c r="F26" s="668">
        <v>1191</v>
      </c>
      <c r="G26" s="657"/>
      <c r="H26" s="668">
        <v>1202</v>
      </c>
      <c r="I26" s="657"/>
      <c r="J26" s="668">
        <v>1403</v>
      </c>
      <c r="K26" s="657"/>
      <c r="L26" s="668">
        <v>1526</v>
      </c>
      <c r="M26" s="657"/>
      <c r="N26" s="668">
        <v>1487</v>
      </c>
      <c r="O26" s="657"/>
      <c r="P26" s="668">
        <v>1710</v>
      </c>
      <c r="Q26" s="657"/>
      <c r="R26" s="668">
        <v>2018</v>
      </c>
      <c r="S26" s="657"/>
      <c r="T26" s="668">
        <v>1796</v>
      </c>
      <c r="U26" s="657"/>
      <c r="V26" s="668">
        <v>1443</v>
      </c>
      <c r="W26" s="657"/>
      <c r="X26" s="656">
        <v>2011</v>
      </c>
      <c r="Y26" s="657"/>
      <c r="Z26" s="656">
        <v>1997</v>
      </c>
      <c r="AA26" s="657"/>
      <c r="AB26" s="656">
        <v>1819</v>
      </c>
      <c r="AC26" s="657"/>
      <c r="AD26" s="656">
        <v>1351</v>
      </c>
      <c r="AE26" s="658"/>
      <c r="AF26" s="310"/>
    </row>
    <row r="27" spans="1:32" s="312" customFormat="1" ht="12" hidden="1" customHeight="1">
      <c r="A27" s="310"/>
      <c r="B27" s="653"/>
      <c r="C27" s="406" t="s">
        <v>465</v>
      </c>
      <c r="D27" s="311"/>
      <c r="E27" s="659"/>
      <c r="F27" s="668">
        <v>298</v>
      </c>
      <c r="G27" s="657"/>
      <c r="H27" s="668">
        <v>293</v>
      </c>
      <c r="I27" s="657"/>
      <c r="J27" s="668">
        <v>499</v>
      </c>
      <c r="K27" s="657"/>
      <c r="L27" s="668">
        <v>2259</v>
      </c>
      <c r="M27" s="657"/>
      <c r="N27" s="668">
        <v>1523</v>
      </c>
      <c r="O27" s="657"/>
      <c r="P27" s="668">
        <v>10107</v>
      </c>
      <c r="Q27" s="657"/>
      <c r="R27" s="668">
        <v>725</v>
      </c>
      <c r="S27" s="657"/>
      <c r="T27" s="668">
        <v>636</v>
      </c>
      <c r="U27" s="657"/>
      <c r="V27" s="668">
        <v>624</v>
      </c>
      <c r="W27" s="657"/>
      <c r="X27" s="656">
        <v>826</v>
      </c>
      <c r="Y27" s="657"/>
      <c r="Z27" s="656">
        <v>538</v>
      </c>
      <c r="AA27" s="657"/>
      <c r="AB27" s="656">
        <v>512</v>
      </c>
      <c r="AC27" s="657"/>
      <c r="AD27" s="656">
        <v>629</v>
      </c>
      <c r="AE27" s="658"/>
      <c r="AF27" s="310"/>
    </row>
    <row r="28" spans="1:32" s="312" customFormat="1" ht="4.5" customHeight="1">
      <c r="A28" s="310"/>
      <c r="B28" s="653"/>
      <c r="C28" s="406"/>
      <c r="D28" s="654"/>
      <c r="E28" s="669"/>
      <c r="F28" s="657"/>
      <c r="G28" s="657"/>
      <c r="H28" s="657"/>
      <c r="I28" s="657"/>
      <c r="J28" s="657"/>
      <c r="K28" s="657"/>
      <c r="L28" s="657"/>
      <c r="M28" s="657"/>
      <c r="N28" s="657"/>
      <c r="O28" s="657"/>
      <c r="P28" s="657"/>
      <c r="Q28" s="657"/>
      <c r="R28" s="657"/>
      <c r="S28" s="657"/>
      <c r="T28" s="657"/>
      <c r="U28" s="657"/>
      <c r="V28" s="657"/>
      <c r="W28" s="657"/>
      <c r="X28" s="656"/>
      <c r="Y28" s="657"/>
      <c r="Z28" s="656"/>
      <c r="AA28" s="657"/>
      <c r="AB28" s="656"/>
      <c r="AC28" s="657"/>
      <c r="AD28" s="656"/>
      <c r="AE28" s="658"/>
      <c r="AF28" s="310"/>
    </row>
    <row r="29" spans="1:32" s="312" customFormat="1" ht="12" customHeight="1">
      <c r="A29" s="310"/>
      <c r="B29" s="653"/>
      <c r="C29" s="1441" t="s">
        <v>466</v>
      </c>
      <c r="D29" s="1441"/>
      <c r="E29" s="669"/>
      <c r="F29" s="652">
        <v>3855</v>
      </c>
      <c r="G29" s="652"/>
      <c r="H29" s="652">
        <v>4517</v>
      </c>
      <c r="I29" s="652"/>
      <c r="J29" s="652">
        <v>4080</v>
      </c>
      <c r="K29" s="652"/>
      <c r="L29" s="652">
        <v>6336</v>
      </c>
      <c r="M29" s="652"/>
      <c r="N29" s="652">
        <v>7191</v>
      </c>
      <c r="O29" s="652"/>
      <c r="P29" s="652">
        <v>9952</v>
      </c>
      <c r="Q29" s="652"/>
      <c r="R29" s="652">
        <v>8327</v>
      </c>
      <c r="S29" s="652"/>
      <c r="T29" s="652">
        <v>6573</v>
      </c>
      <c r="U29" s="652"/>
      <c r="V29" s="652">
        <v>4326</v>
      </c>
      <c r="W29" s="652"/>
      <c r="X29" s="652">
        <v>7416</v>
      </c>
      <c r="Y29" s="652"/>
      <c r="Z29" s="652">
        <v>5872</v>
      </c>
      <c r="AA29" s="652"/>
      <c r="AB29" s="652">
        <v>6278</v>
      </c>
      <c r="AC29" s="652"/>
      <c r="AD29" s="652">
        <v>4992</v>
      </c>
      <c r="AE29" s="658"/>
      <c r="AF29" s="310"/>
    </row>
    <row r="30" spans="1:32" s="665" customFormat="1" ht="12" customHeight="1">
      <c r="A30" s="661"/>
      <c r="B30" s="662"/>
      <c r="C30" s="1441" t="s">
        <v>583</v>
      </c>
      <c r="D30" s="1441"/>
      <c r="E30" s="651">
        <v>0</v>
      </c>
      <c r="F30" s="652">
        <v>42122</v>
      </c>
      <c r="G30" s="652"/>
      <c r="H30" s="652">
        <v>45968</v>
      </c>
      <c r="I30" s="652"/>
      <c r="J30" s="652">
        <v>44169</v>
      </c>
      <c r="K30" s="652"/>
      <c r="L30" s="652">
        <v>48699</v>
      </c>
      <c r="M30" s="652"/>
      <c r="N30" s="652">
        <v>46605</v>
      </c>
      <c r="O30" s="652"/>
      <c r="P30" s="652">
        <v>70510</v>
      </c>
      <c r="Q30" s="652"/>
      <c r="R30" s="652">
        <v>61185</v>
      </c>
      <c r="S30" s="652"/>
      <c r="T30" s="652">
        <v>62137</v>
      </c>
      <c r="U30" s="652"/>
      <c r="V30" s="652">
        <v>59862</v>
      </c>
      <c r="W30" s="652"/>
      <c r="X30" s="652">
        <v>68433</v>
      </c>
      <c r="Y30" s="652"/>
      <c r="Z30" s="652">
        <v>54356</v>
      </c>
      <c r="AA30" s="652"/>
      <c r="AB30" s="652">
        <v>59151</v>
      </c>
      <c r="AC30" s="652"/>
      <c r="AD30" s="652">
        <v>47968</v>
      </c>
      <c r="AE30" s="664"/>
      <c r="AF30" s="661"/>
    </row>
    <row r="31" spans="1:32" s="312" customFormat="1" ht="12.75" customHeight="1">
      <c r="A31" s="310"/>
      <c r="B31" s="653"/>
      <c r="C31" s="957" t="s">
        <v>467</v>
      </c>
      <c r="D31" s="654"/>
      <c r="E31" s="666"/>
      <c r="F31" s="656">
        <v>1692</v>
      </c>
      <c r="G31" s="657"/>
      <c r="H31" s="656">
        <v>1582</v>
      </c>
      <c r="I31" s="657"/>
      <c r="J31" s="656">
        <v>1762</v>
      </c>
      <c r="K31" s="657"/>
      <c r="L31" s="656">
        <v>1998</v>
      </c>
      <c r="M31" s="657"/>
      <c r="N31" s="656">
        <v>1994</v>
      </c>
      <c r="O31" s="657"/>
      <c r="P31" s="656">
        <v>2229</v>
      </c>
      <c r="Q31" s="657"/>
      <c r="R31" s="656">
        <v>2850</v>
      </c>
      <c r="S31" s="657"/>
      <c r="T31" s="656">
        <v>2400</v>
      </c>
      <c r="U31" s="657"/>
      <c r="V31" s="656">
        <v>2014</v>
      </c>
      <c r="W31" s="657"/>
      <c r="X31" s="656">
        <v>2653</v>
      </c>
      <c r="Y31" s="657"/>
      <c r="Z31" s="656">
        <v>2684</v>
      </c>
      <c r="AA31" s="657"/>
      <c r="AB31" s="656">
        <v>2316</v>
      </c>
      <c r="AC31" s="657"/>
      <c r="AD31" s="656">
        <v>1693</v>
      </c>
      <c r="AE31" s="658"/>
      <c r="AF31" s="310"/>
    </row>
    <row r="32" spans="1:32" s="312" customFormat="1" ht="11.25" customHeight="1">
      <c r="A32" s="310"/>
      <c r="B32" s="653"/>
      <c r="C32" s="957" t="s">
        <v>468</v>
      </c>
      <c r="D32" s="654"/>
      <c r="E32" s="666"/>
      <c r="F32" s="656">
        <v>12623</v>
      </c>
      <c r="G32" s="657"/>
      <c r="H32" s="656">
        <v>14001</v>
      </c>
      <c r="I32" s="657"/>
      <c r="J32" s="656">
        <v>12490</v>
      </c>
      <c r="K32" s="657"/>
      <c r="L32" s="656">
        <v>12940</v>
      </c>
      <c r="M32" s="657"/>
      <c r="N32" s="656">
        <v>12726</v>
      </c>
      <c r="O32" s="657"/>
      <c r="P32" s="656">
        <v>15767</v>
      </c>
      <c r="Q32" s="657"/>
      <c r="R32" s="656">
        <v>17318</v>
      </c>
      <c r="S32" s="657"/>
      <c r="T32" s="656">
        <v>17967</v>
      </c>
      <c r="U32" s="657"/>
      <c r="V32" s="656">
        <v>20285</v>
      </c>
      <c r="W32" s="657"/>
      <c r="X32" s="656">
        <v>20931</v>
      </c>
      <c r="Y32" s="657"/>
      <c r="Z32" s="656">
        <v>16983</v>
      </c>
      <c r="AA32" s="657"/>
      <c r="AB32" s="656">
        <v>19664</v>
      </c>
      <c r="AC32" s="657"/>
      <c r="AD32" s="656">
        <v>14803</v>
      </c>
      <c r="AE32" s="658"/>
      <c r="AF32" s="310"/>
    </row>
    <row r="33" spans="1:32" s="312" customFormat="1" ht="11.25" customHeight="1">
      <c r="A33" s="310"/>
      <c r="B33" s="653"/>
      <c r="C33" s="957" t="s">
        <v>331</v>
      </c>
      <c r="D33" s="654"/>
      <c r="E33" s="666"/>
      <c r="F33" s="656">
        <v>27789</v>
      </c>
      <c r="G33" s="657"/>
      <c r="H33" s="656">
        <v>30361</v>
      </c>
      <c r="I33" s="657"/>
      <c r="J33" s="656">
        <v>29898</v>
      </c>
      <c r="K33" s="657"/>
      <c r="L33" s="656">
        <v>33727</v>
      </c>
      <c r="M33" s="657"/>
      <c r="N33" s="656">
        <v>31855</v>
      </c>
      <c r="O33" s="657"/>
      <c r="P33" s="656">
        <v>52468</v>
      </c>
      <c r="Q33" s="657"/>
      <c r="R33" s="656">
        <v>40991</v>
      </c>
      <c r="S33" s="657"/>
      <c r="T33" s="656">
        <v>41745</v>
      </c>
      <c r="U33" s="657"/>
      <c r="V33" s="656">
        <v>37538</v>
      </c>
      <c r="W33" s="657"/>
      <c r="X33" s="656">
        <v>44803</v>
      </c>
      <c r="Y33" s="657"/>
      <c r="Z33" s="656">
        <v>34662</v>
      </c>
      <c r="AA33" s="657"/>
      <c r="AB33" s="656">
        <v>37131</v>
      </c>
      <c r="AC33" s="657"/>
      <c r="AD33" s="656">
        <v>31442</v>
      </c>
      <c r="AE33" s="658"/>
      <c r="AF33" s="310"/>
    </row>
    <row r="34" spans="1:32" s="312" customFormat="1" ht="11.25" customHeight="1">
      <c r="A34" s="310"/>
      <c r="B34" s="653"/>
      <c r="C34" s="957" t="s">
        <v>469</v>
      </c>
      <c r="D34" s="654"/>
      <c r="E34" s="666"/>
      <c r="F34" s="656">
        <v>18</v>
      </c>
      <c r="G34" s="657"/>
      <c r="H34" s="656">
        <v>24</v>
      </c>
      <c r="I34" s="657"/>
      <c r="J34" s="656">
        <v>19</v>
      </c>
      <c r="K34" s="657"/>
      <c r="L34" s="656">
        <v>34</v>
      </c>
      <c r="M34" s="657"/>
      <c r="N34" s="656">
        <v>30</v>
      </c>
      <c r="O34" s="657"/>
      <c r="P34" s="656">
        <v>46</v>
      </c>
      <c r="Q34" s="657"/>
      <c r="R34" s="656">
        <v>26</v>
      </c>
      <c r="S34" s="657"/>
      <c r="T34" s="656">
        <v>25</v>
      </c>
      <c r="U34" s="657"/>
      <c r="V34" s="656">
        <v>25</v>
      </c>
      <c r="W34" s="657"/>
      <c r="X34" s="656">
        <v>46</v>
      </c>
      <c r="Y34" s="657"/>
      <c r="Z34" s="656">
        <v>27</v>
      </c>
      <c r="AA34" s="657"/>
      <c r="AB34" s="656">
        <v>40</v>
      </c>
      <c r="AC34" s="657"/>
      <c r="AD34" s="656">
        <v>30</v>
      </c>
      <c r="AE34" s="658"/>
      <c r="AF34" s="310"/>
    </row>
    <row r="35" spans="1:32" ht="10.5" customHeight="1" thickBot="1">
      <c r="A35" s="4"/>
      <c r="B35" s="30"/>
      <c r="C35" s="670"/>
      <c r="D35" s="18"/>
      <c r="E35" s="361"/>
      <c r="F35" s="952"/>
      <c r="G35" s="952"/>
      <c r="H35" s="952"/>
      <c r="I35" s="952"/>
      <c r="J35" s="952"/>
      <c r="K35" s="952"/>
      <c r="L35" s="671"/>
      <c r="M35" s="952"/>
      <c r="N35" s="952"/>
      <c r="O35" s="952"/>
      <c r="P35" s="672"/>
      <c r="Q35" s="673"/>
      <c r="R35" s="952"/>
      <c r="S35" s="673"/>
      <c r="T35" s="952"/>
      <c r="U35" s="673"/>
      <c r="V35" s="952"/>
      <c r="W35" s="673"/>
      <c r="X35" s="952"/>
      <c r="Y35" s="673"/>
      <c r="Z35" s="952"/>
      <c r="AA35" s="673"/>
      <c r="AB35" s="952"/>
      <c r="AC35" s="673"/>
      <c r="AD35" s="952"/>
      <c r="AE35" s="5"/>
      <c r="AF35" s="4"/>
    </row>
    <row r="36" spans="1:32" ht="13.5" customHeight="1" thickBot="1">
      <c r="A36" s="4"/>
      <c r="B36" s="30"/>
      <c r="C36" s="306" t="s">
        <v>470</v>
      </c>
      <c r="D36" s="321"/>
      <c r="E36" s="321"/>
      <c r="F36" s="674"/>
      <c r="G36" s="674"/>
      <c r="H36" s="675"/>
      <c r="I36" s="675"/>
      <c r="J36" s="675"/>
      <c r="K36" s="675"/>
      <c r="L36" s="675"/>
      <c r="M36" s="675"/>
      <c r="N36" s="675"/>
      <c r="O36" s="675"/>
      <c r="P36" s="675"/>
      <c r="Q36" s="675"/>
      <c r="R36" s="675"/>
      <c r="S36" s="675"/>
      <c r="T36" s="675"/>
      <c r="U36" s="675"/>
      <c r="V36" s="675"/>
      <c r="W36" s="675"/>
      <c r="X36" s="675"/>
      <c r="Y36" s="675"/>
      <c r="Z36" s="675"/>
      <c r="AA36" s="675"/>
      <c r="AB36" s="675"/>
      <c r="AC36" s="675"/>
      <c r="AD36" s="675"/>
      <c r="AE36" s="5"/>
      <c r="AF36" s="4"/>
    </row>
    <row r="37" spans="1:32" ht="9.75" customHeight="1">
      <c r="A37" s="4"/>
      <c r="B37" s="30"/>
      <c r="C37" s="958" t="s">
        <v>106</v>
      </c>
      <c r="D37" s="18"/>
      <c r="E37" s="676"/>
      <c r="F37" s="677"/>
      <c r="G37" s="677"/>
      <c r="H37" s="678"/>
      <c r="I37" s="678"/>
      <c r="J37" s="678"/>
      <c r="K37" s="678"/>
      <c r="L37" s="678"/>
      <c r="M37" s="678"/>
      <c r="N37" s="678"/>
      <c r="O37" s="678"/>
      <c r="P37" s="678"/>
      <c r="Q37" s="673"/>
      <c r="R37" s="673"/>
      <c r="S37" s="673"/>
      <c r="T37" s="673"/>
      <c r="U37" s="673"/>
      <c r="V37" s="673"/>
      <c r="W37" s="673"/>
      <c r="X37" s="673"/>
      <c r="Y37" s="673"/>
      <c r="Z37" s="673"/>
      <c r="AA37" s="673"/>
      <c r="AB37" s="673"/>
      <c r="AC37" s="673"/>
      <c r="AD37" s="673"/>
      <c r="AE37" s="5"/>
      <c r="AF37" s="4"/>
    </row>
    <row r="38" spans="1:32" ht="12" customHeight="1">
      <c r="A38" s="4"/>
      <c r="B38" s="30"/>
      <c r="C38" s="1441" t="s">
        <v>95</v>
      </c>
      <c r="D38" s="1441"/>
      <c r="E38" s="651">
        <v>0</v>
      </c>
      <c r="F38" s="652">
        <v>8944</v>
      </c>
      <c r="G38" s="652">
        <v>0</v>
      </c>
      <c r="H38" s="652">
        <v>10696</v>
      </c>
      <c r="I38" s="652">
        <v>0</v>
      </c>
      <c r="J38" s="652">
        <v>9191</v>
      </c>
      <c r="K38" s="652">
        <v>0</v>
      </c>
      <c r="L38" s="652">
        <v>9586</v>
      </c>
      <c r="M38" s="652">
        <v>0</v>
      </c>
      <c r="N38" s="652">
        <v>8693</v>
      </c>
      <c r="O38" s="652">
        <v>0</v>
      </c>
      <c r="P38" s="652">
        <v>9575</v>
      </c>
      <c r="Q38" s="652">
        <v>0</v>
      </c>
      <c r="R38" s="652">
        <v>7382</v>
      </c>
      <c r="S38" s="652">
        <v>0</v>
      </c>
      <c r="T38" s="652">
        <v>6711</v>
      </c>
      <c r="U38" s="652">
        <v>0</v>
      </c>
      <c r="V38" s="652">
        <v>5981</v>
      </c>
      <c r="W38" s="652">
        <v>0</v>
      </c>
      <c r="X38" s="652">
        <v>6901</v>
      </c>
      <c r="Y38" s="652">
        <v>0</v>
      </c>
      <c r="Z38" s="652">
        <v>5705</v>
      </c>
      <c r="AA38" s="652">
        <v>0</v>
      </c>
      <c r="AB38" s="652">
        <v>7517</v>
      </c>
      <c r="AC38" s="652">
        <v>0</v>
      </c>
      <c r="AD38" s="652">
        <v>7154</v>
      </c>
      <c r="AE38" s="5"/>
      <c r="AF38" s="4"/>
    </row>
    <row r="39" spans="1:32" ht="12" customHeight="1">
      <c r="A39" s="4"/>
      <c r="B39" s="30"/>
      <c r="C39" s="406" t="s">
        <v>365</v>
      </c>
      <c r="D39" s="951"/>
      <c r="E39" s="655"/>
      <c r="F39" s="656">
        <v>3000</v>
      </c>
      <c r="G39" s="673"/>
      <c r="H39" s="656">
        <v>3436</v>
      </c>
      <c r="I39" s="673"/>
      <c r="J39" s="656">
        <v>3045</v>
      </c>
      <c r="K39" s="673"/>
      <c r="L39" s="656">
        <v>3440</v>
      </c>
      <c r="M39" s="673"/>
      <c r="N39" s="656">
        <v>2914</v>
      </c>
      <c r="O39" s="673"/>
      <c r="P39" s="656">
        <v>3933</v>
      </c>
      <c r="Q39" s="673"/>
      <c r="R39" s="656">
        <v>2926</v>
      </c>
      <c r="S39" s="673"/>
      <c r="T39" s="656">
        <v>2786</v>
      </c>
      <c r="U39" s="673"/>
      <c r="V39" s="656">
        <v>2859</v>
      </c>
      <c r="W39" s="673"/>
      <c r="X39" s="656">
        <v>2516</v>
      </c>
      <c r="Y39" s="673"/>
      <c r="Z39" s="656">
        <v>2138</v>
      </c>
      <c r="AA39" s="673"/>
      <c r="AB39" s="656">
        <v>2797</v>
      </c>
      <c r="AC39" s="673"/>
      <c r="AD39" s="656">
        <v>2543</v>
      </c>
      <c r="AE39" s="5"/>
      <c r="AF39" s="4"/>
    </row>
    <row r="40" spans="1:32" ht="12" customHeight="1">
      <c r="A40" s="4"/>
      <c r="B40" s="30"/>
      <c r="C40" s="406" t="s">
        <v>366</v>
      </c>
      <c r="D40" s="951"/>
      <c r="E40" s="655"/>
      <c r="F40" s="656">
        <v>2602</v>
      </c>
      <c r="G40" s="673"/>
      <c r="H40" s="656">
        <v>3198</v>
      </c>
      <c r="I40" s="673"/>
      <c r="J40" s="656">
        <v>2697</v>
      </c>
      <c r="K40" s="673"/>
      <c r="L40" s="656">
        <v>2796</v>
      </c>
      <c r="M40" s="673"/>
      <c r="N40" s="656">
        <v>3210</v>
      </c>
      <c r="O40" s="673"/>
      <c r="P40" s="656">
        <v>3225</v>
      </c>
      <c r="Q40" s="673"/>
      <c r="R40" s="656">
        <v>2489</v>
      </c>
      <c r="S40" s="673"/>
      <c r="T40" s="656">
        <v>2022</v>
      </c>
      <c r="U40" s="673"/>
      <c r="V40" s="656">
        <v>1856</v>
      </c>
      <c r="W40" s="673"/>
      <c r="X40" s="656">
        <v>2334</v>
      </c>
      <c r="Y40" s="673"/>
      <c r="Z40" s="656">
        <v>1714</v>
      </c>
      <c r="AA40" s="673"/>
      <c r="AB40" s="656">
        <v>2254</v>
      </c>
      <c r="AC40" s="673"/>
      <c r="AD40" s="656">
        <v>1960</v>
      </c>
      <c r="AE40" s="5"/>
      <c r="AF40" s="4"/>
    </row>
    <row r="41" spans="1:32" ht="12" customHeight="1">
      <c r="A41" s="4"/>
      <c r="B41" s="30"/>
      <c r="C41" s="406" t="s">
        <v>86</v>
      </c>
      <c r="D41" s="951"/>
      <c r="E41" s="655"/>
      <c r="F41" s="656">
        <v>1231</v>
      </c>
      <c r="G41" s="673"/>
      <c r="H41" s="656">
        <v>1324</v>
      </c>
      <c r="I41" s="673"/>
      <c r="J41" s="656">
        <v>1269</v>
      </c>
      <c r="K41" s="673"/>
      <c r="L41" s="656">
        <v>1407</v>
      </c>
      <c r="M41" s="673"/>
      <c r="N41" s="656">
        <v>871</v>
      </c>
      <c r="O41" s="673"/>
      <c r="P41" s="656">
        <v>1075</v>
      </c>
      <c r="Q41" s="673"/>
      <c r="R41" s="656">
        <v>871</v>
      </c>
      <c r="S41" s="673"/>
      <c r="T41" s="656">
        <v>668</v>
      </c>
      <c r="U41" s="673"/>
      <c r="V41" s="656">
        <v>439</v>
      </c>
      <c r="W41" s="673"/>
      <c r="X41" s="656">
        <v>729</v>
      </c>
      <c r="Y41" s="673"/>
      <c r="Z41" s="656">
        <v>656</v>
      </c>
      <c r="AA41" s="673"/>
      <c r="AB41" s="656">
        <v>768</v>
      </c>
      <c r="AC41" s="673"/>
      <c r="AD41" s="656">
        <v>871</v>
      </c>
      <c r="AE41" s="5"/>
      <c r="AF41" s="4"/>
    </row>
    <row r="42" spans="1:32" ht="12" customHeight="1">
      <c r="A42" s="4"/>
      <c r="B42" s="30"/>
      <c r="C42" s="406" t="s">
        <v>368</v>
      </c>
      <c r="D42" s="951"/>
      <c r="E42" s="655"/>
      <c r="F42" s="656">
        <v>882</v>
      </c>
      <c r="G42" s="673"/>
      <c r="H42" s="656">
        <v>1374</v>
      </c>
      <c r="I42" s="673"/>
      <c r="J42" s="656">
        <v>1088</v>
      </c>
      <c r="K42" s="673"/>
      <c r="L42" s="656">
        <v>1000</v>
      </c>
      <c r="M42" s="673"/>
      <c r="N42" s="656">
        <v>939</v>
      </c>
      <c r="O42" s="673"/>
      <c r="P42" s="656">
        <v>728</v>
      </c>
      <c r="Q42" s="673"/>
      <c r="R42" s="656">
        <v>639</v>
      </c>
      <c r="S42" s="673"/>
      <c r="T42" s="656">
        <v>791</v>
      </c>
      <c r="U42" s="673"/>
      <c r="V42" s="656">
        <v>479</v>
      </c>
      <c r="W42" s="673"/>
      <c r="X42" s="656">
        <v>867</v>
      </c>
      <c r="Y42" s="673"/>
      <c r="Z42" s="656">
        <v>636</v>
      </c>
      <c r="AA42" s="673"/>
      <c r="AB42" s="656">
        <v>877</v>
      </c>
      <c r="AC42" s="673"/>
      <c r="AD42" s="656">
        <v>859</v>
      </c>
      <c r="AE42" s="5"/>
      <c r="AF42" s="4"/>
    </row>
    <row r="43" spans="1:32" ht="12" customHeight="1">
      <c r="A43" s="4"/>
      <c r="B43" s="30"/>
      <c r="C43" s="406" t="s">
        <v>369</v>
      </c>
      <c r="D43" s="951"/>
      <c r="E43" s="655"/>
      <c r="F43" s="656">
        <v>826</v>
      </c>
      <c r="G43" s="673"/>
      <c r="H43" s="656">
        <v>801</v>
      </c>
      <c r="I43" s="673"/>
      <c r="J43" s="656">
        <v>775</v>
      </c>
      <c r="K43" s="673"/>
      <c r="L43" s="656">
        <v>606</v>
      </c>
      <c r="M43" s="673"/>
      <c r="N43" s="656">
        <v>449</v>
      </c>
      <c r="O43" s="673"/>
      <c r="P43" s="656">
        <v>313</v>
      </c>
      <c r="Q43" s="673"/>
      <c r="R43" s="656">
        <v>235</v>
      </c>
      <c r="S43" s="673"/>
      <c r="T43" s="656">
        <v>251</v>
      </c>
      <c r="U43" s="673"/>
      <c r="V43" s="656">
        <v>119</v>
      </c>
      <c r="W43" s="673"/>
      <c r="X43" s="656">
        <v>232</v>
      </c>
      <c r="Y43" s="673"/>
      <c r="Z43" s="656">
        <v>402</v>
      </c>
      <c r="AA43" s="673"/>
      <c r="AB43" s="656">
        <v>692</v>
      </c>
      <c r="AC43" s="673"/>
      <c r="AD43" s="656">
        <v>725</v>
      </c>
      <c r="AE43" s="5"/>
      <c r="AF43" s="4"/>
    </row>
    <row r="44" spans="1:32" ht="12" customHeight="1">
      <c r="A44" s="4"/>
      <c r="B44" s="30"/>
      <c r="C44" s="406" t="s">
        <v>260</v>
      </c>
      <c r="D44" s="951"/>
      <c r="E44" s="655"/>
      <c r="F44" s="656">
        <v>40</v>
      </c>
      <c r="G44" s="673"/>
      <c r="H44" s="656">
        <v>53</v>
      </c>
      <c r="I44" s="673"/>
      <c r="J44" s="656">
        <v>68</v>
      </c>
      <c r="K44" s="673"/>
      <c r="L44" s="656">
        <v>74</v>
      </c>
      <c r="M44" s="673"/>
      <c r="N44" s="656">
        <v>48</v>
      </c>
      <c r="O44" s="673"/>
      <c r="P44" s="656">
        <v>52</v>
      </c>
      <c r="Q44" s="673"/>
      <c r="R44" s="656">
        <v>35</v>
      </c>
      <c r="S44" s="673"/>
      <c r="T44" s="656">
        <v>12</v>
      </c>
      <c r="U44" s="673"/>
      <c r="V44" s="656">
        <v>15</v>
      </c>
      <c r="W44" s="673"/>
      <c r="X44" s="656">
        <v>41</v>
      </c>
      <c r="Y44" s="673"/>
      <c r="Z44" s="656">
        <v>27</v>
      </c>
      <c r="AA44" s="673"/>
      <c r="AB44" s="656">
        <v>39</v>
      </c>
      <c r="AC44" s="673"/>
      <c r="AD44" s="656">
        <v>64</v>
      </c>
      <c r="AE44" s="5"/>
      <c r="AF44" s="4"/>
    </row>
    <row r="45" spans="1:32" ht="12" customHeight="1">
      <c r="A45" s="4"/>
      <c r="B45" s="30"/>
      <c r="C45" s="406" t="s">
        <v>261</v>
      </c>
      <c r="D45" s="951"/>
      <c r="E45" s="655"/>
      <c r="F45" s="656">
        <v>363</v>
      </c>
      <c r="G45" s="673"/>
      <c r="H45" s="656">
        <v>300</v>
      </c>
      <c r="I45" s="673"/>
      <c r="J45" s="656">
        <v>249</v>
      </c>
      <c r="K45" s="673"/>
      <c r="L45" s="656">
        <v>263</v>
      </c>
      <c r="M45" s="673"/>
      <c r="N45" s="656">
        <v>262</v>
      </c>
      <c r="O45" s="673"/>
      <c r="P45" s="656">
        <v>249</v>
      </c>
      <c r="Q45" s="673"/>
      <c r="R45" s="656">
        <v>187</v>
      </c>
      <c r="S45" s="673"/>
      <c r="T45" s="656">
        <v>181</v>
      </c>
      <c r="U45" s="673"/>
      <c r="V45" s="656">
        <v>214</v>
      </c>
      <c r="W45" s="673"/>
      <c r="X45" s="656">
        <v>182</v>
      </c>
      <c r="Y45" s="673"/>
      <c r="Z45" s="656">
        <v>132</v>
      </c>
      <c r="AA45" s="673"/>
      <c r="AB45" s="656">
        <v>90</v>
      </c>
      <c r="AC45" s="673"/>
      <c r="AD45" s="656">
        <v>132</v>
      </c>
      <c r="AE45" s="5"/>
      <c r="AF45" s="4"/>
    </row>
    <row r="46" spans="1:32" ht="4.5" customHeight="1">
      <c r="A46" s="4"/>
      <c r="B46" s="30"/>
      <c r="C46" s="951"/>
      <c r="D46" s="951"/>
      <c r="E46" s="659"/>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5"/>
      <c r="AF46" s="4"/>
    </row>
    <row r="47" spans="1:32" ht="12" customHeight="1">
      <c r="A47" s="4"/>
      <c r="B47" s="30"/>
      <c r="C47" s="957" t="s">
        <v>467</v>
      </c>
      <c r="D47" s="18"/>
      <c r="E47" s="655"/>
      <c r="F47" s="656">
        <v>499</v>
      </c>
      <c r="G47" s="673"/>
      <c r="H47" s="656">
        <v>553</v>
      </c>
      <c r="I47" s="673"/>
      <c r="J47" s="656">
        <v>299</v>
      </c>
      <c r="K47" s="673"/>
      <c r="L47" s="656">
        <v>530</v>
      </c>
      <c r="M47" s="673"/>
      <c r="N47" s="656">
        <v>410</v>
      </c>
      <c r="O47" s="673"/>
      <c r="P47" s="656">
        <v>264</v>
      </c>
      <c r="Q47" s="673"/>
      <c r="R47" s="656">
        <v>535</v>
      </c>
      <c r="S47" s="673"/>
      <c r="T47" s="656">
        <v>596</v>
      </c>
      <c r="U47" s="673"/>
      <c r="V47" s="656">
        <v>338</v>
      </c>
      <c r="W47" s="673"/>
      <c r="X47" s="656">
        <v>398</v>
      </c>
      <c r="Y47" s="673"/>
      <c r="Z47" s="656">
        <v>331</v>
      </c>
      <c r="AA47" s="673"/>
      <c r="AB47" s="656">
        <v>334</v>
      </c>
      <c r="AC47" s="673"/>
      <c r="AD47" s="656">
        <v>401</v>
      </c>
      <c r="AE47" s="5"/>
      <c r="AF47" s="4"/>
    </row>
    <row r="48" spans="1:32" ht="12" customHeight="1">
      <c r="A48" s="4"/>
      <c r="B48" s="30"/>
      <c r="C48" s="957" t="s">
        <v>468</v>
      </c>
      <c r="D48" s="18"/>
      <c r="E48" s="655"/>
      <c r="F48" s="656">
        <v>2269</v>
      </c>
      <c r="G48" s="673"/>
      <c r="H48" s="656">
        <v>3355</v>
      </c>
      <c r="I48" s="673"/>
      <c r="J48" s="656">
        <v>2538</v>
      </c>
      <c r="K48" s="673"/>
      <c r="L48" s="656">
        <v>2399</v>
      </c>
      <c r="M48" s="673"/>
      <c r="N48" s="656">
        <v>2226</v>
      </c>
      <c r="O48" s="673"/>
      <c r="P48" s="656">
        <v>2666</v>
      </c>
      <c r="Q48" s="673"/>
      <c r="R48" s="656">
        <v>2244</v>
      </c>
      <c r="S48" s="673"/>
      <c r="T48" s="656">
        <v>2071</v>
      </c>
      <c r="U48" s="673"/>
      <c r="V48" s="656">
        <v>1680</v>
      </c>
      <c r="W48" s="673"/>
      <c r="X48" s="656">
        <v>2070</v>
      </c>
      <c r="Y48" s="673"/>
      <c r="Z48" s="656">
        <v>1790</v>
      </c>
      <c r="AA48" s="673"/>
      <c r="AB48" s="656">
        <v>2267</v>
      </c>
      <c r="AC48" s="673"/>
      <c r="AD48" s="656">
        <v>1698</v>
      </c>
      <c r="AE48" s="5"/>
      <c r="AF48" s="4"/>
    </row>
    <row r="49" spans="1:32" ht="12" customHeight="1">
      <c r="A49" s="4"/>
      <c r="B49" s="30"/>
      <c r="C49" s="957" t="s">
        <v>331</v>
      </c>
      <c r="D49" s="18"/>
      <c r="E49" s="655"/>
      <c r="F49" s="656">
        <v>6155</v>
      </c>
      <c r="G49" s="673"/>
      <c r="H49" s="656">
        <v>6776</v>
      </c>
      <c r="I49" s="673"/>
      <c r="J49" s="656">
        <v>6352</v>
      </c>
      <c r="K49" s="673"/>
      <c r="L49" s="656">
        <v>6651</v>
      </c>
      <c r="M49" s="673"/>
      <c r="N49" s="656">
        <v>6051</v>
      </c>
      <c r="O49" s="673"/>
      <c r="P49" s="656">
        <v>6641</v>
      </c>
      <c r="Q49" s="673"/>
      <c r="R49" s="656">
        <v>4603</v>
      </c>
      <c r="S49" s="673"/>
      <c r="T49" s="656">
        <v>4042</v>
      </c>
      <c r="U49" s="673"/>
      <c r="V49" s="656">
        <v>3959</v>
      </c>
      <c r="W49" s="673"/>
      <c r="X49" s="656">
        <v>4432</v>
      </c>
      <c r="Y49" s="673"/>
      <c r="Z49" s="656">
        <v>3582</v>
      </c>
      <c r="AA49" s="673"/>
      <c r="AB49" s="656">
        <v>4916</v>
      </c>
      <c r="AC49" s="673"/>
      <c r="AD49" s="656">
        <v>5055</v>
      </c>
      <c r="AE49" s="5"/>
      <c r="AF49" s="4"/>
    </row>
    <row r="50" spans="1:32" ht="11.25" customHeight="1">
      <c r="A50" s="4"/>
      <c r="B50" s="30"/>
      <c r="C50" s="957" t="s">
        <v>469</v>
      </c>
      <c r="D50" s="18"/>
      <c r="E50" s="655"/>
      <c r="F50" s="656">
        <v>21</v>
      </c>
      <c r="G50" s="673"/>
      <c r="H50" s="656">
        <v>12</v>
      </c>
      <c r="I50" s="673"/>
      <c r="J50" s="656">
        <v>2</v>
      </c>
      <c r="K50" s="673"/>
      <c r="L50" s="656">
        <v>6</v>
      </c>
      <c r="M50" s="673"/>
      <c r="N50" s="656">
        <v>6</v>
      </c>
      <c r="O50" s="673"/>
      <c r="P50" s="656">
        <v>4</v>
      </c>
      <c r="Q50" s="673"/>
      <c r="R50" s="656" t="s">
        <v>11</v>
      </c>
      <c r="S50" s="673"/>
      <c r="T50" s="656">
        <v>2</v>
      </c>
      <c r="U50" s="673"/>
      <c r="V50" s="656">
        <v>4</v>
      </c>
      <c r="W50" s="673"/>
      <c r="X50" s="656">
        <v>1</v>
      </c>
      <c r="Y50" s="673"/>
      <c r="Z50" s="656">
        <v>2</v>
      </c>
      <c r="AA50" s="673"/>
      <c r="AB50" s="824" t="s">
        <v>11</v>
      </c>
      <c r="AC50" s="673"/>
      <c r="AD50" s="824" t="s">
        <v>11</v>
      </c>
      <c r="AE50" s="5"/>
      <c r="AF50" s="4"/>
    </row>
    <row r="51" spans="1:32" ht="3.75" customHeight="1">
      <c r="A51" s="4"/>
      <c r="B51" s="30"/>
      <c r="C51" s="951"/>
      <c r="D51" s="951"/>
      <c r="E51" s="659"/>
      <c r="F51" s="656"/>
      <c r="G51" s="673"/>
      <c r="H51" s="656"/>
      <c r="I51" s="673"/>
      <c r="J51" s="656"/>
      <c r="K51" s="673"/>
      <c r="L51" s="656"/>
      <c r="M51" s="673"/>
      <c r="N51" s="656"/>
      <c r="O51" s="673"/>
      <c r="P51" s="656"/>
      <c r="Q51" s="673"/>
      <c r="R51" s="656"/>
      <c r="S51" s="673"/>
      <c r="T51" s="656"/>
      <c r="U51" s="673"/>
      <c r="V51" s="656"/>
      <c r="W51" s="673"/>
      <c r="X51" s="656"/>
      <c r="Y51" s="673"/>
      <c r="Z51" s="656"/>
      <c r="AA51" s="673"/>
      <c r="AB51" s="656"/>
      <c r="AC51" s="673"/>
      <c r="AD51" s="656"/>
      <c r="AE51" s="5"/>
      <c r="AF51" s="4"/>
    </row>
    <row r="52" spans="1:32" ht="12" customHeight="1">
      <c r="A52" s="4"/>
      <c r="B52" s="30"/>
      <c r="C52" s="951" t="s">
        <v>584</v>
      </c>
      <c r="D52" s="951"/>
      <c r="E52" s="651"/>
      <c r="F52" s="656"/>
      <c r="G52" s="673"/>
      <c r="H52" s="656"/>
      <c r="I52" s="673"/>
      <c r="J52" s="656"/>
      <c r="K52" s="673"/>
      <c r="L52" s="656"/>
      <c r="M52" s="673"/>
      <c r="N52" s="656"/>
      <c r="O52" s="673"/>
      <c r="P52" s="656"/>
      <c r="Q52" s="673"/>
      <c r="R52" s="656"/>
      <c r="S52" s="673"/>
      <c r="T52" s="656"/>
      <c r="U52" s="673"/>
      <c r="V52" s="656"/>
      <c r="W52" s="673"/>
      <c r="X52" s="656"/>
      <c r="Y52" s="673"/>
      <c r="Z52" s="656"/>
      <c r="AA52" s="673"/>
      <c r="AB52" s="656"/>
      <c r="AC52" s="673"/>
      <c r="AD52" s="656"/>
      <c r="AE52" s="5"/>
      <c r="AF52" s="4"/>
    </row>
    <row r="53" spans="1:32" ht="12" customHeight="1">
      <c r="A53" s="4"/>
      <c r="B53" s="30"/>
      <c r="C53" s="825" t="s">
        <v>457</v>
      </c>
      <c r="D53" s="18"/>
      <c r="E53" s="655"/>
      <c r="F53" s="656">
        <v>1746</v>
      </c>
      <c r="G53" s="679"/>
      <c r="H53" s="656">
        <v>2197</v>
      </c>
      <c r="I53" s="679"/>
      <c r="J53" s="656">
        <v>1816</v>
      </c>
      <c r="K53" s="679"/>
      <c r="L53" s="656">
        <v>1718</v>
      </c>
      <c r="M53" s="679"/>
      <c r="N53" s="656">
        <v>1497</v>
      </c>
      <c r="O53" s="679"/>
      <c r="P53" s="656">
        <v>2352</v>
      </c>
      <c r="Q53" s="679"/>
      <c r="R53" s="656">
        <v>1120</v>
      </c>
      <c r="S53" s="679"/>
      <c r="T53" s="656">
        <v>775</v>
      </c>
      <c r="U53" s="679"/>
      <c r="V53" s="656">
        <v>799</v>
      </c>
      <c r="W53" s="679"/>
      <c r="X53" s="656">
        <v>1047</v>
      </c>
      <c r="Y53" s="679"/>
      <c r="Z53" s="656">
        <v>975</v>
      </c>
      <c r="AA53" s="679"/>
      <c r="AB53" s="656">
        <v>1338</v>
      </c>
      <c r="AC53" s="679"/>
      <c r="AD53" s="656">
        <v>1418</v>
      </c>
      <c r="AE53" s="5"/>
      <c r="AF53" s="4"/>
    </row>
    <row r="54" spans="1:32" ht="12" customHeight="1">
      <c r="A54" s="4"/>
      <c r="B54" s="30"/>
      <c r="C54" s="825" t="s">
        <v>459</v>
      </c>
      <c r="D54" s="18"/>
      <c r="E54" s="655"/>
      <c r="F54" s="656">
        <v>1044</v>
      </c>
      <c r="G54" s="679"/>
      <c r="H54" s="656">
        <v>1026</v>
      </c>
      <c r="I54" s="679"/>
      <c r="J54" s="656">
        <v>988</v>
      </c>
      <c r="K54" s="679"/>
      <c r="L54" s="656">
        <v>842</v>
      </c>
      <c r="M54" s="679"/>
      <c r="N54" s="656">
        <v>855</v>
      </c>
      <c r="O54" s="679"/>
      <c r="P54" s="656">
        <v>670</v>
      </c>
      <c r="Q54" s="679"/>
      <c r="R54" s="656">
        <v>614</v>
      </c>
      <c r="S54" s="679"/>
      <c r="T54" s="656">
        <v>568</v>
      </c>
      <c r="U54" s="679"/>
      <c r="V54" s="656">
        <v>421</v>
      </c>
      <c r="W54" s="679"/>
      <c r="X54" s="656">
        <v>516</v>
      </c>
      <c r="Y54" s="679"/>
      <c r="Z54" s="656">
        <v>574</v>
      </c>
      <c r="AA54" s="679"/>
      <c r="AB54" s="656">
        <v>647</v>
      </c>
      <c r="AC54" s="679"/>
      <c r="AD54" s="656">
        <v>788</v>
      </c>
      <c r="AE54" s="5"/>
      <c r="AF54" s="4"/>
    </row>
    <row r="55" spans="1:32" ht="12" customHeight="1">
      <c r="A55" s="4"/>
      <c r="B55" s="30"/>
      <c r="C55" s="825" t="s">
        <v>461</v>
      </c>
      <c r="D55" s="18"/>
      <c r="E55" s="655"/>
      <c r="F55" s="656">
        <v>984</v>
      </c>
      <c r="G55" s="679"/>
      <c r="H55" s="656">
        <v>1236</v>
      </c>
      <c r="I55" s="679"/>
      <c r="J55" s="656">
        <v>1075</v>
      </c>
      <c r="K55" s="679"/>
      <c r="L55" s="656">
        <v>1029</v>
      </c>
      <c r="M55" s="679"/>
      <c r="N55" s="656">
        <v>1279</v>
      </c>
      <c r="O55" s="679"/>
      <c r="P55" s="656">
        <v>1282</v>
      </c>
      <c r="Q55" s="679"/>
      <c r="R55" s="656">
        <v>861</v>
      </c>
      <c r="S55" s="679"/>
      <c r="T55" s="656">
        <v>707</v>
      </c>
      <c r="U55" s="679"/>
      <c r="V55" s="656">
        <v>662</v>
      </c>
      <c r="W55" s="679"/>
      <c r="X55" s="656">
        <v>664</v>
      </c>
      <c r="Y55" s="679"/>
      <c r="Z55" s="656">
        <v>520</v>
      </c>
      <c r="AA55" s="679"/>
      <c r="AB55" s="656">
        <v>660</v>
      </c>
      <c r="AC55" s="679"/>
      <c r="AD55" s="656">
        <v>622</v>
      </c>
      <c r="AE55" s="5"/>
      <c r="AF55" s="4"/>
    </row>
    <row r="56" spans="1:32" ht="12" customHeight="1">
      <c r="A56" s="4"/>
      <c r="B56" s="30"/>
      <c r="C56" s="825" t="s">
        <v>471</v>
      </c>
      <c r="D56" s="18"/>
      <c r="E56" s="655"/>
      <c r="F56" s="656">
        <v>608</v>
      </c>
      <c r="G56" s="679"/>
      <c r="H56" s="656">
        <v>996</v>
      </c>
      <c r="I56" s="679"/>
      <c r="J56" s="656">
        <v>773</v>
      </c>
      <c r="K56" s="679"/>
      <c r="L56" s="656">
        <v>766</v>
      </c>
      <c r="M56" s="679"/>
      <c r="N56" s="656">
        <v>741</v>
      </c>
      <c r="O56" s="679"/>
      <c r="P56" s="656">
        <v>836</v>
      </c>
      <c r="Q56" s="679"/>
      <c r="R56" s="656">
        <v>731</v>
      </c>
      <c r="S56" s="679"/>
      <c r="T56" s="656">
        <v>904</v>
      </c>
      <c r="U56" s="679"/>
      <c r="V56" s="656">
        <v>618</v>
      </c>
      <c r="W56" s="679"/>
      <c r="X56" s="656">
        <v>821</v>
      </c>
      <c r="Y56" s="679"/>
      <c r="Z56" s="656">
        <v>576</v>
      </c>
      <c r="AA56" s="679"/>
      <c r="AB56" s="656">
        <v>819</v>
      </c>
      <c r="AC56" s="679"/>
      <c r="AD56" s="656">
        <v>605</v>
      </c>
      <c r="AE56" s="5"/>
      <c r="AF56" s="4"/>
    </row>
    <row r="57" spans="1:32" ht="12" customHeight="1">
      <c r="A57" s="4"/>
      <c r="B57" s="30"/>
      <c r="C57" s="825" t="s">
        <v>460</v>
      </c>
      <c r="D57" s="18"/>
      <c r="E57" s="655"/>
      <c r="F57" s="656">
        <v>447</v>
      </c>
      <c r="G57" s="679"/>
      <c r="H57" s="656">
        <v>432</v>
      </c>
      <c r="I57" s="679"/>
      <c r="J57" s="656">
        <v>452</v>
      </c>
      <c r="K57" s="679"/>
      <c r="L57" s="656">
        <v>761</v>
      </c>
      <c r="M57" s="679"/>
      <c r="N57" s="656">
        <v>394</v>
      </c>
      <c r="O57" s="679"/>
      <c r="P57" s="656">
        <v>434</v>
      </c>
      <c r="Q57" s="679"/>
      <c r="R57" s="656">
        <v>333</v>
      </c>
      <c r="S57" s="679"/>
      <c r="T57" s="656">
        <v>268</v>
      </c>
      <c r="U57" s="679"/>
      <c r="V57" s="656">
        <v>412</v>
      </c>
      <c r="W57" s="679"/>
      <c r="X57" s="656">
        <v>354</v>
      </c>
      <c r="Y57" s="679"/>
      <c r="Z57" s="656">
        <v>284</v>
      </c>
      <c r="AA57" s="679"/>
      <c r="AB57" s="656">
        <v>444</v>
      </c>
      <c r="AC57" s="679"/>
      <c r="AD57" s="656">
        <v>483</v>
      </c>
      <c r="AE57" s="5"/>
      <c r="AF57" s="4"/>
    </row>
    <row r="58" spans="1:32" ht="12" hidden="1" customHeight="1">
      <c r="A58" s="4"/>
      <c r="B58" s="30"/>
      <c r="C58" s="825" t="s">
        <v>472</v>
      </c>
      <c r="D58" s="18"/>
      <c r="E58" s="655"/>
      <c r="F58" s="656">
        <v>528</v>
      </c>
      <c r="G58" s="679"/>
      <c r="H58" s="656">
        <v>596</v>
      </c>
      <c r="I58" s="679"/>
      <c r="J58" s="656">
        <v>424</v>
      </c>
      <c r="K58" s="679"/>
      <c r="L58" s="656">
        <v>577</v>
      </c>
      <c r="M58" s="679"/>
      <c r="N58" s="656">
        <v>408</v>
      </c>
      <c r="O58" s="679"/>
      <c r="P58" s="656">
        <v>217</v>
      </c>
      <c r="Q58" s="679"/>
      <c r="R58" s="656">
        <v>525</v>
      </c>
      <c r="S58" s="679"/>
      <c r="T58" s="656">
        <v>655</v>
      </c>
      <c r="U58" s="679"/>
      <c r="V58" s="656">
        <v>326</v>
      </c>
      <c r="W58" s="679"/>
      <c r="X58" s="656">
        <v>492</v>
      </c>
      <c r="Y58" s="679"/>
      <c r="Z58" s="656">
        <v>330</v>
      </c>
      <c r="AA58" s="679"/>
      <c r="AB58" s="656">
        <v>580</v>
      </c>
      <c r="AC58" s="679"/>
      <c r="AD58" s="656">
        <v>428</v>
      </c>
      <c r="AE58" s="5"/>
      <c r="AF58" s="4"/>
    </row>
    <row r="59" spans="1:32" ht="13.5" hidden="1" customHeight="1">
      <c r="A59" s="4"/>
      <c r="B59" s="30"/>
      <c r="C59" s="825" t="s">
        <v>462</v>
      </c>
      <c r="D59" s="18"/>
      <c r="E59" s="655"/>
      <c r="F59" s="656">
        <v>457</v>
      </c>
      <c r="G59" s="679"/>
      <c r="H59" s="656">
        <v>442</v>
      </c>
      <c r="I59" s="679"/>
      <c r="J59" s="656">
        <v>509</v>
      </c>
      <c r="K59" s="679"/>
      <c r="L59" s="656">
        <v>567</v>
      </c>
      <c r="M59" s="679"/>
      <c r="N59" s="656">
        <v>351</v>
      </c>
      <c r="O59" s="679"/>
      <c r="P59" s="656">
        <v>495</v>
      </c>
      <c r="Q59" s="679"/>
      <c r="R59" s="656">
        <v>429</v>
      </c>
      <c r="S59" s="679"/>
      <c r="T59" s="656">
        <v>422</v>
      </c>
      <c r="U59" s="679"/>
      <c r="V59" s="656">
        <v>503</v>
      </c>
      <c r="W59" s="679"/>
      <c r="X59" s="656">
        <v>329</v>
      </c>
      <c r="Y59" s="679"/>
      <c r="Z59" s="656">
        <v>254</v>
      </c>
      <c r="AA59" s="679"/>
      <c r="AB59" s="656">
        <v>375</v>
      </c>
      <c r="AC59" s="679"/>
      <c r="AD59" s="656">
        <v>333</v>
      </c>
      <c r="AE59" s="5"/>
      <c r="AF59" s="4"/>
    </row>
    <row r="60" spans="1:32" ht="12" hidden="1" customHeight="1">
      <c r="A60" s="4"/>
      <c r="B60" s="30"/>
      <c r="C60" s="825" t="s">
        <v>473</v>
      </c>
      <c r="D60" s="18"/>
      <c r="E60" s="655"/>
      <c r="F60" s="656">
        <v>489</v>
      </c>
      <c r="G60" s="679"/>
      <c r="H60" s="656">
        <v>674</v>
      </c>
      <c r="I60" s="679"/>
      <c r="J60" s="656">
        <v>636</v>
      </c>
      <c r="K60" s="679"/>
      <c r="L60" s="656">
        <v>569</v>
      </c>
      <c r="M60" s="679"/>
      <c r="N60" s="656">
        <v>627</v>
      </c>
      <c r="O60" s="679"/>
      <c r="P60" s="656">
        <v>629</v>
      </c>
      <c r="Q60" s="679"/>
      <c r="R60" s="656">
        <v>430</v>
      </c>
      <c r="S60" s="679"/>
      <c r="T60" s="656">
        <v>362</v>
      </c>
      <c r="U60" s="679"/>
      <c r="V60" s="656">
        <v>209</v>
      </c>
      <c r="W60" s="679"/>
      <c r="X60" s="656">
        <v>400</v>
      </c>
      <c r="Y60" s="679"/>
      <c r="Z60" s="656">
        <v>324</v>
      </c>
      <c r="AA60" s="679"/>
      <c r="AB60" s="656">
        <v>373</v>
      </c>
      <c r="AC60" s="679"/>
      <c r="AD60" s="656">
        <v>330</v>
      </c>
      <c r="AE60" s="5"/>
      <c r="AF60" s="4"/>
    </row>
    <row r="61" spans="1:32" ht="4.5" customHeight="1">
      <c r="A61" s="4"/>
      <c r="B61" s="30"/>
      <c r="C61" s="680"/>
      <c r="D61" s="18"/>
      <c r="E61" s="655"/>
      <c r="F61" s="656"/>
      <c r="G61" s="673"/>
      <c r="H61" s="656"/>
      <c r="I61" s="673"/>
      <c r="J61" s="656"/>
      <c r="K61" s="673"/>
      <c r="L61" s="656"/>
      <c r="M61" s="673"/>
      <c r="N61" s="656"/>
      <c r="O61" s="673"/>
      <c r="P61" s="656"/>
      <c r="Q61" s="673"/>
      <c r="R61" s="656"/>
      <c r="S61" s="673"/>
      <c r="T61" s="656"/>
      <c r="U61" s="673"/>
      <c r="V61" s="656"/>
      <c r="W61" s="673"/>
      <c r="X61" s="656"/>
      <c r="Y61" s="673"/>
      <c r="Z61" s="656"/>
      <c r="AA61" s="673"/>
      <c r="AB61" s="656"/>
      <c r="AC61" s="673"/>
      <c r="AD61" s="656"/>
      <c r="AE61" s="5"/>
      <c r="AF61" s="4"/>
    </row>
    <row r="62" spans="1:32" ht="12" customHeight="1">
      <c r="A62" s="4"/>
      <c r="B62" s="30"/>
      <c r="C62" s="1441" t="s">
        <v>474</v>
      </c>
      <c r="D62" s="1441"/>
      <c r="E62" s="681"/>
      <c r="F62" s="682">
        <v>19.5</v>
      </c>
      <c r="G62" s="682"/>
      <c r="H62" s="682">
        <v>21.2</v>
      </c>
      <c r="I62" s="682"/>
      <c r="J62" s="682">
        <v>19</v>
      </c>
      <c r="K62" s="682"/>
      <c r="L62" s="682">
        <v>17.399999999999999</v>
      </c>
      <c r="M62" s="682"/>
      <c r="N62" s="682">
        <v>16.2</v>
      </c>
      <c r="O62" s="682"/>
      <c r="P62" s="682">
        <v>11.9</v>
      </c>
      <c r="Q62" s="682"/>
      <c r="R62" s="682">
        <v>10.6</v>
      </c>
      <c r="S62" s="682"/>
      <c r="T62" s="682">
        <v>9.8000000000000007</v>
      </c>
      <c r="U62" s="682"/>
      <c r="V62" s="682">
        <v>9.3000000000000007</v>
      </c>
      <c r="W62" s="682"/>
      <c r="X62" s="682">
        <v>9.1</v>
      </c>
      <c r="Y62" s="682"/>
      <c r="Z62" s="682">
        <v>9.5</v>
      </c>
      <c r="AA62" s="682"/>
      <c r="AB62" s="682">
        <v>11.5</v>
      </c>
      <c r="AC62" s="682"/>
      <c r="AD62" s="682">
        <v>13.5</v>
      </c>
      <c r="AE62" s="5"/>
      <c r="AF62" s="4"/>
    </row>
    <row r="63" spans="1:32" ht="11.25" customHeight="1" thickBot="1">
      <c r="A63" s="4"/>
      <c r="B63" s="30"/>
      <c r="C63" s="683"/>
      <c r="D63" s="5"/>
      <c r="E63" s="5"/>
      <c r="F63" s="952"/>
      <c r="G63" s="952"/>
      <c r="H63" s="673"/>
      <c r="I63" s="673"/>
      <c r="J63" s="952"/>
      <c r="K63" s="673"/>
      <c r="L63" s="952"/>
      <c r="M63" s="673"/>
      <c r="N63" s="952"/>
      <c r="O63" s="673"/>
      <c r="P63" s="952"/>
      <c r="Q63" s="673"/>
      <c r="R63" s="952"/>
      <c r="S63" s="673"/>
      <c r="T63" s="952"/>
      <c r="U63" s="673"/>
      <c r="V63" s="952"/>
      <c r="W63" s="673"/>
      <c r="X63" s="952"/>
      <c r="Y63" s="673"/>
      <c r="Z63" s="952"/>
      <c r="AA63" s="673"/>
      <c r="AB63" s="952"/>
      <c r="AC63" s="673"/>
      <c r="AD63" s="952"/>
      <c r="AE63" s="5"/>
      <c r="AF63" s="4"/>
    </row>
    <row r="64" spans="1:32" s="12" customFormat="1" ht="13.5" customHeight="1" thickBot="1">
      <c r="A64" s="11"/>
      <c r="B64" s="31"/>
      <c r="C64" s="306" t="s">
        <v>475</v>
      </c>
      <c r="D64" s="333"/>
      <c r="E64" s="333"/>
      <c r="F64" s="675"/>
      <c r="G64" s="675"/>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5"/>
      <c r="AF64" s="11"/>
    </row>
    <row r="65" spans="1:32" ht="9.75" customHeight="1">
      <c r="A65" s="4"/>
      <c r="B65" s="30"/>
      <c r="C65" s="958" t="s">
        <v>106</v>
      </c>
      <c r="D65" s="684"/>
      <c r="E65" s="962"/>
      <c r="F65" s="245"/>
      <c r="G65" s="245"/>
      <c r="H65" s="245"/>
      <c r="I65" s="245"/>
      <c r="J65" s="245"/>
      <c r="K65" s="245"/>
      <c r="L65" s="245"/>
      <c r="M65" s="673"/>
      <c r="N65" s="673"/>
      <c r="O65" s="673"/>
      <c r="P65" s="673"/>
      <c r="Q65" s="673"/>
      <c r="R65" s="673"/>
      <c r="S65" s="673"/>
      <c r="T65" s="673"/>
      <c r="U65" s="673"/>
      <c r="V65" s="673"/>
      <c r="W65" s="673"/>
      <c r="X65" s="673"/>
      <c r="Y65" s="673"/>
      <c r="Z65" s="673"/>
      <c r="AA65" s="673"/>
      <c r="AB65" s="673"/>
      <c r="AC65" s="673"/>
      <c r="AD65" s="673"/>
      <c r="AE65" s="5"/>
      <c r="AF65" s="4"/>
    </row>
    <row r="66" spans="1:32" ht="12" customHeight="1">
      <c r="A66" s="4"/>
      <c r="B66" s="30"/>
      <c r="C66" s="1441" t="s">
        <v>95</v>
      </c>
      <c r="D66" s="1441"/>
      <c r="E66" s="651">
        <v>0</v>
      </c>
      <c r="F66" s="652">
        <v>5671</v>
      </c>
      <c r="G66" s="673"/>
      <c r="H66" s="652">
        <v>6225</v>
      </c>
      <c r="I66" s="673"/>
      <c r="J66" s="652">
        <v>5722</v>
      </c>
      <c r="K66" s="673"/>
      <c r="L66" s="652">
        <v>5401</v>
      </c>
      <c r="M66" s="673"/>
      <c r="N66" s="652">
        <v>5471</v>
      </c>
      <c r="O66" s="673"/>
      <c r="P66" s="652">
        <v>6628</v>
      </c>
      <c r="Q66" s="673"/>
      <c r="R66" s="652">
        <v>4803</v>
      </c>
      <c r="S66" s="673"/>
      <c r="T66" s="652">
        <v>4348</v>
      </c>
      <c r="U66" s="673"/>
      <c r="V66" s="652">
        <v>3311</v>
      </c>
      <c r="W66" s="673"/>
      <c r="X66" s="652">
        <v>4256</v>
      </c>
      <c r="Y66" s="673"/>
      <c r="Z66" s="652">
        <v>3459</v>
      </c>
      <c r="AA66" s="673"/>
      <c r="AB66" s="652">
        <v>4086</v>
      </c>
      <c r="AC66" s="673"/>
      <c r="AD66" s="652">
        <v>4864</v>
      </c>
      <c r="AE66" s="5"/>
      <c r="AF66" s="4"/>
    </row>
    <row r="67" spans="1:32" ht="11.25" customHeight="1">
      <c r="A67" s="4"/>
      <c r="B67" s="30"/>
      <c r="C67" s="957" t="s">
        <v>467</v>
      </c>
      <c r="D67" s="18"/>
      <c r="E67" s="655"/>
      <c r="F67" s="656">
        <v>440</v>
      </c>
      <c r="G67" s="673"/>
      <c r="H67" s="656">
        <v>422</v>
      </c>
      <c r="I67" s="673"/>
      <c r="J67" s="656">
        <v>206</v>
      </c>
      <c r="K67" s="673"/>
      <c r="L67" s="656">
        <v>140</v>
      </c>
      <c r="M67" s="673"/>
      <c r="N67" s="656">
        <v>342</v>
      </c>
      <c r="O67" s="673"/>
      <c r="P67" s="656">
        <v>227</v>
      </c>
      <c r="Q67" s="673"/>
      <c r="R67" s="656">
        <v>186</v>
      </c>
      <c r="S67" s="673"/>
      <c r="T67" s="656">
        <v>430</v>
      </c>
      <c r="U67" s="673"/>
      <c r="V67" s="656">
        <v>164</v>
      </c>
      <c r="W67" s="673"/>
      <c r="X67" s="668">
        <v>227</v>
      </c>
      <c r="Y67" s="673"/>
      <c r="Z67" s="668">
        <v>163</v>
      </c>
      <c r="AA67" s="673"/>
      <c r="AB67" s="668">
        <v>197</v>
      </c>
      <c r="AC67" s="673"/>
      <c r="AD67" s="668">
        <v>399</v>
      </c>
      <c r="AE67" s="5"/>
      <c r="AF67" s="4"/>
    </row>
    <row r="68" spans="1:32" ht="11.25" customHeight="1">
      <c r="A68" s="4"/>
      <c r="B68" s="30"/>
      <c r="C68" s="957" t="s">
        <v>468</v>
      </c>
      <c r="D68" s="18"/>
      <c r="E68" s="655"/>
      <c r="F68" s="656">
        <v>1384</v>
      </c>
      <c r="G68" s="673"/>
      <c r="H68" s="656">
        <v>1754</v>
      </c>
      <c r="I68" s="673"/>
      <c r="J68" s="656">
        <v>1492</v>
      </c>
      <c r="K68" s="673"/>
      <c r="L68" s="656">
        <v>1454</v>
      </c>
      <c r="M68" s="673"/>
      <c r="N68" s="656">
        <v>1235</v>
      </c>
      <c r="O68" s="673"/>
      <c r="P68" s="656">
        <v>1619</v>
      </c>
      <c r="Q68" s="673"/>
      <c r="R68" s="656">
        <v>1566</v>
      </c>
      <c r="S68" s="673"/>
      <c r="T68" s="656">
        <v>1212</v>
      </c>
      <c r="U68" s="673"/>
      <c r="V68" s="656">
        <v>924</v>
      </c>
      <c r="W68" s="673"/>
      <c r="X68" s="668">
        <v>1218</v>
      </c>
      <c r="Y68" s="673"/>
      <c r="Z68" s="668">
        <v>1122</v>
      </c>
      <c r="AA68" s="673"/>
      <c r="AB68" s="668">
        <v>1245</v>
      </c>
      <c r="AC68" s="673"/>
      <c r="AD68" s="668">
        <v>1137</v>
      </c>
      <c r="AE68" s="5"/>
      <c r="AF68" s="4"/>
    </row>
    <row r="69" spans="1:32" ht="11.25" customHeight="1">
      <c r="A69" s="4"/>
      <c r="B69" s="30"/>
      <c r="C69" s="957" t="s">
        <v>331</v>
      </c>
      <c r="D69" s="18"/>
      <c r="E69" s="655"/>
      <c r="F69" s="656">
        <v>3846</v>
      </c>
      <c r="G69" s="673"/>
      <c r="H69" s="656">
        <v>4020</v>
      </c>
      <c r="I69" s="673"/>
      <c r="J69" s="656">
        <v>4023</v>
      </c>
      <c r="K69" s="673"/>
      <c r="L69" s="656">
        <v>3802</v>
      </c>
      <c r="M69" s="673"/>
      <c r="N69" s="656">
        <v>3894</v>
      </c>
      <c r="O69" s="673"/>
      <c r="P69" s="656">
        <v>4781</v>
      </c>
      <c r="Q69" s="673"/>
      <c r="R69" s="656">
        <v>3051</v>
      </c>
      <c r="S69" s="673"/>
      <c r="T69" s="656">
        <v>2706</v>
      </c>
      <c r="U69" s="673"/>
      <c r="V69" s="656">
        <v>2219</v>
      </c>
      <c r="W69" s="673"/>
      <c r="X69" s="668">
        <v>2811</v>
      </c>
      <c r="Y69" s="673"/>
      <c r="Z69" s="668">
        <v>2173</v>
      </c>
      <c r="AA69" s="673"/>
      <c r="AB69" s="668">
        <v>2642</v>
      </c>
      <c r="AC69" s="673"/>
      <c r="AD69" s="668">
        <v>3328</v>
      </c>
      <c r="AE69" s="5"/>
      <c r="AF69" s="4"/>
    </row>
    <row r="70" spans="1:32" ht="11.25" customHeight="1">
      <c r="A70" s="4"/>
      <c r="B70" s="30"/>
      <c r="C70" s="957" t="s">
        <v>469</v>
      </c>
      <c r="D70" s="18"/>
      <c r="E70" s="655"/>
      <c r="F70" s="656">
        <v>1</v>
      </c>
      <c r="G70" s="673"/>
      <c r="H70" s="656">
        <v>29</v>
      </c>
      <c r="I70" s="673"/>
      <c r="J70" s="656">
        <v>1</v>
      </c>
      <c r="K70" s="673"/>
      <c r="L70" s="656">
        <v>5</v>
      </c>
      <c r="M70" s="673"/>
      <c r="N70" s="656" t="s">
        <v>11</v>
      </c>
      <c r="O70" s="673"/>
      <c r="P70" s="656">
        <v>1</v>
      </c>
      <c r="Q70" s="673"/>
      <c r="R70" s="656" t="s">
        <v>11</v>
      </c>
      <c r="S70" s="673"/>
      <c r="T70" s="656" t="s">
        <v>11</v>
      </c>
      <c r="U70" s="673"/>
      <c r="V70" s="656">
        <v>4</v>
      </c>
      <c r="W70" s="673"/>
      <c r="X70" s="656" t="s">
        <v>11</v>
      </c>
      <c r="Y70" s="673"/>
      <c r="Z70" s="656">
        <v>1</v>
      </c>
      <c r="AA70" s="673"/>
      <c r="AB70" s="656">
        <v>2</v>
      </c>
      <c r="AC70" s="673"/>
      <c r="AD70" s="656" t="s">
        <v>11</v>
      </c>
      <c r="AE70" s="5"/>
      <c r="AF70" s="4"/>
    </row>
    <row r="71" spans="1:32" ht="3.75" hidden="1" customHeight="1">
      <c r="A71" s="4"/>
      <c r="B71" s="30"/>
      <c r="C71" s="55"/>
      <c r="D71" s="18"/>
      <c r="E71" s="685"/>
      <c r="F71" s="656"/>
      <c r="G71" s="673"/>
      <c r="H71" s="656"/>
      <c r="I71" s="673"/>
      <c r="J71" s="656"/>
      <c r="K71" s="673"/>
      <c r="L71" s="656"/>
      <c r="M71" s="673"/>
      <c r="N71" s="656"/>
      <c r="O71" s="673"/>
      <c r="P71" s="656"/>
      <c r="Q71" s="673"/>
      <c r="R71" s="656"/>
      <c r="S71" s="673"/>
      <c r="T71" s="656"/>
      <c r="U71" s="673"/>
      <c r="V71" s="656"/>
      <c r="W71" s="673"/>
      <c r="X71" s="656"/>
      <c r="Y71" s="673"/>
      <c r="Z71" s="656"/>
      <c r="AA71" s="673"/>
      <c r="AB71" s="656"/>
      <c r="AC71" s="673"/>
      <c r="AD71" s="656"/>
      <c r="AE71" s="5"/>
      <c r="AF71" s="4"/>
    </row>
    <row r="72" spans="1:32" ht="12.75" hidden="1" customHeight="1">
      <c r="A72" s="4"/>
      <c r="B72" s="30"/>
      <c r="C72" s="406" t="s">
        <v>365</v>
      </c>
      <c r="D72" s="18"/>
      <c r="E72" s="659"/>
      <c r="F72" s="656">
        <v>1614</v>
      </c>
      <c r="G72" s="673"/>
      <c r="H72" s="656">
        <v>1989</v>
      </c>
      <c r="I72" s="673"/>
      <c r="J72" s="656">
        <v>1694</v>
      </c>
      <c r="K72" s="673"/>
      <c r="L72" s="656">
        <v>1671</v>
      </c>
      <c r="M72" s="673"/>
      <c r="N72" s="656">
        <v>1410</v>
      </c>
      <c r="O72" s="673"/>
      <c r="P72" s="656">
        <v>2332</v>
      </c>
      <c r="Q72" s="673"/>
      <c r="R72" s="656">
        <v>1795</v>
      </c>
      <c r="S72" s="673"/>
      <c r="T72" s="656">
        <v>1638</v>
      </c>
      <c r="U72" s="673"/>
      <c r="V72" s="656">
        <v>1328</v>
      </c>
      <c r="W72" s="673"/>
      <c r="X72" s="656">
        <v>1466</v>
      </c>
      <c r="Y72" s="673"/>
      <c r="Z72" s="656">
        <v>1238</v>
      </c>
      <c r="AA72" s="673"/>
      <c r="AB72" s="656">
        <v>1421</v>
      </c>
      <c r="AC72" s="673"/>
      <c r="AD72" s="656">
        <v>1597</v>
      </c>
      <c r="AE72" s="5"/>
      <c r="AF72" s="4"/>
    </row>
    <row r="73" spans="1:32" ht="12.75" hidden="1" customHeight="1">
      <c r="A73" s="4"/>
      <c r="B73" s="30"/>
      <c r="C73" s="406" t="s">
        <v>366</v>
      </c>
      <c r="D73" s="18"/>
      <c r="E73" s="659"/>
      <c r="F73" s="656">
        <v>1983</v>
      </c>
      <c r="G73" s="673"/>
      <c r="H73" s="656">
        <v>2068</v>
      </c>
      <c r="I73" s="673"/>
      <c r="J73" s="656">
        <v>2002</v>
      </c>
      <c r="K73" s="673"/>
      <c r="L73" s="656">
        <v>1935</v>
      </c>
      <c r="M73" s="673"/>
      <c r="N73" s="656">
        <v>2422</v>
      </c>
      <c r="O73" s="673"/>
      <c r="P73" s="656">
        <v>2684</v>
      </c>
      <c r="Q73" s="673"/>
      <c r="R73" s="656">
        <v>1759</v>
      </c>
      <c r="S73" s="673"/>
      <c r="T73" s="656">
        <v>1472</v>
      </c>
      <c r="U73" s="673"/>
      <c r="V73" s="656">
        <v>1207</v>
      </c>
      <c r="W73" s="673"/>
      <c r="X73" s="656">
        <v>1731</v>
      </c>
      <c r="Y73" s="673"/>
      <c r="Z73" s="656">
        <v>1218</v>
      </c>
      <c r="AA73" s="673"/>
      <c r="AB73" s="656">
        <v>1458</v>
      </c>
      <c r="AC73" s="673"/>
      <c r="AD73" s="656">
        <v>1508</v>
      </c>
      <c r="AE73" s="5"/>
      <c r="AF73" s="4"/>
    </row>
    <row r="74" spans="1:32" ht="12.75" hidden="1" customHeight="1">
      <c r="A74" s="4"/>
      <c r="B74" s="30"/>
      <c r="C74" s="406" t="s">
        <v>86</v>
      </c>
      <c r="D74" s="18"/>
      <c r="E74" s="659"/>
      <c r="F74" s="656">
        <v>653</v>
      </c>
      <c r="G74" s="673"/>
      <c r="H74" s="656">
        <v>665</v>
      </c>
      <c r="I74" s="673"/>
      <c r="J74" s="656">
        <v>638</v>
      </c>
      <c r="K74" s="673"/>
      <c r="L74" s="656">
        <v>615</v>
      </c>
      <c r="M74" s="673"/>
      <c r="N74" s="656">
        <v>492</v>
      </c>
      <c r="O74" s="673"/>
      <c r="P74" s="656">
        <v>606</v>
      </c>
      <c r="Q74" s="673"/>
      <c r="R74" s="656">
        <v>497</v>
      </c>
      <c r="S74" s="673"/>
      <c r="T74" s="656">
        <v>372</v>
      </c>
      <c r="U74" s="673"/>
      <c r="V74" s="656">
        <v>255</v>
      </c>
      <c r="W74" s="673"/>
      <c r="X74" s="656">
        <v>382</v>
      </c>
      <c r="Y74" s="673"/>
      <c r="Z74" s="656">
        <v>307</v>
      </c>
      <c r="AA74" s="673"/>
      <c r="AB74" s="656">
        <v>361</v>
      </c>
      <c r="AC74" s="673"/>
      <c r="AD74" s="656">
        <v>462</v>
      </c>
      <c r="AE74" s="5"/>
      <c r="AF74" s="4"/>
    </row>
    <row r="75" spans="1:32" ht="12.75" hidden="1" customHeight="1">
      <c r="A75" s="4"/>
      <c r="B75" s="30"/>
      <c r="C75" s="406" t="s">
        <v>368</v>
      </c>
      <c r="D75" s="18"/>
      <c r="E75" s="659"/>
      <c r="F75" s="656">
        <v>608</v>
      </c>
      <c r="G75" s="673"/>
      <c r="H75" s="656">
        <v>746</v>
      </c>
      <c r="I75" s="673"/>
      <c r="J75" s="656">
        <v>630</v>
      </c>
      <c r="K75" s="673"/>
      <c r="L75" s="656">
        <v>530</v>
      </c>
      <c r="M75" s="673"/>
      <c r="N75" s="656">
        <v>607</v>
      </c>
      <c r="O75" s="673"/>
      <c r="P75" s="656">
        <v>593</v>
      </c>
      <c r="Q75" s="673"/>
      <c r="R75" s="656">
        <v>414</v>
      </c>
      <c r="S75" s="673"/>
      <c r="T75" s="656">
        <v>584</v>
      </c>
      <c r="U75" s="673"/>
      <c r="V75" s="656">
        <v>236</v>
      </c>
      <c r="W75" s="673"/>
      <c r="X75" s="656">
        <v>404</v>
      </c>
      <c r="Y75" s="673"/>
      <c r="Z75" s="656">
        <v>292</v>
      </c>
      <c r="AA75" s="673"/>
      <c r="AB75" s="656">
        <v>372</v>
      </c>
      <c r="AC75" s="673"/>
      <c r="AD75" s="656">
        <v>592</v>
      </c>
      <c r="AE75" s="5"/>
      <c r="AF75" s="4"/>
    </row>
    <row r="76" spans="1:32" ht="12.75" hidden="1" customHeight="1">
      <c r="A76" s="4"/>
      <c r="B76" s="30"/>
      <c r="C76" s="406" t="s">
        <v>369</v>
      </c>
      <c r="D76" s="18"/>
      <c r="E76" s="659"/>
      <c r="F76" s="656">
        <v>599</v>
      </c>
      <c r="G76" s="673"/>
      <c r="H76" s="656">
        <v>571</v>
      </c>
      <c r="I76" s="673"/>
      <c r="J76" s="656">
        <v>563</v>
      </c>
      <c r="K76" s="673"/>
      <c r="L76" s="656">
        <v>461</v>
      </c>
      <c r="M76" s="673"/>
      <c r="N76" s="656">
        <v>378</v>
      </c>
      <c r="O76" s="673"/>
      <c r="P76" s="656">
        <v>203</v>
      </c>
      <c r="Q76" s="673"/>
      <c r="R76" s="656">
        <v>166</v>
      </c>
      <c r="S76" s="673"/>
      <c r="T76" s="656">
        <v>133</v>
      </c>
      <c r="U76" s="673"/>
      <c r="V76" s="656">
        <v>104</v>
      </c>
      <c r="W76" s="673"/>
      <c r="X76" s="656">
        <v>120</v>
      </c>
      <c r="Y76" s="673"/>
      <c r="Z76" s="656">
        <v>231</v>
      </c>
      <c r="AA76" s="673"/>
      <c r="AB76" s="656">
        <v>399</v>
      </c>
      <c r="AC76" s="673"/>
      <c r="AD76" s="656">
        <v>545</v>
      </c>
      <c r="AE76" s="5"/>
      <c r="AF76" s="4"/>
    </row>
    <row r="77" spans="1:32" ht="12.75" hidden="1" customHeight="1">
      <c r="A77" s="4"/>
      <c r="B77" s="30"/>
      <c r="C77" s="406" t="s">
        <v>260</v>
      </c>
      <c r="D77" s="18"/>
      <c r="E77" s="659"/>
      <c r="F77" s="656">
        <v>51</v>
      </c>
      <c r="G77" s="673"/>
      <c r="H77" s="656">
        <v>31</v>
      </c>
      <c r="I77" s="673"/>
      <c r="J77" s="656">
        <v>45</v>
      </c>
      <c r="K77" s="673"/>
      <c r="L77" s="656">
        <v>54</v>
      </c>
      <c r="M77" s="673"/>
      <c r="N77" s="656">
        <v>50</v>
      </c>
      <c r="O77" s="673"/>
      <c r="P77" s="656">
        <v>45</v>
      </c>
      <c r="Q77" s="673"/>
      <c r="R77" s="656">
        <v>30</v>
      </c>
      <c r="S77" s="673"/>
      <c r="T77" s="656">
        <v>23</v>
      </c>
      <c r="U77" s="673"/>
      <c r="V77" s="656">
        <v>5</v>
      </c>
      <c r="W77" s="673"/>
      <c r="X77" s="656">
        <v>15</v>
      </c>
      <c r="Y77" s="673"/>
      <c r="Z77" s="656">
        <v>29</v>
      </c>
      <c r="AA77" s="673"/>
      <c r="AB77" s="656">
        <v>17</v>
      </c>
      <c r="AC77" s="673"/>
      <c r="AD77" s="656">
        <v>73</v>
      </c>
      <c r="AE77" s="5"/>
      <c r="AF77" s="4"/>
    </row>
    <row r="78" spans="1:32" ht="12.75" hidden="1" customHeight="1">
      <c r="A78" s="4"/>
      <c r="B78" s="30"/>
      <c r="C78" s="406" t="s">
        <v>261</v>
      </c>
      <c r="D78" s="18"/>
      <c r="E78" s="659"/>
      <c r="F78" s="656">
        <v>163</v>
      </c>
      <c r="G78" s="673"/>
      <c r="H78" s="656">
        <v>155</v>
      </c>
      <c r="I78" s="673"/>
      <c r="J78" s="656">
        <v>150</v>
      </c>
      <c r="K78" s="673"/>
      <c r="L78" s="656">
        <v>135</v>
      </c>
      <c r="M78" s="673"/>
      <c r="N78" s="656">
        <v>112</v>
      </c>
      <c r="O78" s="673"/>
      <c r="P78" s="656">
        <v>165</v>
      </c>
      <c r="Q78" s="673"/>
      <c r="R78" s="656">
        <v>142</v>
      </c>
      <c r="S78" s="673"/>
      <c r="T78" s="656">
        <v>125</v>
      </c>
      <c r="U78" s="673"/>
      <c r="V78" s="656">
        <v>176</v>
      </c>
      <c r="W78" s="673"/>
      <c r="X78" s="656">
        <v>138</v>
      </c>
      <c r="Y78" s="673"/>
      <c r="Z78" s="656">
        <v>144</v>
      </c>
      <c r="AA78" s="673"/>
      <c r="AB78" s="656">
        <v>58</v>
      </c>
      <c r="AC78" s="673"/>
      <c r="AD78" s="656">
        <v>87</v>
      </c>
      <c r="AE78" s="5"/>
      <c r="AF78" s="4"/>
    </row>
    <row r="79" spans="1:32" ht="4.5" customHeight="1">
      <c r="A79" s="4"/>
      <c r="B79" s="30"/>
      <c r="C79" s="55"/>
      <c r="D79" s="18"/>
      <c r="E79" s="962"/>
      <c r="F79" s="656"/>
      <c r="G79" s="673"/>
      <c r="H79" s="656"/>
      <c r="I79" s="673"/>
      <c r="J79" s="656"/>
      <c r="K79" s="673"/>
      <c r="L79" s="656"/>
      <c r="M79" s="673"/>
      <c r="N79" s="656"/>
      <c r="O79" s="673"/>
      <c r="P79" s="656"/>
      <c r="Q79" s="673"/>
      <c r="R79" s="656"/>
      <c r="S79" s="673"/>
      <c r="T79" s="656"/>
      <c r="U79" s="673"/>
      <c r="V79" s="656"/>
      <c r="W79" s="673"/>
      <c r="X79" s="656"/>
      <c r="Y79" s="673"/>
      <c r="Z79" s="656"/>
      <c r="AA79" s="673"/>
      <c r="AB79" s="656"/>
      <c r="AC79" s="673"/>
      <c r="AD79" s="656"/>
      <c r="AE79" s="5"/>
      <c r="AF79" s="4"/>
    </row>
    <row r="80" spans="1:32" ht="12" customHeight="1">
      <c r="A80" s="4"/>
      <c r="B80" s="30"/>
      <c r="C80" s="1441" t="s">
        <v>476</v>
      </c>
      <c r="D80" s="1441"/>
      <c r="E80" s="681"/>
      <c r="F80" s="682">
        <v>63.4</v>
      </c>
      <c r="G80" s="673"/>
      <c r="H80" s="682">
        <v>58.2</v>
      </c>
      <c r="I80" s="673"/>
      <c r="J80" s="682">
        <v>62.3</v>
      </c>
      <c r="K80" s="673"/>
      <c r="L80" s="682">
        <v>56.3</v>
      </c>
      <c r="M80" s="673"/>
      <c r="N80" s="682">
        <v>62.9</v>
      </c>
      <c r="O80" s="673"/>
      <c r="P80" s="682">
        <v>69.2</v>
      </c>
      <c r="Q80" s="673"/>
      <c r="R80" s="682">
        <v>65.099999999999994</v>
      </c>
      <c r="S80" s="673"/>
      <c r="T80" s="682">
        <v>64.8</v>
      </c>
      <c r="U80" s="673"/>
      <c r="V80" s="682">
        <v>55.4</v>
      </c>
      <c r="W80" s="673"/>
      <c r="X80" s="682">
        <v>61.7</v>
      </c>
      <c r="Y80" s="673"/>
      <c r="Z80" s="682">
        <v>60.6</v>
      </c>
      <c r="AA80" s="673"/>
      <c r="AB80" s="682">
        <v>54.4</v>
      </c>
      <c r="AC80" s="673"/>
      <c r="AD80" s="682">
        <v>68</v>
      </c>
      <c r="AE80" s="5"/>
      <c r="AF80" s="4"/>
    </row>
    <row r="81" spans="1:32" ht="11.25" customHeight="1">
      <c r="A81" s="4"/>
      <c r="B81" s="30"/>
      <c r="C81" s="406" t="s">
        <v>365</v>
      </c>
      <c r="D81" s="18"/>
      <c r="E81" s="686"/>
      <c r="F81" s="687">
        <v>53.8</v>
      </c>
      <c r="G81" s="673"/>
      <c r="H81" s="687">
        <v>57.9</v>
      </c>
      <c r="I81" s="673"/>
      <c r="J81" s="687">
        <v>55.6</v>
      </c>
      <c r="K81" s="673"/>
      <c r="L81" s="687">
        <v>48.6</v>
      </c>
      <c r="M81" s="673"/>
      <c r="N81" s="687">
        <v>48.4</v>
      </c>
      <c r="O81" s="673"/>
      <c r="P81" s="687">
        <v>59.3</v>
      </c>
      <c r="Q81" s="673"/>
      <c r="R81" s="687">
        <v>61.3</v>
      </c>
      <c r="S81" s="673"/>
      <c r="T81" s="687">
        <v>58.8</v>
      </c>
      <c r="U81" s="673"/>
      <c r="V81" s="687">
        <v>46.4</v>
      </c>
      <c r="W81" s="673"/>
      <c r="X81" s="687">
        <v>58.3</v>
      </c>
      <c r="Y81" s="673"/>
      <c r="Z81" s="687">
        <v>57.9</v>
      </c>
      <c r="AA81" s="673"/>
      <c r="AB81" s="687">
        <v>50.8</v>
      </c>
      <c r="AC81" s="673"/>
      <c r="AD81" s="687">
        <v>62.8</v>
      </c>
      <c r="AE81" s="5"/>
      <c r="AF81" s="686"/>
    </row>
    <row r="82" spans="1:32" ht="11.25" customHeight="1">
      <c r="A82" s="4"/>
      <c r="B82" s="30"/>
      <c r="C82" s="406" t="s">
        <v>366</v>
      </c>
      <c r="D82" s="18"/>
      <c r="E82" s="686"/>
      <c r="F82" s="687">
        <v>76.2</v>
      </c>
      <c r="G82" s="673"/>
      <c r="H82" s="687">
        <v>64.7</v>
      </c>
      <c r="I82" s="673"/>
      <c r="J82" s="687">
        <v>74.2</v>
      </c>
      <c r="K82" s="673"/>
      <c r="L82" s="687">
        <v>69.2</v>
      </c>
      <c r="M82" s="673"/>
      <c r="N82" s="687">
        <v>75.5</v>
      </c>
      <c r="O82" s="673"/>
      <c r="P82" s="687">
        <v>83.2</v>
      </c>
      <c r="Q82" s="673"/>
      <c r="R82" s="687">
        <v>70.7</v>
      </c>
      <c r="S82" s="673"/>
      <c r="T82" s="687">
        <v>72.8</v>
      </c>
      <c r="U82" s="673"/>
      <c r="V82" s="687">
        <v>65</v>
      </c>
      <c r="W82" s="673"/>
      <c r="X82" s="687">
        <v>74.2</v>
      </c>
      <c r="Y82" s="673"/>
      <c r="Z82" s="687">
        <v>71.099999999999994</v>
      </c>
      <c r="AA82" s="673"/>
      <c r="AB82" s="687">
        <v>64.7</v>
      </c>
      <c r="AC82" s="673"/>
      <c r="AD82" s="687">
        <v>76.900000000000006</v>
      </c>
      <c r="AE82" s="5"/>
      <c r="AF82" s="686"/>
    </row>
    <row r="83" spans="1:32" ht="11.25" customHeight="1">
      <c r="A83" s="4"/>
      <c r="B83" s="30"/>
      <c r="C83" s="406" t="s">
        <v>86</v>
      </c>
      <c r="D83" s="18"/>
      <c r="E83" s="686"/>
      <c r="F83" s="687">
        <v>53</v>
      </c>
      <c r="G83" s="673"/>
      <c r="H83" s="687">
        <v>50.2</v>
      </c>
      <c r="I83" s="673"/>
      <c r="J83" s="687">
        <v>50.3</v>
      </c>
      <c r="K83" s="673"/>
      <c r="L83" s="687">
        <v>43.7</v>
      </c>
      <c r="M83" s="673"/>
      <c r="N83" s="687">
        <v>56.5</v>
      </c>
      <c r="O83" s="673"/>
      <c r="P83" s="687">
        <v>56.4</v>
      </c>
      <c r="Q83" s="673"/>
      <c r="R83" s="687">
        <v>57.1</v>
      </c>
      <c r="S83" s="673"/>
      <c r="T83" s="687">
        <v>55.7</v>
      </c>
      <c r="U83" s="673"/>
      <c r="V83" s="687">
        <v>58.1</v>
      </c>
      <c r="W83" s="673"/>
      <c r="X83" s="687">
        <v>52.4</v>
      </c>
      <c r="Y83" s="673"/>
      <c r="Z83" s="687">
        <v>46.8</v>
      </c>
      <c r="AA83" s="673"/>
      <c r="AB83" s="687">
        <v>47</v>
      </c>
      <c r="AC83" s="673"/>
      <c r="AD83" s="687">
        <v>53</v>
      </c>
      <c r="AE83" s="5"/>
      <c r="AF83" s="686"/>
    </row>
    <row r="84" spans="1:32" ht="11.25" customHeight="1">
      <c r="A84" s="4"/>
      <c r="B84" s="30"/>
      <c r="C84" s="406" t="s">
        <v>368</v>
      </c>
      <c r="D84" s="18"/>
      <c r="E84" s="686"/>
      <c r="F84" s="687">
        <v>68.900000000000006</v>
      </c>
      <c r="G84" s="673"/>
      <c r="H84" s="687">
        <v>54.3</v>
      </c>
      <c r="I84" s="673"/>
      <c r="J84" s="687">
        <v>57.9</v>
      </c>
      <c r="K84" s="673"/>
      <c r="L84" s="687">
        <v>53</v>
      </c>
      <c r="M84" s="673"/>
      <c r="N84" s="687">
        <v>64.599999999999994</v>
      </c>
      <c r="O84" s="673"/>
      <c r="P84" s="687">
        <v>81.5</v>
      </c>
      <c r="Q84" s="673"/>
      <c r="R84" s="687">
        <v>64.8</v>
      </c>
      <c r="S84" s="673"/>
      <c r="T84" s="687">
        <v>73.8</v>
      </c>
      <c r="U84" s="673"/>
      <c r="V84" s="687">
        <v>49.3</v>
      </c>
      <c r="W84" s="673"/>
      <c r="X84" s="687">
        <v>46.6</v>
      </c>
      <c r="Y84" s="673"/>
      <c r="Z84" s="687">
        <v>45.9</v>
      </c>
      <c r="AA84" s="673"/>
      <c r="AB84" s="687">
        <v>42.4</v>
      </c>
      <c r="AC84" s="673"/>
      <c r="AD84" s="687">
        <v>68.900000000000006</v>
      </c>
      <c r="AE84" s="5"/>
      <c r="AF84" s="686"/>
    </row>
    <row r="85" spans="1:32" ht="11.25" customHeight="1">
      <c r="A85" s="4"/>
      <c r="B85" s="30"/>
      <c r="C85" s="406" t="s">
        <v>369</v>
      </c>
      <c r="D85" s="18"/>
      <c r="E85" s="686"/>
      <c r="F85" s="687">
        <v>72.5</v>
      </c>
      <c r="G85" s="673"/>
      <c r="H85" s="687">
        <v>71.3</v>
      </c>
      <c r="I85" s="673"/>
      <c r="J85" s="687">
        <v>72.599999999999994</v>
      </c>
      <c r="K85" s="673"/>
      <c r="L85" s="687">
        <v>76.099999999999994</v>
      </c>
      <c r="M85" s="673"/>
      <c r="N85" s="687">
        <v>84.2</v>
      </c>
      <c r="O85" s="673"/>
      <c r="P85" s="687">
        <v>64.900000000000006</v>
      </c>
      <c r="Q85" s="673"/>
      <c r="R85" s="687">
        <v>70.599999999999994</v>
      </c>
      <c r="S85" s="673"/>
      <c r="T85" s="687">
        <v>53</v>
      </c>
      <c r="U85" s="673"/>
      <c r="V85" s="687">
        <v>87.4</v>
      </c>
      <c r="W85" s="673"/>
      <c r="X85" s="687">
        <v>51.7</v>
      </c>
      <c r="Y85" s="673"/>
      <c r="Z85" s="687">
        <v>57.5</v>
      </c>
      <c r="AA85" s="673"/>
      <c r="AB85" s="687">
        <v>57.7</v>
      </c>
      <c r="AC85" s="673"/>
      <c r="AD85" s="687">
        <v>75.2</v>
      </c>
      <c r="AE85" s="5"/>
      <c r="AF85" s="686"/>
    </row>
    <row r="86" spans="1:32" ht="11.25" customHeight="1">
      <c r="A86" s="4"/>
      <c r="B86" s="30"/>
      <c r="C86" s="406" t="s">
        <v>260</v>
      </c>
      <c r="D86" s="951"/>
      <c r="E86" s="686"/>
      <c r="F86" s="687">
        <v>127.5</v>
      </c>
      <c r="G86" s="673"/>
      <c r="H86" s="687">
        <v>58.5</v>
      </c>
      <c r="I86" s="673"/>
      <c r="J86" s="687">
        <v>66.2</v>
      </c>
      <c r="K86" s="673"/>
      <c r="L86" s="687">
        <v>73</v>
      </c>
      <c r="M86" s="673"/>
      <c r="N86" s="687">
        <v>104.2</v>
      </c>
      <c r="O86" s="673"/>
      <c r="P86" s="687">
        <v>86.5</v>
      </c>
      <c r="Q86" s="673"/>
      <c r="R86" s="687">
        <v>85.7</v>
      </c>
      <c r="S86" s="673"/>
      <c r="T86" s="687">
        <v>191.7</v>
      </c>
      <c r="U86" s="673"/>
      <c r="V86" s="687">
        <v>33.299999999999997</v>
      </c>
      <c r="W86" s="673"/>
      <c r="X86" s="687">
        <v>36.6</v>
      </c>
      <c r="Y86" s="673"/>
      <c r="Z86" s="687">
        <v>107.4</v>
      </c>
      <c r="AA86" s="673"/>
      <c r="AB86" s="687">
        <v>43.6</v>
      </c>
      <c r="AC86" s="673"/>
      <c r="AD86" s="687">
        <v>114.1</v>
      </c>
      <c r="AE86" s="5"/>
      <c r="AF86" s="686"/>
    </row>
    <row r="87" spans="1:32" ht="11.25" customHeight="1">
      <c r="A87" s="4"/>
      <c r="B87" s="30"/>
      <c r="C87" s="406" t="s">
        <v>261</v>
      </c>
      <c r="D87" s="18"/>
      <c r="E87" s="686"/>
      <c r="F87" s="687">
        <v>44.9</v>
      </c>
      <c r="G87" s="673"/>
      <c r="H87" s="687">
        <v>51.7</v>
      </c>
      <c r="I87" s="673"/>
      <c r="J87" s="687">
        <v>60.2</v>
      </c>
      <c r="K87" s="673"/>
      <c r="L87" s="687">
        <v>51.3</v>
      </c>
      <c r="M87" s="673"/>
      <c r="N87" s="687">
        <v>42.7</v>
      </c>
      <c r="O87" s="673"/>
      <c r="P87" s="687">
        <v>66.3</v>
      </c>
      <c r="Q87" s="673"/>
      <c r="R87" s="687">
        <v>75.900000000000006</v>
      </c>
      <c r="S87" s="673"/>
      <c r="T87" s="687">
        <v>69.099999999999994</v>
      </c>
      <c r="U87" s="673"/>
      <c r="V87" s="687">
        <v>82.2</v>
      </c>
      <c r="W87" s="673"/>
      <c r="X87" s="687">
        <v>75.8</v>
      </c>
      <c r="Y87" s="673"/>
      <c r="Z87" s="687">
        <v>109.1</v>
      </c>
      <c r="AA87" s="673"/>
      <c r="AB87" s="687">
        <v>64.400000000000006</v>
      </c>
      <c r="AC87" s="673"/>
      <c r="AD87" s="687">
        <v>65.900000000000006</v>
      </c>
      <c r="AE87" s="5"/>
      <c r="AF87" s="686"/>
    </row>
    <row r="88" spans="1:32" ht="0.75" customHeight="1">
      <c r="A88" s="4"/>
      <c r="B88" s="30"/>
      <c r="C88" s="406"/>
      <c r="D88" s="18"/>
      <c r="E88" s="686"/>
      <c r="F88" s="688"/>
      <c r="G88" s="688"/>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5"/>
      <c r="AF88" s="686"/>
    </row>
    <row r="89" spans="1:32" ht="17.25" customHeight="1">
      <c r="A89" s="4"/>
      <c r="B89" s="30"/>
      <c r="C89" s="1511" t="s">
        <v>477</v>
      </c>
      <c r="D89" s="1512"/>
      <c r="E89" s="1512"/>
      <c r="F89" s="1512"/>
      <c r="G89" s="1512"/>
      <c r="H89" s="1512"/>
      <c r="I89" s="1512"/>
      <c r="J89" s="1512"/>
      <c r="K89" s="1512"/>
      <c r="L89" s="1512"/>
      <c r="M89" s="1512"/>
      <c r="N89" s="1512"/>
      <c r="O89" s="1512"/>
      <c r="P89" s="1512"/>
      <c r="Q89" s="1512"/>
      <c r="R89" s="1512"/>
      <c r="S89" s="1512"/>
      <c r="T89" s="1512"/>
      <c r="U89" s="1512"/>
      <c r="V89" s="1512"/>
      <c r="W89" s="1512"/>
      <c r="X89" s="1512"/>
      <c r="Y89" s="1512"/>
      <c r="Z89" s="1512"/>
      <c r="AA89" s="1512"/>
      <c r="AB89" s="1512"/>
      <c r="AC89" s="1512"/>
      <c r="AD89" s="1512"/>
      <c r="AE89" s="5"/>
      <c r="AF89" s="686"/>
    </row>
    <row r="90" spans="1:32" ht="13.5" customHeight="1">
      <c r="A90" s="4"/>
      <c r="B90" s="30"/>
      <c r="C90" s="95" t="s">
        <v>478</v>
      </c>
      <c r="D90" s="4"/>
      <c r="E90" s="4"/>
      <c r="G90" s="4"/>
      <c r="I90" s="4"/>
      <c r="J90" s="4"/>
      <c r="K90" s="4"/>
      <c r="M90" s="4"/>
      <c r="N90" s="375" t="s">
        <v>479</v>
      </c>
      <c r="O90" s="4"/>
      <c r="P90" s="4"/>
      <c r="Q90" s="4"/>
      <c r="S90" s="4"/>
      <c r="T90" s="4"/>
      <c r="U90" s="4"/>
      <c r="V90" s="4"/>
      <c r="W90" s="4"/>
      <c r="X90" s="4"/>
      <c r="Y90" s="4"/>
      <c r="Z90" s="4"/>
      <c r="AA90" s="4"/>
      <c r="AB90" s="4"/>
      <c r="AC90" s="4"/>
      <c r="AD90" s="4"/>
      <c r="AE90" s="5"/>
      <c r="AF90" s="4"/>
    </row>
    <row r="91" spans="1:32" ht="10.5" customHeight="1" thickBot="1">
      <c r="A91" s="4"/>
      <c r="B91" s="30"/>
      <c r="C91" s="1513" t="s">
        <v>585</v>
      </c>
      <c r="D91" s="1513"/>
      <c r="E91" s="1513"/>
      <c r="F91" s="1513"/>
      <c r="G91" s="1513"/>
      <c r="H91" s="1513"/>
      <c r="I91" s="1513"/>
      <c r="J91" s="1513"/>
      <c r="K91" s="1513"/>
      <c r="L91" s="1513"/>
      <c r="M91" s="1513"/>
      <c r="N91" s="1513"/>
      <c r="O91" s="1513"/>
      <c r="P91" s="1513"/>
      <c r="Q91" s="1513"/>
      <c r="R91" s="1513"/>
      <c r="S91" s="1513"/>
      <c r="T91" s="1513"/>
      <c r="U91" s="1513"/>
      <c r="V91" s="1513"/>
      <c r="W91" s="1513"/>
      <c r="X91" s="1513"/>
      <c r="Y91" s="1513"/>
      <c r="Z91" s="1513"/>
      <c r="AA91" s="1513"/>
      <c r="AB91" s="1513"/>
      <c r="AC91" s="1513"/>
      <c r="AD91" s="1513"/>
      <c r="AE91" s="5"/>
      <c r="AF91" s="4"/>
    </row>
    <row r="92" spans="1:32" ht="13.5" thickBot="1">
      <c r="A92" s="4"/>
      <c r="B92" s="382">
        <v>10</v>
      </c>
      <c r="C92" s="1514" t="s">
        <v>628</v>
      </c>
      <c r="D92" s="1420"/>
      <c r="E92" s="8"/>
      <c r="F92" s="689"/>
      <c r="G92" s="689"/>
      <c r="H92" s="689"/>
      <c r="I92" s="689"/>
      <c r="J92" s="689"/>
      <c r="K92" s="689"/>
      <c r="L92" s="689"/>
      <c r="M92" s="689"/>
      <c r="N92" s="689"/>
      <c r="O92" s="689"/>
      <c r="P92" s="686"/>
      <c r="Q92" s="686"/>
      <c r="R92" s="686"/>
      <c r="S92" s="686"/>
      <c r="T92" s="166"/>
      <c r="U92" s="166"/>
      <c r="V92" s="654"/>
      <c r="W92" s="654"/>
      <c r="X92" s="654"/>
      <c r="Y92" s="654"/>
      <c r="Z92" s="654"/>
      <c r="AA92" s="654"/>
      <c r="AB92" s="166"/>
      <c r="AC92" s="166"/>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08"/>
      <c r="G106" s="1408"/>
      <c r="H106" s="1408"/>
      <c r="I106" s="1408"/>
      <c r="J106" s="1408"/>
      <c r="K106" s="1408"/>
      <c r="L106" s="1408"/>
      <c r="M106" s="1408"/>
      <c r="N106" s="1408"/>
      <c r="O106" s="1408"/>
      <c r="P106" s="1408"/>
      <c r="Q106" s="1408"/>
      <c r="R106" s="1408"/>
      <c r="S106" s="1408"/>
      <c r="T106" s="1408"/>
      <c r="U106" s="1408"/>
      <c r="V106" s="1408"/>
      <c r="W106" s="1408"/>
      <c r="X106" s="1408"/>
      <c r="Y106" s="1408"/>
      <c r="Z106" s="1408"/>
      <c r="AA106" s="1408"/>
      <c r="AB106" s="1408"/>
      <c r="AC106" s="1408"/>
      <c r="AD106" s="1408"/>
      <c r="AE106" s="1408"/>
    </row>
    <row r="107" spans="6:31" ht="9.75" customHeight="1"/>
  </sheetData>
  <mergeCells count="18">
    <mergeCell ref="C89:AD89"/>
    <mergeCell ref="C91:AD91"/>
    <mergeCell ref="C92:D92"/>
    <mergeCell ref="F106:AE106"/>
    <mergeCell ref="C62:D62"/>
    <mergeCell ref="C66:D66"/>
    <mergeCell ref="C80:D80"/>
    <mergeCell ref="C9:D9"/>
    <mergeCell ref="C18:D18"/>
    <mergeCell ref="C29:D29"/>
    <mergeCell ref="C30:D30"/>
    <mergeCell ref="C38:D38"/>
    <mergeCell ref="J1:AD1"/>
    <mergeCell ref="B2:D2"/>
    <mergeCell ref="C5:D6"/>
    <mergeCell ref="F5:X5"/>
    <mergeCell ref="F6:V6"/>
    <mergeCell ref="X6:AD6"/>
  </mergeCells>
  <printOptions horizontalCentered="1"/>
  <pageMargins left="0.15748031496062992" right="0.15748031496062992" top="0.19685039370078741" bottom="0.19685039370078741" header="0" footer="0"/>
  <pageSetup paperSize="9" scale="84"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Q80"/>
  <sheetViews>
    <sheetView workbookViewId="0"/>
  </sheetViews>
  <sheetFormatPr defaultRowHeight="12.75"/>
  <cols>
    <col min="1" max="1" width="1" style="308" customWidth="1"/>
    <col min="2" max="2" width="2.5703125" style="308" customWidth="1"/>
    <col min="3" max="3" width="0.7109375" style="308" customWidth="1"/>
    <col min="4" max="4" width="24.5703125" style="308" customWidth="1"/>
    <col min="5" max="5" width="0.28515625" style="308" customWidth="1"/>
    <col min="6" max="6" width="6.85546875" style="308" customWidth="1"/>
    <col min="7" max="7" width="0.28515625" style="308" customWidth="1"/>
    <col min="8" max="8" width="6.85546875" style="4" customWidth="1"/>
    <col min="9" max="9" width="0.28515625" style="308" customWidth="1"/>
    <col min="10" max="10" width="6.85546875" style="308" customWidth="1"/>
    <col min="11" max="11" width="0.28515625" style="4" customWidth="1"/>
    <col min="12" max="12" width="6.85546875" style="308" customWidth="1"/>
    <col min="13" max="13" width="0.5703125" style="308" customWidth="1"/>
    <col min="14" max="14" width="6.85546875" style="308" customWidth="1"/>
    <col min="15" max="15" width="0.28515625" style="308" customWidth="1"/>
    <col min="16" max="16" width="6.85546875" style="308" customWidth="1"/>
    <col min="17" max="17" width="0.28515625" style="308" customWidth="1"/>
    <col min="18" max="18" width="6.85546875" style="308" customWidth="1"/>
    <col min="19" max="19" width="0.28515625" style="308" customWidth="1"/>
    <col min="20" max="20" width="6.85546875" style="308" customWidth="1"/>
    <col min="21" max="21" width="0.28515625" style="308" customWidth="1"/>
    <col min="22" max="22" width="6.85546875" style="308" customWidth="1"/>
    <col min="23" max="23" width="0.28515625" style="308" customWidth="1"/>
    <col min="24" max="24" width="6.85546875" style="308" customWidth="1"/>
    <col min="25" max="25" width="0.28515625" style="308" customWidth="1"/>
    <col min="26" max="26" width="6.85546875" style="308" customWidth="1"/>
    <col min="27" max="27" width="0.28515625" style="308" customWidth="1"/>
    <col min="28" max="28" width="6.85546875" style="308" customWidth="1"/>
    <col min="29" max="29" width="0.28515625" style="308" customWidth="1"/>
    <col min="30" max="30" width="6.85546875" style="308" customWidth="1"/>
    <col min="31" max="31" width="2.5703125" style="308" customWidth="1"/>
    <col min="32" max="32" width="1" style="308" customWidth="1"/>
    <col min="33" max="16384" width="9.140625" style="308"/>
  </cols>
  <sheetData>
    <row r="1" spans="1:43" ht="13.5" customHeight="1" thickBot="1">
      <c r="A1" s="4"/>
      <c r="B1" s="319"/>
      <c r="C1" s="1455" t="s">
        <v>480</v>
      </c>
      <c r="D1" s="1456"/>
      <c r="E1" s="1456"/>
      <c r="F1" s="1456"/>
      <c r="G1" s="1456"/>
      <c r="H1" s="1456"/>
      <c r="I1" s="1456"/>
      <c r="J1" s="1456"/>
      <c r="K1" s="1456"/>
      <c r="L1" s="1456"/>
      <c r="M1" s="955"/>
      <c r="N1" s="955"/>
      <c r="O1" s="955"/>
      <c r="P1" s="955"/>
      <c r="Q1" s="955"/>
      <c r="R1" s="955"/>
      <c r="S1" s="955"/>
      <c r="T1" s="955"/>
      <c r="U1" s="955"/>
      <c r="V1" s="955"/>
      <c r="W1" s="955"/>
      <c r="X1" s="955"/>
      <c r="Y1" s="955"/>
      <c r="Z1" s="955"/>
      <c r="AA1" s="955"/>
      <c r="AB1" s="955"/>
      <c r="AC1" s="955"/>
      <c r="AD1" s="29"/>
      <c r="AE1" s="29"/>
      <c r="AF1" s="4"/>
    </row>
    <row r="2" spans="1:43" ht="6" customHeight="1">
      <c r="A2" s="4"/>
      <c r="B2" s="961"/>
      <c r="C2" s="959"/>
      <c r="D2" s="959"/>
      <c r="E2" s="247"/>
      <c r="F2" s="19"/>
      <c r="G2" s="8"/>
      <c r="H2" s="8"/>
      <c r="I2" s="8"/>
      <c r="J2" s="8"/>
      <c r="K2" s="8"/>
      <c r="L2" s="8"/>
      <c r="M2" s="8"/>
      <c r="N2" s="8"/>
      <c r="O2" s="8"/>
      <c r="P2" s="8"/>
      <c r="Q2" s="8"/>
      <c r="R2" s="8"/>
      <c r="S2" s="8"/>
      <c r="T2" s="8"/>
      <c r="U2" s="8"/>
      <c r="V2" s="8"/>
      <c r="W2" s="8"/>
      <c r="X2" s="8"/>
      <c r="Y2" s="8"/>
      <c r="Z2" s="8"/>
      <c r="AA2" s="8"/>
      <c r="AB2" s="8"/>
      <c r="AC2" s="8"/>
      <c r="AD2" s="8"/>
      <c r="AE2" s="49"/>
      <c r="AF2" s="4"/>
    </row>
    <row r="3" spans="1:43" ht="13.5" customHeight="1" thickBot="1">
      <c r="A3" s="4"/>
      <c r="B3" s="8"/>
      <c r="C3" s="8"/>
      <c r="D3" s="8"/>
      <c r="E3" s="8"/>
      <c r="F3" s="952"/>
      <c r="G3" s="952"/>
      <c r="H3" s="952"/>
      <c r="I3" s="952"/>
      <c r="J3" s="952"/>
      <c r="K3" s="952"/>
      <c r="L3" s="952"/>
      <c r="M3" s="952"/>
      <c r="N3" s="952"/>
      <c r="O3" s="952"/>
      <c r="P3" s="952"/>
      <c r="Q3" s="952"/>
      <c r="R3" s="952"/>
      <c r="S3" s="952"/>
      <c r="T3" s="952"/>
      <c r="U3" s="952"/>
      <c r="V3" s="952"/>
      <c r="W3" s="952"/>
      <c r="X3" s="952"/>
      <c r="Y3" s="952"/>
      <c r="Z3" s="952"/>
      <c r="AA3" s="952"/>
      <c r="AB3" s="952"/>
      <c r="AC3" s="952"/>
      <c r="AD3" s="952" t="s">
        <v>100</v>
      </c>
      <c r="AE3" s="20"/>
      <c r="AF3" s="4"/>
    </row>
    <row r="4" spans="1:43" s="12" customFormat="1" ht="13.5" customHeight="1" thickBot="1">
      <c r="A4" s="11"/>
      <c r="B4" s="21"/>
      <c r="C4" s="306" t="s">
        <v>481</v>
      </c>
      <c r="D4" s="320"/>
      <c r="E4" s="320"/>
      <c r="F4" s="322"/>
      <c r="G4" s="322"/>
      <c r="H4" s="322"/>
      <c r="I4" s="322"/>
      <c r="J4" s="322"/>
      <c r="K4" s="322"/>
      <c r="L4" s="322"/>
      <c r="M4" s="322"/>
      <c r="N4" s="322"/>
      <c r="O4" s="322"/>
      <c r="P4" s="322"/>
      <c r="Q4" s="322"/>
      <c r="R4" s="322"/>
      <c r="S4" s="322"/>
      <c r="T4" s="322"/>
      <c r="U4" s="322"/>
      <c r="V4" s="322"/>
      <c r="W4" s="322"/>
      <c r="X4" s="322"/>
      <c r="Y4" s="322"/>
      <c r="Z4" s="322"/>
      <c r="AA4" s="322"/>
      <c r="AB4" s="322"/>
      <c r="AC4" s="322"/>
      <c r="AD4" s="690"/>
      <c r="AE4" s="20"/>
      <c r="AF4" s="11"/>
    </row>
    <row r="5" spans="1:43" ht="4.5" customHeight="1">
      <c r="A5" s="4"/>
      <c r="B5" s="8"/>
      <c r="C5" s="1506" t="s">
        <v>106</v>
      </c>
      <c r="D5" s="1506"/>
      <c r="E5" s="962"/>
      <c r="F5" s="5"/>
      <c r="G5" s="5"/>
      <c r="H5" s="5"/>
      <c r="I5" s="5"/>
      <c r="J5" s="5"/>
      <c r="K5" s="5"/>
      <c r="L5" s="5"/>
      <c r="M5" s="960"/>
      <c r="N5" s="5"/>
      <c r="O5" s="5"/>
      <c r="P5" s="5"/>
      <c r="Q5" s="5"/>
      <c r="R5" s="5"/>
      <c r="S5" s="5"/>
      <c r="T5" s="5"/>
      <c r="U5" s="5"/>
      <c r="V5" s="5"/>
      <c r="W5" s="5"/>
      <c r="X5" s="5"/>
      <c r="Y5" s="5"/>
      <c r="Z5" s="5"/>
      <c r="AA5" s="5"/>
      <c r="AB5" s="5"/>
      <c r="AC5" s="5"/>
      <c r="AD5" s="5"/>
      <c r="AE5" s="20"/>
      <c r="AF5" s="4"/>
    </row>
    <row r="6" spans="1:43" ht="13.5" customHeight="1">
      <c r="A6" s="4"/>
      <c r="B6" s="8"/>
      <c r="C6" s="1507"/>
      <c r="D6" s="1507"/>
      <c r="E6" s="962"/>
      <c r="F6" s="1478">
        <v>2011</v>
      </c>
      <c r="G6" s="1478"/>
      <c r="H6" s="1478"/>
      <c r="I6" s="1478"/>
      <c r="J6" s="1478"/>
      <c r="K6" s="1478"/>
      <c r="L6" s="1478"/>
      <c r="M6" s="1478"/>
      <c r="N6" s="1478"/>
      <c r="O6" s="1478"/>
      <c r="P6" s="1478"/>
      <c r="Q6" s="1478"/>
      <c r="R6" s="1478"/>
      <c r="S6" s="1478"/>
      <c r="T6" s="1478"/>
      <c r="U6" s="1478"/>
      <c r="V6" s="1478"/>
      <c r="W6" s="246"/>
      <c r="X6" s="1515">
        <v>2012</v>
      </c>
      <c r="Y6" s="1515"/>
      <c r="Z6" s="1515"/>
      <c r="AA6" s="1515"/>
      <c r="AB6" s="1515"/>
      <c r="AC6" s="1515"/>
      <c r="AD6" s="1515"/>
      <c r="AE6" s="20"/>
      <c r="AF6" s="4"/>
    </row>
    <row r="7" spans="1:43">
      <c r="A7" s="4"/>
      <c r="B7" s="8"/>
      <c r="C7" s="962"/>
      <c r="D7" s="962"/>
      <c r="E7" s="962"/>
      <c r="F7" s="953" t="s">
        <v>154</v>
      </c>
      <c r="G7" s="954"/>
      <c r="H7" s="953" t="s">
        <v>153</v>
      </c>
      <c r="I7" s="954"/>
      <c r="J7" s="953" t="s">
        <v>152</v>
      </c>
      <c r="K7" s="954"/>
      <c r="L7" s="953" t="s">
        <v>151</v>
      </c>
      <c r="M7" s="954"/>
      <c r="N7" s="953" t="s">
        <v>150</v>
      </c>
      <c r="O7" s="954"/>
      <c r="P7" s="953" t="s">
        <v>149</v>
      </c>
      <c r="Q7" s="954"/>
      <c r="R7" s="953" t="s">
        <v>148</v>
      </c>
      <c r="S7" s="954"/>
      <c r="T7" s="953" t="s">
        <v>147</v>
      </c>
      <c r="U7" s="954"/>
      <c r="V7" s="953" t="s">
        <v>146</v>
      </c>
      <c r="W7" s="954"/>
      <c r="X7" s="953" t="s">
        <v>145</v>
      </c>
      <c r="Y7" s="954"/>
      <c r="Z7" s="953" t="s">
        <v>156</v>
      </c>
      <c r="AA7" s="954"/>
      <c r="AB7" s="953" t="s">
        <v>155</v>
      </c>
      <c r="AC7" s="954"/>
      <c r="AD7" s="953" t="s">
        <v>154</v>
      </c>
      <c r="AE7" s="22"/>
      <c r="AF7" s="4"/>
    </row>
    <row r="8" spans="1:43" ht="8.25" customHeight="1">
      <c r="A8" s="4"/>
      <c r="B8" s="8"/>
      <c r="C8" s="962"/>
      <c r="D8" s="962"/>
      <c r="E8" s="962"/>
      <c r="F8" s="4"/>
      <c r="G8" s="4"/>
      <c r="I8" s="4"/>
      <c r="J8" s="4"/>
      <c r="L8" s="4"/>
      <c r="M8" s="4"/>
      <c r="N8" s="4"/>
      <c r="O8" s="4"/>
      <c r="P8" s="4"/>
      <c r="Q8" s="4"/>
      <c r="R8" s="4"/>
      <c r="S8" s="4"/>
      <c r="T8" s="4"/>
      <c r="U8" s="4"/>
      <c r="V8" s="4"/>
      <c r="W8" s="4"/>
      <c r="X8" s="4"/>
      <c r="Y8" s="4"/>
      <c r="Z8" s="4"/>
      <c r="AA8" s="4"/>
      <c r="AB8" s="4"/>
      <c r="AC8" s="4"/>
      <c r="AD8" s="4"/>
      <c r="AE8" s="22"/>
      <c r="AF8" s="4"/>
    </row>
    <row r="9" spans="1:43" s="328" customFormat="1" ht="15" customHeight="1">
      <c r="A9" s="304"/>
      <c r="B9" s="367"/>
      <c r="C9" s="1441" t="s">
        <v>95</v>
      </c>
      <c r="D9" s="1441"/>
      <c r="E9" s="327"/>
      <c r="F9" s="691">
        <v>630418</v>
      </c>
      <c r="G9" s="691"/>
      <c r="H9" s="691">
        <v>621742</v>
      </c>
      <c r="I9" s="691"/>
      <c r="J9" s="691">
        <v>610324</v>
      </c>
      <c r="K9" s="691"/>
      <c r="L9" s="691">
        <v>614229</v>
      </c>
      <c r="M9" s="691"/>
      <c r="N9" s="691">
        <v>620445</v>
      </c>
      <c r="O9" s="691"/>
      <c r="P9" s="691">
        <v>643982</v>
      </c>
      <c r="Q9" s="691"/>
      <c r="R9" s="691">
        <v>665520</v>
      </c>
      <c r="S9" s="691"/>
      <c r="T9" s="691">
        <v>689844</v>
      </c>
      <c r="U9" s="691"/>
      <c r="V9" s="691">
        <v>713554</v>
      </c>
      <c r="W9" s="691"/>
      <c r="X9" s="691">
        <v>746546</v>
      </c>
      <c r="Y9" s="691"/>
      <c r="Z9" s="691">
        <v>763701</v>
      </c>
      <c r="AA9" s="691"/>
      <c r="AB9" s="691">
        <v>782237</v>
      </c>
      <c r="AC9" s="691"/>
      <c r="AD9" s="691">
        <v>784292</v>
      </c>
      <c r="AE9" s="350"/>
      <c r="AF9" s="304"/>
      <c r="AG9" s="308"/>
      <c r="AH9" s="308"/>
      <c r="AI9" s="308"/>
      <c r="AJ9" s="308"/>
      <c r="AK9" s="308"/>
      <c r="AL9" s="308"/>
      <c r="AM9" s="308"/>
      <c r="AN9" s="308"/>
      <c r="AO9" s="308"/>
      <c r="AP9" s="308"/>
      <c r="AQ9" s="308"/>
    </row>
    <row r="10" spans="1:43" ht="6" customHeight="1">
      <c r="A10" s="4"/>
      <c r="B10" s="8"/>
      <c r="C10" s="315"/>
      <c r="D10" s="315"/>
      <c r="E10" s="962"/>
      <c r="F10" s="692"/>
      <c r="G10" s="4"/>
      <c r="H10" s="692"/>
      <c r="I10" s="4"/>
      <c r="J10" s="692"/>
      <c r="L10" s="692"/>
      <c r="M10" s="4"/>
      <c r="N10" s="692"/>
      <c r="O10" s="4"/>
      <c r="P10" s="692"/>
      <c r="Q10" s="4"/>
      <c r="R10" s="692"/>
      <c r="S10" s="4"/>
      <c r="T10" s="692"/>
      <c r="U10" s="4"/>
      <c r="V10" s="692"/>
      <c r="W10" s="4"/>
      <c r="X10" s="692"/>
      <c r="Y10" s="4"/>
      <c r="Z10" s="692"/>
      <c r="AA10" s="4"/>
      <c r="AB10" s="692"/>
      <c r="AC10" s="4"/>
      <c r="AD10" s="692"/>
      <c r="AE10" s="22"/>
      <c r="AF10" s="4"/>
    </row>
    <row r="11" spans="1:43" ht="18" customHeight="1">
      <c r="A11" s="4"/>
      <c r="B11" s="8"/>
      <c r="C11" s="962"/>
      <c r="D11" s="17" t="s">
        <v>482</v>
      </c>
      <c r="E11" s="962"/>
      <c r="F11" s="656">
        <v>541974</v>
      </c>
      <c r="G11" s="4"/>
      <c r="H11" s="656">
        <v>530616</v>
      </c>
      <c r="I11" s="4"/>
      <c r="J11" s="656">
        <v>518705</v>
      </c>
      <c r="L11" s="656">
        <v>524118</v>
      </c>
      <c r="M11" s="4"/>
      <c r="N11" s="656">
        <v>533372</v>
      </c>
      <c r="O11" s="4"/>
      <c r="P11" s="656">
        <v>554086</v>
      </c>
      <c r="Q11" s="4"/>
      <c r="R11" s="656">
        <v>567250</v>
      </c>
      <c r="S11" s="4"/>
      <c r="T11" s="656">
        <v>583420</v>
      </c>
      <c r="U11" s="4"/>
      <c r="V11" s="656">
        <v>605134</v>
      </c>
      <c r="W11" s="4"/>
      <c r="X11" s="656">
        <v>637662</v>
      </c>
      <c r="Y11" s="4"/>
      <c r="Z11" s="656">
        <v>648018</v>
      </c>
      <c r="AA11" s="4"/>
      <c r="AB11" s="656">
        <v>661403</v>
      </c>
      <c r="AC11" s="4"/>
      <c r="AD11" s="656">
        <v>655898</v>
      </c>
      <c r="AE11" s="22"/>
      <c r="AF11" s="4"/>
    </row>
    <row r="12" spans="1:43" ht="18" customHeight="1">
      <c r="A12" s="4"/>
      <c r="B12" s="8"/>
      <c r="C12" s="962"/>
      <c r="D12" s="17" t="s">
        <v>483</v>
      </c>
      <c r="E12" s="962"/>
      <c r="F12" s="656">
        <v>49340</v>
      </c>
      <c r="G12" s="4"/>
      <c r="H12" s="656">
        <v>49955</v>
      </c>
      <c r="I12" s="4"/>
      <c r="J12" s="656">
        <v>49731</v>
      </c>
      <c r="L12" s="656">
        <v>50206</v>
      </c>
      <c r="M12" s="4"/>
      <c r="N12" s="656">
        <v>49330</v>
      </c>
      <c r="O12" s="4"/>
      <c r="P12" s="656">
        <v>50071</v>
      </c>
      <c r="Q12" s="4"/>
      <c r="R12" s="656">
        <v>51354</v>
      </c>
      <c r="S12" s="4"/>
      <c r="T12" s="656">
        <v>52217</v>
      </c>
      <c r="U12" s="4"/>
      <c r="V12" s="656">
        <v>51741</v>
      </c>
      <c r="W12" s="4"/>
      <c r="X12" s="656">
        <v>51460</v>
      </c>
      <c r="Y12" s="4"/>
      <c r="Z12" s="656">
        <v>54037</v>
      </c>
      <c r="AA12" s="4"/>
      <c r="AB12" s="656">
        <v>55089</v>
      </c>
      <c r="AC12" s="4"/>
      <c r="AD12" s="656">
        <v>55598</v>
      </c>
      <c r="AE12" s="22"/>
      <c r="AF12" s="4"/>
    </row>
    <row r="13" spans="1:43" ht="18" customHeight="1">
      <c r="A13" s="4"/>
      <c r="B13" s="8"/>
      <c r="C13" s="962"/>
      <c r="D13" s="17" t="s">
        <v>484</v>
      </c>
      <c r="E13" s="962"/>
      <c r="F13" s="656">
        <v>24000</v>
      </c>
      <c r="G13" s="4"/>
      <c r="H13" s="656">
        <v>25632</v>
      </c>
      <c r="I13" s="4"/>
      <c r="J13" s="656">
        <v>26046</v>
      </c>
      <c r="L13" s="656">
        <v>24915</v>
      </c>
      <c r="M13" s="4"/>
      <c r="N13" s="656">
        <v>22089</v>
      </c>
      <c r="O13" s="4"/>
      <c r="P13" s="656">
        <v>23461</v>
      </c>
      <c r="Q13" s="4"/>
      <c r="R13" s="656">
        <v>31104</v>
      </c>
      <c r="S13" s="4"/>
      <c r="T13" s="656">
        <v>37595</v>
      </c>
      <c r="U13" s="4"/>
      <c r="V13" s="656">
        <v>40664</v>
      </c>
      <c r="W13" s="4"/>
      <c r="X13" s="656">
        <v>41085</v>
      </c>
      <c r="Y13" s="4"/>
      <c r="Z13" s="656">
        <v>44715</v>
      </c>
      <c r="AA13" s="4"/>
      <c r="AB13" s="656">
        <v>48706</v>
      </c>
      <c r="AC13" s="4"/>
      <c r="AD13" s="656">
        <v>55777</v>
      </c>
      <c r="AE13" s="22"/>
      <c r="AF13" s="4"/>
    </row>
    <row r="14" spans="1:43" ht="18" customHeight="1">
      <c r="A14" s="4"/>
      <c r="B14" s="8"/>
      <c r="C14" s="962"/>
      <c r="D14" s="17" t="s">
        <v>485</v>
      </c>
      <c r="E14" s="962"/>
      <c r="F14" s="656">
        <v>15104</v>
      </c>
      <c r="G14" s="4"/>
      <c r="H14" s="656">
        <v>15539</v>
      </c>
      <c r="I14" s="4"/>
      <c r="J14" s="656">
        <v>15842</v>
      </c>
      <c r="L14" s="656">
        <v>14990</v>
      </c>
      <c r="M14" s="4"/>
      <c r="N14" s="656">
        <v>15654</v>
      </c>
      <c r="O14" s="4"/>
      <c r="P14" s="656">
        <v>16364</v>
      </c>
      <c r="Q14" s="4"/>
      <c r="R14" s="656">
        <v>15812</v>
      </c>
      <c r="S14" s="4"/>
      <c r="T14" s="656">
        <v>16612</v>
      </c>
      <c r="U14" s="4"/>
      <c r="V14" s="656">
        <v>16015</v>
      </c>
      <c r="W14" s="4"/>
      <c r="X14" s="656">
        <v>16339</v>
      </c>
      <c r="Y14" s="4"/>
      <c r="Z14" s="656">
        <v>16931</v>
      </c>
      <c r="AA14" s="4"/>
      <c r="AB14" s="656">
        <v>17039</v>
      </c>
      <c r="AC14" s="4"/>
      <c r="AD14" s="656">
        <v>17019</v>
      </c>
      <c r="AE14" s="22"/>
      <c r="AF14" s="4"/>
    </row>
    <row r="15" spans="1:43" ht="24.75" customHeight="1" thickBot="1">
      <c r="A15" s="4"/>
      <c r="B15" s="8"/>
      <c r="C15" s="962"/>
      <c r="D15" s="962"/>
      <c r="E15" s="962"/>
      <c r="F15" s="952"/>
      <c r="G15" s="952"/>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22"/>
      <c r="AF15" s="4"/>
    </row>
    <row r="16" spans="1:43" ht="13.5" customHeight="1" thickBot="1">
      <c r="A16" s="4"/>
      <c r="B16" s="8"/>
      <c r="C16" s="306" t="s">
        <v>29</v>
      </c>
      <c r="D16" s="320"/>
      <c r="E16" s="320"/>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22"/>
      <c r="AF16" s="4"/>
    </row>
    <row r="17" spans="1:38" ht="9.75" customHeight="1">
      <c r="A17" s="4"/>
      <c r="B17" s="8"/>
      <c r="C17" s="1506" t="s">
        <v>106</v>
      </c>
      <c r="D17" s="1506"/>
      <c r="E17" s="962"/>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22"/>
      <c r="AF17" s="4"/>
    </row>
    <row r="18" spans="1:38" ht="3.75" customHeight="1">
      <c r="A18" s="4"/>
      <c r="B18" s="8"/>
      <c r="C18" s="1507"/>
      <c r="D18" s="1507"/>
      <c r="E18" s="962"/>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22"/>
      <c r="AF18" s="4"/>
    </row>
    <row r="19" spans="1:38" s="328" customFormat="1" ht="12.75" customHeight="1">
      <c r="A19" s="304"/>
      <c r="B19" s="367"/>
      <c r="C19" s="1441" t="s">
        <v>95</v>
      </c>
      <c r="D19" s="1441"/>
      <c r="E19" s="693"/>
      <c r="F19" s="691">
        <v>541974</v>
      </c>
      <c r="G19" s="691"/>
      <c r="H19" s="691">
        <v>530616</v>
      </c>
      <c r="I19" s="691"/>
      <c r="J19" s="691">
        <v>518705</v>
      </c>
      <c r="K19" s="691"/>
      <c r="L19" s="691">
        <v>524118</v>
      </c>
      <c r="M19" s="691"/>
      <c r="N19" s="691">
        <v>533372</v>
      </c>
      <c r="O19" s="691"/>
      <c r="P19" s="691">
        <v>554086</v>
      </c>
      <c r="Q19" s="691"/>
      <c r="R19" s="691">
        <v>567250</v>
      </c>
      <c r="S19" s="691"/>
      <c r="T19" s="691">
        <v>583420</v>
      </c>
      <c r="U19" s="691"/>
      <c r="V19" s="691">
        <v>605134</v>
      </c>
      <c r="W19" s="691"/>
      <c r="X19" s="691">
        <v>637662</v>
      </c>
      <c r="Y19" s="691"/>
      <c r="Z19" s="691">
        <v>648018</v>
      </c>
      <c r="AA19" s="691"/>
      <c r="AB19" s="691">
        <v>661403</v>
      </c>
      <c r="AC19" s="691"/>
      <c r="AD19" s="691">
        <v>655898</v>
      </c>
      <c r="AE19" s="350"/>
      <c r="AF19" s="304"/>
    </row>
    <row r="20" spans="1:38" ht="5.25" customHeight="1">
      <c r="A20" s="4"/>
      <c r="B20" s="8"/>
      <c r="C20" s="315"/>
      <c r="D20" s="315"/>
      <c r="E20" s="962"/>
      <c r="F20" s="692"/>
      <c r="G20" s="4"/>
      <c r="H20" s="692"/>
      <c r="I20" s="4"/>
      <c r="J20" s="692"/>
      <c r="L20" s="692"/>
      <c r="M20" s="4"/>
      <c r="N20" s="692"/>
      <c r="O20" s="4"/>
      <c r="P20" s="692"/>
      <c r="Q20" s="4"/>
      <c r="R20" s="692"/>
      <c r="S20" s="4"/>
      <c r="T20" s="692"/>
      <c r="U20" s="4"/>
      <c r="V20" s="692"/>
      <c r="W20" s="4"/>
      <c r="X20" s="692"/>
      <c r="Y20" s="4"/>
      <c r="Z20" s="692"/>
      <c r="AA20" s="4"/>
      <c r="AB20" s="692"/>
      <c r="AC20" s="4"/>
      <c r="AD20" s="692"/>
      <c r="AE20" s="22"/>
      <c r="AF20" s="4"/>
    </row>
    <row r="21" spans="1:38" ht="15.75" customHeight="1">
      <c r="A21" s="4"/>
      <c r="B21" s="8"/>
      <c r="C21" s="406" t="s">
        <v>99</v>
      </c>
      <c r="D21" s="18"/>
      <c r="E21" s="962"/>
      <c r="F21" s="656">
        <v>253503</v>
      </c>
      <c r="G21" s="4"/>
      <c r="H21" s="656">
        <v>249050</v>
      </c>
      <c r="I21" s="4"/>
      <c r="J21" s="656">
        <v>243106</v>
      </c>
      <c r="L21" s="656">
        <v>242929</v>
      </c>
      <c r="M21" s="4"/>
      <c r="N21" s="656">
        <v>245546</v>
      </c>
      <c r="O21" s="4"/>
      <c r="P21" s="656">
        <v>254098</v>
      </c>
      <c r="Q21" s="4"/>
      <c r="R21" s="656">
        <v>263788</v>
      </c>
      <c r="S21" s="4"/>
      <c r="T21" s="656">
        <v>275499</v>
      </c>
      <c r="U21" s="4"/>
      <c r="V21" s="656">
        <v>290146</v>
      </c>
      <c r="W21" s="4"/>
      <c r="X21" s="656">
        <v>307548</v>
      </c>
      <c r="Y21" s="4"/>
      <c r="Z21" s="656">
        <v>315071</v>
      </c>
      <c r="AA21" s="4"/>
      <c r="AB21" s="656">
        <v>323092</v>
      </c>
      <c r="AC21" s="4"/>
      <c r="AD21" s="656">
        <v>320705</v>
      </c>
      <c r="AE21" s="22"/>
      <c r="AF21" s="4"/>
    </row>
    <row r="22" spans="1:38" ht="15.75" customHeight="1">
      <c r="A22" s="4"/>
      <c r="B22" s="8"/>
      <c r="C22" s="406" t="s">
        <v>98</v>
      </c>
      <c r="D22" s="18"/>
      <c r="E22" s="962"/>
      <c r="F22" s="656">
        <v>288471</v>
      </c>
      <c r="G22" s="4"/>
      <c r="H22" s="656">
        <v>281566</v>
      </c>
      <c r="I22" s="4"/>
      <c r="J22" s="656">
        <v>275599</v>
      </c>
      <c r="L22" s="656">
        <v>281189</v>
      </c>
      <c r="M22" s="4"/>
      <c r="N22" s="656">
        <v>287826</v>
      </c>
      <c r="O22" s="4"/>
      <c r="P22" s="656">
        <v>299988</v>
      </c>
      <c r="Q22" s="4"/>
      <c r="R22" s="656">
        <v>303462</v>
      </c>
      <c r="S22" s="4"/>
      <c r="T22" s="656">
        <v>307921</v>
      </c>
      <c r="U22" s="4"/>
      <c r="V22" s="656">
        <v>314988</v>
      </c>
      <c r="W22" s="4"/>
      <c r="X22" s="656">
        <v>330114</v>
      </c>
      <c r="Y22" s="4"/>
      <c r="Z22" s="656">
        <v>332947</v>
      </c>
      <c r="AA22" s="4"/>
      <c r="AB22" s="656">
        <v>338311</v>
      </c>
      <c r="AC22" s="4"/>
      <c r="AD22" s="656">
        <v>335193</v>
      </c>
      <c r="AE22" s="22"/>
      <c r="AF22" s="4"/>
    </row>
    <row r="23" spans="1:38" ht="8.25" customHeight="1">
      <c r="A23" s="4"/>
      <c r="B23" s="8"/>
      <c r="C23" s="17"/>
      <c r="D23" s="18"/>
      <c r="E23" s="18"/>
      <c r="F23" s="656"/>
      <c r="G23" s="4"/>
      <c r="H23" s="656"/>
      <c r="I23" s="4"/>
      <c r="J23" s="656"/>
      <c r="L23" s="656"/>
      <c r="M23" s="4"/>
      <c r="N23" s="656"/>
      <c r="O23" s="4"/>
      <c r="P23" s="656"/>
      <c r="Q23" s="4"/>
      <c r="R23" s="656"/>
      <c r="S23" s="4"/>
      <c r="T23" s="656"/>
      <c r="U23" s="4"/>
      <c r="V23" s="656"/>
      <c r="W23" s="4"/>
      <c r="X23" s="656"/>
      <c r="Y23" s="4"/>
      <c r="Z23" s="656"/>
      <c r="AA23" s="4"/>
      <c r="AB23" s="656"/>
      <c r="AC23" s="4"/>
      <c r="AD23" s="656"/>
      <c r="AE23" s="22"/>
      <c r="AF23" s="4"/>
    </row>
    <row r="24" spans="1:38" ht="15.75" customHeight="1">
      <c r="A24" s="4"/>
      <c r="B24" s="8"/>
      <c r="C24" s="406" t="s">
        <v>486</v>
      </c>
      <c r="D24" s="18"/>
      <c r="E24" s="962"/>
      <c r="F24" s="656">
        <v>63473</v>
      </c>
      <c r="G24" s="4"/>
      <c r="H24" s="656">
        <v>61425</v>
      </c>
      <c r="I24" s="4"/>
      <c r="J24" s="656">
        <v>57259</v>
      </c>
      <c r="L24" s="656">
        <v>57717</v>
      </c>
      <c r="M24" s="4"/>
      <c r="N24" s="656">
        <v>60789</v>
      </c>
      <c r="O24" s="4"/>
      <c r="P24" s="656">
        <v>66965</v>
      </c>
      <c r="Q24" s="4"/>
      <c r="R24" s="656">
        <v>71564</v>
      </c>
      <c r="S24" s="4"/>
      <c r="T24" s="656">
        <v>74336</v>
      </c>
      <c r="U24" s="4"/>
      <c r="V24" s="656">
        <v>73534</v>
      </c>
      <c r="W24" s="4"/>
      <c r="X24" s="656">
        <v>79200</v>
      </c>
      <c r="Y24" s="4"/>
      <c r="Z24" s="656">
        <v>80992</v>
      </c>
      <c r="AA24" s="4"/>
      <c r="AB24" s="656">
        <v>82701</v>
      </c>
      <c r="AC24" s="4"/>
      <c r="AD24" s="656">
        <v>81685</v>
      </c>
      <c r="AE24" s="22"/>
      <c r="AF24" s="4"/>
    </row>
    <row r="25" spans="1:38" ht="15.75" customHeight="1">
      <c r="A25" s="4"/>
      <c r="B25" s="8"/>
      <c r="C25" s="406" t="s">
        <v>487</v>
      </c>
      <c r="D25" s="18"/>
      <c r="E25" s="962"/>
      <c r="F25" s="656">
        <v>478501</v>
      </c>
      <c r="G25" s="4"/>
      <c r="H25" s="656">
        <v>469191</v>
      </c>
      <c r="I25" s="4"/>
      <c r="J25" s="656">
        <v>461446</v>
      </c>
      <c r="L25" s="656">
        <v>466401</v>
      </c>
      <c r="M25" s="4"/>
      <c r="N25" s="656">
        <v>472583</v>
      </c>
      <c r="O25" s="4"/>
      <c r="P25" s="656">
        <v>487121</v>
      </c>
      <c r="Q25" s="4"/>
      <c r="R25" s="656">
        <v>495686</v>
      </c>
      <c r="S25" s="4"/>
      <c r="T25" s="656">
        <v>509084</v>
      </c>
      <c r="U25" s="4"/>
      <c r="V25" s="656">
        <v>531600</v>
      </c>
      <c r="W25" s="4"/>
      <c r="X25" s="656">
        <v>558462</v>
      </c>
      <c r="Y25" s="4"/>
      <c r="Z25" s="656">
        <v>567026</v>
      </c>
      <c r="AA25" s="4"/>
      <c r="AB25" s="656">
        <v>578702</v>
      </c>
      <c r="AC25" s="4"/>
      <c r="AD25" s="656">
        <v>574213</v>
      </c>
      <c r="AE25" s="22"/>
      <c r="AF25" s="4"/>
    </row>
    <row r="26" spans="1:38" ht="8.25" customHeight="1">
      <c r="A26" s="4"/>
      <c r="B26" s="8"/>
      <c r="C26" s="14"/>
      <c r="D26" s="18"/>
      <c r="E26" s="23"/>
      <c r="F26" s="656"/>
      <c r="G26" s="4"/>
      <c r="H26" s="656"/>
      <c r="I26" s="4"/>
      <c r="J26" s="656"/>
      <c r="L26" s="656"/>
      <c r="M26" s="4"/>
      <c r="N26" s="656"/>
      <c r="O26" s="4"/>
      <c r="P26" s="656"/>
      <c r="Q26" s="4"/>
      <c r="R26" s="656"/>
      <c r="S26" s="4"/>
      <c r="T26" s="656"/>
      <c r="U26" s="4"/>
      <c r="V26" s="656"/>
      <c r="W26" s="4"/>
      <c r="X26" s="656"/>
      <c r="Y26" s="4"/>
      <c r="Z26" s="656"/>
      <c r="AA26" s="4"/>
      <c r="AB26" s="656"/>
      <c r="AC26" s="4"/>
      <c r="AD26" s="656"/>
      <c r="AE26" s="22"/>
      <c r="AF26" s="4"/>
    </row>
    <row r="27" spans="1:38" ht="15.75" customHeight="1">
      <c r="A27" s="4"/>
      <c r="B27" s="8"/>
      <c r="C27" s="406" t="s">
        <v>466</v>
      </c>
      <c r="D27" s="18"/>
      <c r="E27" s="962"/>
      <c r="F27" s="656">
        <v>40662</v>
      </c>
      <c r="G27" s="4"/>
      <c r="H27" s="656">
        <v>40063</v>
      </c>
      <c r="I27" s="4"/>
      <c r="J27" s="656">
        <v>36925</v>
      </c>
      <c r="L27" s="656">
        <v>38316</v>
      </c>
      <c r="M27" s="4"/>
      <c r="N27" s="656">
        <v>41218</v>
      </c>
      <c r="O27" s="4"/>
      <c r="P27" s="656">
        <v>45357</v>
      </c>
      <c r="Q27" s="4"/>
      <c r="R27" s="656">
        <v>47768</v>
      </c>
      <c r="S27" s="4"/>
      <c r="T27" s="656">
        <v>48234</v>
      </c>
      <c r="U27" s="4"/>
      <c r="V27" s="656">
        <v>45938</v>
      </c>
      <c r="W27" s="4"/>
      <c r="X27" s="656">
        <v>48008</v>
      </c>
      <c r="Y27" s="4"/>
      <c r="Z27" s="656">
        <v>48462</v>
      </c>
      <c r="AA27" s="4"/>
      <c r="AB27" s="656">
        <v>49447</v>
      </c>
      <c r="AC27" s="4"/>
      <c r="AD27" s="656">
        <v>48594</v>
      </c>
      <c r="AE27" s="22"/>
      <c r="AF27" s="4"/>
    </row>
    <row r="28" spans="1:38" ht="15.75" customHeight="1">
      <c r="A28" s="4"/>
      <c r="B28" s="8"/>
      <c r="C28" s="406" t="s">
        <v>488</v>
      </c>
      <c r="D28" s="18"/>
      <c r="E28" s="962"/>
      <c r="F28" s="656">
        <v>501312</v>
      </c>
      <c r="G28" s="4"/>
      <c r="H28" s="656">
        <v>490553</v>
      </c>
      <c r="I28" s="4"/>
      <c r="J28" s="656">
        <v>481780</v>
      </c>
      <c r="L28" s="656">
        <v>485802</v>
      </c>
      <c r="M28" s="4"/>
      <c r="N28" s="656">
        <v>492154</v>
      </c>
      <c r="O28" s="4"/>
      <c r="P28" s="656">
        <v>508729</v>
      </c>
      <c r="Q28" s="4"/>
      <c r="R28" s="656">
        <v>519482</v>
      </c>
      <c r="S28" s="4"/>
      <c r="T28" s="656">
        <v>535186</v>
      </c>
      <c r="U28" s="4"/>
      <c r="V28" s="656">
        <v>559196</v>
      </c>
      <c r="W28" s="4"/>
      <c r="X28" s="656">
        <v>589654</v>
      </c>
      <c r="Y28" s="4"/>
      <c r="Z28" s="656">
        <v>599556</v>
      </c>
      <c r="AA28" s="4"/>
      <c r="AB28" s="656">
        <v>611956</v>
      </c>
      <c r="AC28" s="4"/>
      <c r="AD28" s="656">
        <v>607304</v>
      </c>
      <c r="AE28" s="22"/>
      <c r="AF28" s="4"/>
    </row>
    <row r="29" spans="1:38" ht="15" customHeight="1">
      <c r="A29" s="4"/>
      <c r="B29" s="8"/>
      <c r="C29" s="241"/>
      <c r="D29" s="398" t="s">
        <v>467</v>
      </c>
      <c r="E29" s="962"/>
      <c r="F29" s="656">
        <v>17855</v>
      </c>
      <c r="G29" s="4"/>
      <c r="H29" s="656">
        <v>16230</v>
      </c>
      <c r="I29" s="4"/>
      <c r="J29" s="656">
        <v>15789</v>
      </c>
      <c r="L29" s="656">
        <v>16080</v>
      </c>
      <c r="M29" s="4"/>
      <c r="N29" s="656">
        <v>16188</v>
      </c>
      <c r="O29" s="4"/>
      <c r="P29" s="656">
        <v>16417</v>
      </c>
      <c r="Q29" s="4"/>
      <c r="R29" s="656">
        <v>17558</v>
      </c>
      <c r="S29" s="4"/>
      <c r="T29" s="656">
        <v>17911</v>
      </c>
      <c r="U29" s="4"/>
      <c r="V29" s="656">
        <v>18295</v>
      </c>
      <c r="W29" s="4"/>
      <c r="X29" s="656">
        <v>19463</v>
      </c>
      <c r="Y29" s="4"/>
      <c r="Z29" s="656">
        <v>20504</v>
      </c>
      <c r="AA29" s="4"/>
      <c r="AB29" s="656">
        <v>20890</v>
      </c>
      <c r="AC29" s="4"/>
      <c r="AD29" s="656">
        <v>19596</v>
      </c>
      <c r="AE29" s="22"/>
      <c r="AF29" s="4"/>
      <c r="AH29" s="4"/>
      <c r="AJ29" s="4"/>
    </row>
    <row r="30" spans="1:38" ht="15" customHeight="1">
      <c r="A30" s="4"/>
      <c r="B30" s="8"/>
      <c r="C30" s="241"/>
      <c r="D30" s="398" t="s">
        <v>468</v>
      </c>
      <c r="E30" s="962"/>
      <c r="F30" s="656">
        <v>179825</v>
      </c>
      <c r="G30" s="4"/>
      <c r="H30" s="656">
        <v>176879</v>
      </c>
      <c r="I30" s="4"/>
      <c r="J30" s="656">
        <v>173598</v>
      </c>
      <c r="L30" s="656">
        <v>173363</v>
      </c>
      <c r="M30" s="4"/>
      <c r="N30" s="656">
        <v>174305</v>
      </c>
      <c r="O30" s="4"/>
      <c r="P30" s="656">
        <v>176273</v>
      </c>
      <c r="Q30" s="4"/>
      <c r="R30" s="656">
        <v>179401</v>
      </c>
      <c r="S30" s="4"/>
      <c r="T30" s="656">
        <v>184088</v>
      </c>
      <c r="U30" s="4"/>
      <c r="V30" s="656">
        <v>194806</v>
      </c>
      <c r="W30" s="4"/>
      <c r="X30" s="656">
        <v>204562</v>
      </c>
      <c r="Y30" s="4"/>
      <c r="Z30" s="656">
        <v>208393</v>
      </c>
      <c r="AA30" s="4"/>
      <c r="AB30" s="656">
        <v>213687</v>
      </c>
      <c r="AC30" s="4"/>
      <c r="AD30" s="656">
        <v>212438</v>
      </c>
      <c r="AE30" s="22"/>
      <c r="AF30" s="4"/>
      <c r="AH30" s="4"/>
      <c r="AJ30" s="4"/>
      <c r="AL30" s="4"/>
    </row>
    <row r="31" spans="1:38" ht="15" customHeight="1">
      <c r="A31" s="4"/>
      <c r="B31" s="8"/>
      <c r="C31" s="241"/>
      <c r="D31" s="398" t="s">
        <v>331</v>
      </c>
      <c r="E31" s="962"/>
      <c r="F31" s="656">
        <v>302062</v>
      </c>
      <c r="G31" s="4"/>
      <c r="H31" s="656">
        <v>295930</v>
      </c>
      <c r="I31" s="4"/>
      <c r="J31" s="656">
        <v>290942</v>
      </c>
      <c r="L31" s="656">
        <v>294937</v>
      </c>
      <c r="M31" s="4"/>
      <c r="N31" s="656">
        <v>300241</v>
      </c>
      <c r="O31" s="4"/>
      <c r="P31" s="656">
        <v>314561</v>
      </c>
      <c r="Q31" s="4"/>
      <c r="R31" s="656">
        <v>320911</v>
      </c>
      <c r="S31" s="4"/>
      <c r="T31" s="656">
        <v>331251</v>
      </c>
      <c r="U31" s="4"/>
      <c r="V31" s="656">
        <v>343667</v>
      </c>
      <c r="W31" s="4"/>
      <c r="X31" s="656">
        <v>362795</v>
      </c>
      <c r="Y31" s="4"/>
      <c r="Z31" s="656">
        <v>367745</v>
      </c>
      <c r="AA31" s="4"/>
      <c r="AB31" s="656">
        <v>374457</v>
      </c>
      <c r="AC31" s="4"/>
      <c r="AD31" s="656">
        <v>372219</v>
      </c>
      <c r="AE31" s="22"/>
      <c r="AF31" s="4"/>
      <c r="AH31" s="4"/>
      <c r="AJ31" s="4"/>
      <c r="AL31" s="4"/>
    </row>
    <row r="32" spans="1:38" ht="15" customHeight="1">
      <c r="A32" s="4"/>
      <c r="B32" s="8"/>
      <c r="C32" s="241"/>
      <c r="D32" s="398" t="s">
        <v>469</v>
      </c>
      <c r="E32" s="962"/>
      <c r="F32" s="656">
        <v>1570</v>
      </c>
      <c r="G32" s="4"/>
      <c r="H32" s="656">
        <v>1514</v>
      </c>
      <c r="I32" s="4"/>
      <c r="J32" s="656">
        <v>1451</v>
      </c>
      <c r="L32" s="656">
        <v>1422</v>
      </c>
      <c r="M32" s="4"/>
      <c r="N32" s="656">
        <v>1420</v>
      </c>
      <c r="O32" s="4"/>
      <c r="P32" s="656">
        <v>1478</v>
      </c>
      <c r="Q32" s="4"/>
      <c r="R32" s="656">
        <v>1612</v>
      </c>
      <c r="S32" s="4"/>
      <c r="T32" s="656">
        <v>1936</v>
      </c>
      <c r="U32" s="4"/>
      <c r="V32" s="656">
        <v>2428</v>
      </c>
      <c r="W32" s="4"/>
      <c r="X32" s="656">
        <v>2834</v>
      </c>
      <c r="Y32" s="4"/>
      <c r="Z32" s="656">
        <v>2914</v>
      </c>
      <c r="AA32" s="4"/>
      <c r="AB32" s="656">
        <v>2922</v>
      </c>
      <c r="AC32" s="4"/>
      <c r="AD32" s="656">
        <v>3051</v>
      </c>
      <c r="AE32" s="22"/>
      <c r="AF32" s="4"/>
    </row>
    <row r="33" spans="1:32" ht="8.25" customHeight="1">
      <c r="A33" s="4"/>
      <c r="B33" s="8"/>
      <c r="C33" s="241"/>
      <c r="D33" s="18"/>
      <c r="E33" s="962"/>
      <c r="F33" s="656"/>
      <c r="G33" s="4"/>
      <c r="H33" s="656"/>
      <c r="I33" s="4"/>
      <c r="J33" s="656"/>
      <c r="L33" s="656"/>
      <c r="M33" s="4"/>
      <c r="N33" s="656"/>
      <c r="O33" s="4"/>
      <c r="P33" s="656"/>
      <c r="Q33" s="4"/>
      <c r="R33" s="656"/>
      <c r="S33" s="4"/>
      <c r="T33" s="656"/>
      <c r="U33" s="4"/>
      <c r="V33" s="656"/>
      <c r="W33" s="4"/>
      <c r="X33" s="656"/>
      <c r="Y33" s="4"/>
      <c r="Z33" s="656"/>
      <c r="AA33" s="4"/>
      <c r="AB33" s="656"/>
      <c r="AC33" s="4"/>
      <c r="AD33" s="656"/>
      <c r="AE33" s="22"/>
      <c r="AF33" s="4"/>
    </row>
    <row r="34" spans="1:32" ht="15.75" customHeight="1">
      <c r="A34" s="4"/>
      <c r="B34" s="8"/>
      <c r="C34" s="406" t="s">
        <v>489</v>
      </c>
      <c r="D34" s="18"/>
      <c r="E34" s="962"/>
      <c r="F34" s="656">
        <v>308568</v>
      </c>
      <c r="G34" s="4"/>
      <c r="H34" s="656">
        <v>299913</v>
      </c>
      <c r="I34" s="4"/>
      <c r="J34" s="656">
        <v>293392</v>
      </c>
      <c r="L34" s="656">
        <v>299568</v>
      </c>
      <c r="M34" s="4"/>
      <c r="N34" s="656">
        <v>306460</v>
      </c>
      <c r="O34" s="4"/>
      <c r="P34" s="656">
        <v>325550</v>
      </c>
      <c r="Q34" s="4"/>
      <c r="R34" s="656">
        <v>339236</v>
      </c>
      <c r="S34" s="4"/>
      <c r="T34" s="656">
        <v>356450</v>
      </c>
      <c r="U34" s="4"/>
      <c r="V34" s="656">
        <v>376243</v>
      </c>
      <c r="W34" s="4"/>
      <c r="X34" s="656">
        <v>399203</v>
      </c>
      <c r="Y34" s="4"/>
      <c r="Z34" s="656">
        <v>408086</v>
      </c>
      <c r="AA34" s="4"/>
      <c r="AB34" s="656">
        <v>418349</v>
      </c>
      <c r="AC34" s="4"/>
      <c r="AD34" s="656">
        <v>412708</v>
      </c>
      <c r="AE34" s="22"/>
      <c r="AF34" s="4"/>
    </row>
    <row r="35" spans="1:32" ht="15.75" customHeight="1">
      <c r="A35" s="4"/>
      <c r="B35" s="8"/>
      <c r="C35" s="406" t="s">
        <v>490</v>
      </c>
      <c r="D35" s="18"/>
      <c r="E35" s="962"/>
      <c r="F35" s="656">
        <v>233406</v>
      </c>
      <c r="G35" s="4"/>
      <c r="H35" s="656">
        <v>230703</v>
      </c>
      <c r="I35" s="4"/>
      <c r="J35" s="656">
        <v>225313</v>
      </c>
      <c r="L35" s="656">
        <v>224550</v>
      </c>
      <c r="M35" s="4"/>
      <c r="N35" s="656">
        <v>226912</v>
      </c>
      <c r="O35" s="4"/>
      <c r="P35" s="656">
        <v>228536</v>
      </c>
      <c r="Q35" s="4"/>
      <c r="R35" s="656">
        <v>228014</v>
      </c>
      <c r="S35" s="4"/>
      <c r="T35" s="656">
        <v>226970</v>
      </c>
      <c r="U35" s="4"/>
      <c r="V35" s="656">
        <v>228891</v>
      </c>
      <c r="W35" s="4"/>
      <c r="X35" s="656">
        <v>238459</v>
      </c>
      <c r="Y35" s="4"/>
      <c r="Z35" s="656">
        <v>239932</v>
      </c>
      <c r="AA35" s="4"/>
      <c r="AB35" s="656">
        <v>243054</v>
      </c>
      <c r="AC35" s="4"/>
      <c r="AD35" s="656">
        <v>243190</v>
      </c>
      <c r="AE35" s="22"/>
      <c r="AF35" s="4"/>
    </row>
    <row r="36" spans="1:32" ht="8.25" customHeight="1">
      <c r="A36" s="4"/>
      <c r="B36" s="8"/>
      <c r="C36" s="14"/>
      <c r="D36" s="18"/>
      <c r="E36" s="23"/>
      <c r="F36" s="656"/>
      <c r="G36" s="4"/>
      <c r="H36" s="656"/>
      <c r="I36" s="4"/>
      <c r="J36" s="656"/>
      <c r="L36" s="656"/>
      <c r="M36" s="4"/>
      <c r="N36" s="656"/>
      <c r="O36" s="4"/>
      <c r="P36" s="656"/>
      <c r="Q36" s="4"/>
      <c r="R36" s="656"/>
      <c r="S36" s="4"/>
      <c r="T36" s="656"/>
      <c r="U36" s="4"/>
      <c r="V36" s="656"/>
      <c r="W36" s="4"/>
      <c r="X36" s="656"/>
      <c r="Y36" s="4"/>
      <c r="Z36" s="656"/>
      <c r="AA36" s="4"/>
      <c r="AB36" s="656"/>
      <c r="AC36" s="4"/>
      <c r="AD36" s="656"/>
      <c r="AE36" s="22"/>
      <c r="AF36" s="4"/>
    </row>
    <row r="37" spans="1:32" ht="15.75" customHeight="1">
      <c r="A37" s="4"/>
      <c r="B37" s="8"/>
      <c r="C37" s="406" t="s">
        <v>491</v>
      </c>
      <c r="D37" s="18"/>
      <c r="E37" s="962"/>
      <c r="F37" s="656">
        <v>31227</v>
      </c>
      <c r="G37" s="4"/>
      <c r="H37" s="656">
        <v>30238</v>
      </c>
      <c r="I37" s="4"/>
      <c r="J37" s="656">
        <v>29484</v>
      </c>
      <c r="L37" s="656">
        <v>29400</v>
      </c>
      <c r="M37" s="4"/>
      <c r="N37" s="656">
        <v>29116</v>
      </c>
      <c r="O37" s="4"/>
      <c r="P37" s="656">
        <v>29165</v>
      </c>
      <c r="Q37" s="4"/>
      <c r="R37" s="656">
        <v>29999</v>
      </c>
      <c r="S37" s="4"/>
      <c r="T37" s="656">
        <v>30991</v>
      </c>
      <c r="U37" s="4"/>
      <c r="V37" s="656">
        <v>31819</v>
      </c>
      <c r="W37" s="4"/>
      <c r="X37" s="656">
        <v>33277</v>
      </c>
      <c r="Y37" s="4"/>
      <c r="Z37" s="656">
        <v>33673</v>
      </c>
      <c r="AA37" s="4"/>
      <c r="AB37" s="656">
        <v>34118</v>
      </c>
      <c r="AC37" s="4"/>
      <c r="AD37" s="656">
        <v>33606</v>
      </c>
      <c r="AE37" s="22"/>
      <c r="AF37" s="4"/>
    </row>
    <row r="38" spans="1:32" ht="15.75" customHeight="1">
      <c r="A38" s="4"/>
      <c r="B38" s="8"/>
      <c r="C38" s="406" t="s">
        <v>492</v>
      </c>
      <c r="D38" s="18"/>
      <c r="E38" s="962"/>
      <c r="F38" s="656">
        <v>143833</v>
      </c>
      <c r="G38" s="4"/>
      <c r="H38" s="656">
        <v>139899</v>
      </c>
      <c r="I38" s="4"/>
      <c r="J38" s="656">
        <v>137743</v>
      </c>
      <c r="L38" s="656">
        <v>136968</v>
      </c>
      <c r="M38" s="4"/>
      <c r="N38" s="656">
        <v>136545</v>
      </c>
      <c r="O38" s="4"/>
      <c r="P38" s="656">
        <v>136118</v>
      </c>
      <c r="Q38" s="4"/>
      <c r="R38" s="656">
        <v>137343</v>
      </c>
      <c r="S38" s="4"/>
      <c r="T38" s="656">
        <v>139740</v>
      </c>
      <c r="U38" s="4"/>
      <c r="V38" s="656">
        <v>144981</v>
      </c>
      <c r="W38" s="4"/>
      <c r="X38" s="656">
        <v>150427</v>
      </c>
      <c r="Y38" s="4"/>
      <c r="Z38" s="656">
        <v>152323</v>
      </c>
      <c r="AA38" s="4"/>
      <c r="AB38" s="656">
        <v>152612</v>
      </c>
      <c r="AC38" s="4"/>
      <c r="AD38" s="656">
        <v>149066</v>
      </c>
      <c r="AE38" s="22"/>
      <c r="AF38" s="4"/>
    </row>
    <row r="39" spans="1:32" ht="15.75" customHeight="1">
      <c r="A39" s="4"/>
      <c r="B39" s="8"/>
      <c r="C39" s="406" t="s">
        <v>493</v>
      </c>
      <c r="D39" s="18"/>
      <c r="E39" s="962"/>
      <c r="F39" s="656">
        <v>96284</v>
      </c>
      <c r="G39" s="4"/>
      <c r="H39" s="656">
        <v>94249</v>
      </c>
      <c r="I39" s="4"/>
      <c r="J39" s="656">
        <v>92877</v>
      </c>
      <c r="L39" s="656">
        <v>92332</v>
      </c>
      <c r="M39" s="4"/>
      <c r="N39" s="656">
        <v>92680</v>
      </c>
      <c r="O39" s="4"/>
      <c r="P39" s="656">
        <v>93342</v>
      </c>
      <c r="Q39" s="4"/>
      <c r="R39" s="656">
        <v>96016</v>
      </c>
      <c r="S39" s="4"/>
      <c r="T39" s="656">
        <v>99556</v>
      </c>
      <c r="U39" s="4"/>
      <c r="V39" s="656">
        <v>104328</v>
      </c>
      <c r="W39" s="4"/>
      <c r="X39" s="656">
        <v>111014</v>
      </c>
      <c r="Y39" s="4"/>
      <c r="Z39" s="656">
        <v>113396</v>
      </c>
      <c r="AA39" s="4"/>
      <c r="AB39" s="656">
        <v>115380</v>
      </c>
      <c r="AC39" s="4"/>
      <c r="AD39" s="656">
        <v>113865</v>
      </c>
      <c r="AE39" s="22"/>
      <c r="AF39" s="4"/>
    </row>
    <row r="40" spans="1:32" ht="15.75" customHeight="1">
      <c r="A40" s="4"/>
      <c r="B40" s="8"/>
      <c r="C40" s="406" t="s">
        <v>494</v>
      </c>
      <c r="D40" s="18"/>
      <c r="E40" s="962"/>
      <c r="F40" s="656">
        <v>113035</v>
      </c>
      <c r="G40" s="4"/>
      <c r="H40" s="656">
        <v>110815</v>
      </c>
      <c r="I40" s="4"/>
      <c r="J40" s="656">
        <v>109307</v>
      </c>
      <c r="L40" s="656">
        <v>109340</v>
      </c>
      <c r="M40" s="4"/>
      <c r="N40" s="656">
        <v>111374</v>
      </c>
      <c r="O40" s="4"/>
      <c r="P40" s="656">
        <v>114227</v>
      </c>
      <c r="Q40" s="4"/>
      <c r="R40" s="656">
        <v>118166</v>
      </c>
      <c r="S40" s="4"/>
      <c r="T40" s="656">
        <v>122955</v>
      </c>
      <c r="U40" s="4"/>
      <c r="V40" s="656">
        <v>128824</v>
      </c>
      <c r="W40" s="4"/>
      <c r="X40" s="656">
        <v>137245</v>
      </c>
      <c r="Y40" s="4"/>
      <c r="Z40" s="656">
        <v>140386</v>
      </c>
      <c r="AA40" s="4"/>
      <c r="AB40" s="656">
        <v>145836</v>
      </c>
      <c r="AC40" s="4"/>
      <c r="AD40" s="656">
        <v>146625</v>
      </c>
      <c r="AE40" s="22"/>
      <c r="AF40" s="4"/>
    </row>
    <row r="41" spans="1:32" ht="15.75" customHeight="1">
      <c r="A41" s="4"/>
      <c r="B41" s="8"/>
      <c r="C41" s="406" t="s">
        <v>495</v>
      </c>
      <c r="D41" s="18"/>
      <c r="E41" s="962"/>
      <c r="F41" s="656">
        <v>109290</v>
      </c>
      <c r="G41" s="4"/>
      <c r="H41" s="656">
        <v>107108</v>
      </c>
      <c r="I41" s="4"/>
      <c r="J41" s="656">
        <v>105155</v>
      </c>
      <c r="L41" s="656">
        <v>106297</v>
      </c>
      <c r="M41" s="4"/>
      <c r="N41" s="656">
        <v>109622</v>
      </c>
      <c r="O41" s="4"/>
      <c r="P41" s="656">
        <v>116901</v>
      </c>
      <c r="Q41" s="4"/>
      <c r="R41" s="656">
        <v>122323</v>
      </c>
      <c r="S41" s="4"/>
      <c r="T41" s="656">
        <v>127317</v>
      </c>
      <c r="U41" s="4"/>
      <c r="V41" s="656">
        <v>131712</v>
      </c>
      <c r="W41" s="4"/>
      <c r="X41" s="656">
        <v>139763</v>
      </c>
      <c r="Y41" s="4"/>
      <c r="Z41" s="656">
        <v>142236</v>
      </c>
      <c r="AA41" s="4"/>
      <c r="AB41" s="656">
        <v>146476</v>
      </c>
      <c r="AC41" s="4"/>
      <c r="AD41" s="656">
        <v>146140</v>
      </c>
      <c r="AE41" s="22"/>
      <c r="AF41" s="4"/>
    </row>
    <row r="42" spans="1:32" ht="15.75" customHeight="1">
      <c r="A42" s="4"/>
      <c r="B42" s="8"/>
      <c r="C42" s="406" t="s">
        <v>496</v>
      </c>
      <c r="D42" s="18"/>
      <c r="E42" s="962"/>
      <c r="F42" s="656">
        <v>48305</v>
      </c>
      <c r="G42" s="4"/>
      <c r="H42" s="656">
        <v>48307</v>
      </c>
      <c r="I42" s="4"/>
      <c r="J42" s="656">
        <v>44139</v>
      </c>
      <c r="L42" s="656">
        <v>49781</v>
      </c>
      <c r="M42" s="4"/>
      <c r="N42" s="656">
        <v>54035</v>
      </c>
      <c r="O42" s="4"/>
      <c r="P42" s="656">
        <v>64333</v>
      </c>
      <c r="Q42" s="4"/>
      <c r="R42" s="656">
        <v>63403</v>
      </c>
      <c r="S42" s="4"/>
      <c r="T42" s="656">
        <v>62861</v>
      </c>
      <c r="U42" s="4"/>
      <c r="V42" s="656">
        <v>63470</v>
      </c>
      <c r="W42" s="4"/>
      <c r="X42" s="656">
        <v>65936</v>
      </c>
      <c r="Y42" s="4"/>
      <c r="Z42" s="656">
        <v>66004</v>
      </c>
      <c r="AA42" s="4"/>
      <c r="AB42" s="656">
        <v>66981</v>
      </c>
      <c r="AC42" s="4"/>
      <c r="AD42" s="656">
        <v>66596</v>
      </c>
      <c r="AE42" s="22"/>
      <c r="AF42" s="4"/>
    </row>
    <row r="43" spans="1:32" ht="8.25" customHeight="1">
      <c r="A43" s="4"/>
      <c r="B43" s="8"/>
      <c r="C43" s="680"/>
      <c r="D43" s="18"/>
      <c r="E43" s="962"/>
      <c r="F43" s="656"/>
      <c r="G43" s="4"/>
      <c r="H43" s="656"/>
      <c r="I43" s="4"/>
      <c r="J43" s="656"/>
      <c r="L43" s="656"/>
      <c r="M43" s="4"/>
      <c r="N43" s="656"/>
      <c r="O43" s="4"/>
      <c r="P43" s="656"/>
      <c r="Q43" s="4"/>
      <c r="R43" s="656"/>
      <c r="S43" s="4"/>
      <c r="T43" s="656"/>
      <c r="U43" s="4"/>
      <c r="V43" s="656"/>
      <c r="W43" s="4"/>
      <c r="X43" s="656"/>
      <c r="Y43" s="4"/>
      <c r="Z43" s="656"/>
      <c r="AA43" s="4"/>
      <c r="AB43" s="656"/>
      <c r="AC43" s="4"/>
      <c r="AD43" s="656"/>
      <c r="AE43" s="22"/>
      <c r="AF43" s="4"/>
    </row>
    <row r="44" spans="1:32" ht="15.75" customHeight="1">
      <c r="A44" s="4"/>
      <c r="B44" s="8"/>
      <c r="C44" s="406" t="s">
        <v>365</v>
      </c>
      <c r="D44" s="18"/>
      <c r="E44" s="962"/>
      <c r="F44" s="656">
        <v>232353</v>
      </c>
      <c r="G44" s="4"/>
      <c r="H44" s="656">
        <v>229600</v>
      </c>
      <c r="I44" s="4"/>
      <c r="J44" s="656">
        <v>225928</v>
      </c>
      <c r="L44" s="656">
        <v>230791</v>
      </c>
      <c r="M44" s="4"/>
      <c r="N44" s="656">
        <v>235392</v>
      </c>
      <c r="O44" s="4"/>
      <c r="P44" s="656">
        <v>241551</v>
      </c>
      <c r="Q44" s="4"/>
      <c r="R44" s="656">
        <v>243937</v>
      </c>
      <c r="S44" s="4"/>
      <c r="T44" s="656">
        <v>246272</v>
      </c>
      <c r="U44" s="4"/>
      <c r="V44" s="656">
        <v>254514</v>
      </c>
      <c r="W44" s="4"/>
      <c r="X44" s="656">
        <v>265677</v>
      </c>
      <c r="Y44" s="4"/>
      <c r="Z44" s="656">
        <v>269118</v>
      </c>
      <c r="AA44" s="4"/>
      <c r="AB44" s="656">
        <v>274137</v>
      </c>
      <c r="AC44" s="4"/>
      <c r="AD44" s="656">
        <v>273047</v>
      </c>
      <c r="AE44" s="22"/>
      <c r="AF44" s="4"/>
    </row>
    <row r="45" spans="1:32" ht="15.75" customHeight="1">
      <c r="A45" s="4"/>
      <c r="B45" s="8"/>
      <c r="C45" s="406" t="s">
        <v>366</v>
      </c>
      <c r="D45" s="18"/>
      <c r="E45" s="962"/>
      <c r="F45" s="656">
        <v>98443</v>
      </c>
      <c r="G45" s="4"/>
      <c r="H45" s="656">
        <v>95429</v>
      </c>
      <c r="I45" s="4"/>
      <c r="J45" s="656">
        <v>92685</v>
      </c>
      <c r="L45" s="656">
        <v>93655</v>
      </c>
      <c r="M45" s="4"/>
      <c r="N45" s="656">
        <v>95698</v>
      </c>
      <c r="O45" s="4"/>
      <c r="P45" s="656">
        <v>101117</v>
      </c>
      <c r="Q45" s="4"/>
      <c r="R45" s="656">
        <v>102972</v>
      </c>
      <c r="S45" s="4"/>
      <c r="T45" s="656">
        <v>106070</v>
      </c>
      <c r="U45" s="4"/>
      <c r="V45" s="656">
        <v>109809</v>
      </c>
      <c r="W45" s="4"/>
      <c r="X45" s="656">
        <v>116346</v>
      </c>
      <c r="Y45" s="4"/>
      <c r="Z45" s="656">
        <v>118127</v>
      </c>
      <c r="AA45" s="4"/>
      <c r="AB45" s="656">
        <v>120884</v>
      </c>
      <c r="AC45" s="4"/>
      <c r="AD45" s="656">
        <v>120362</v>
      </c>
      <c r="AE45" s="22"/>
      <c r="AF45" s="4"/>
    </row>
    <row r="46" spans="1:32" ht="15.75" customHeight="1">
      <c r="A46" s="4"/>
      <c r="B46" s="8"/>
      <c r="C46" s="406" t="s">
        <v>86</v>
      </c>
      <c r="D46" s="18"/>
      <c r="E46" s="962"/>
      <c r="F46" s="656">
        <v>127184</v>
      </c>
      <c r="G46" s="4"/>
      <c r="H46" s="656">
        <v>125840</v>
      </c>
      <c r="I46" s="4"/>
      <c r="J46" s="656">
        <v>123747</v>
      </c>
      <c r="L46" s="656">
        <v>124490</v>
      </c>
      <c r="M46" s="4"/>
      <c r="N46" s="656">
        <v>126330</v>
      </c>
      <c r="O46" s="4"/>
      <c r="P46" s="656">
        <v>130620</v>
      </c>
      <c r="Q46" s="4"/>
      <c r="R46" s="656">
        <v>133475</v>
      </c>
      <c r="S46" s="4"/>
      <c r="T46" s="656">
        <v>136664</v>
      </c>
      <c r="U46" s="4"/>
      <c r="V46" s="656">
        <v>141448</v>
      </c>
      <c r="W46" s="4"/>
      <c r="X46" s="656">
        <v>148724</v>
      </c>
      <c r="Y46" s="4"/>
      <c r="Z46" s="656">
        <v>151226</v>
      </c>
      <c r="AA46" s="4"/>
      <c r="AB46" s="656">
        <v>155660</v>
      </c>
      <c r="AC46" s="4"/>
      <c r="AD46" s="656">
        <v>155146</v>
      </c>
      <c r="AE46" s="22"/>
      <c r="AF46" s="4"/>
    </row>
    <row r="47" spans="1:32" ht="15.75" customHeight="1">
      <c r="A47" s="4"/>
      <c r="B47" s="8"/>
      <c r="C47" s="406" t="s">
        <v>368</v>
      </c>
      <c r="D47" s="18"/>
      <c r="E47" s="962"/>
      <c r="F47" s="656">
        <v>33736</v>
      </c>
      <c r="G47" s="4"/>
      <c r="H47" s="656">
        <v>32057</v>
      </c>
      <c r="I47" s="4"/>
      <c r="J47" s="656">
        <v>30910</v>
      </c>
      <c r="L47" s="656">
        <v>31270</v>
      </c>
      <c r="M47" s="4"/>
      <c r="N47" s="656">
        <v>32282</v>
      </c>
      <c r="O47" s="4"/>
      <c r="P47" s="656">
        <v>34530</v>
      </c>
      <c r="Q47" s="4"/>
      <c r="R47" s="656">
        <v>36543</v>
      </c>
      <c r="S47" s="4"/>
      <c r="T47" s="656">
        <v>37511</v>
      </c>
      <c r="U47" s="4"/>
      <c r="V47" s="656">
        <v>38954</v>
      </c>
      <c r="W47" s="4"/>
      <c r="X47" s="656">
        <v>42050</v>
      </c>
      <c r="Y47" s="4"/>
      <c r="Z47" s="656">
        <v>43345</v>
      </c>
      <c r="AA47" s="4"/>
      <c r="AB47" s="656">
        <v>44497</v>
      </c>
      <c r="AC47" s="4"/>
      <c r="AD47" s="656">
        <v>43319</v>
      </c>
      <c r="AE47" s="22"/>
      <c r="AF47" s="4"/>
    </row>
    <row r="48" spans="1:32" ht="15.75" customHeight="1">
      <c r="A48" s="4"/>
      <c r="B48" s="8"/>
      <c r="C48" s="406" t="s">
        <v>369</v>
      </c>
      <c r="D48" s="18"/>
      <c r="E48" s="962"/>
      <c r="F48" s="656">
        <v>25387</v>
      </c>
      <c r="G48" s="4"/>
      <c r="H48" s="656">
        <v>23077</v>
      </c>
      <c r="I48" s="4"/>
      <c r="J48" s="656">
        <v>21056</v>
      </c>
      <c r="L48" s="656">
        <v>19702</v>
      </c>
      <c r="M48" s="4"/>
      <c r="N48" s="656">
        <v>19244</v>
      </c>
      <c r="O48" s="4"/>
      <c r="P48" s="656">
        <v>21392</v>
      </c>
      <c r="Q48" s="4"/>
      <c r="R48" s="656">
        <v>24226</v>
      </c>
      <c r="S48" s="4"/>
      <c r="T48" s="656">
        <v>29271</v>
      </c>
      <c r="U48" s="4"/>
      <c r="V48" s="656">
        <v>31658</v>
      </c>
      <c r="W48" s="4"/>
      <c r="X48" s="656">
        <v>34247</v>
      </c>
      <c r="Y48" s="4"/>
      <c r="Z48" s="656">
        <v>34396</v>
      </c>
      <c r="AA48" s="4"/>
      <c r="AB48" s="656">
        <v>33730</v>
      </c>
      <c r="AC48" s="4"/>
      <c r="AD48" s="656">
        <v>31521</v>
      </c>
      <c r="AE48" s="22"/>
      <c r="AF48" s="4"/>
    </row>
    <row r="49" spans="1:32" ht="15.75" customHeight="1">
      <c r="A49" s="4"/>
      <c r="B49" s="8"/>
      <c r="C49" s="406" t="s">
        <v>260</v>
      </c>
      <c r="D49" s="18"/>
      <c r="E49" s="962"/>
      <c r="F49" s="656">
        <v>7411</v>
      </c>
      <c r="G49" s="4"/>
      <c r="H49" s="656">
        <v>7310</v>
      </c>
      <c r="I49" s="4"/>
      <c r="J49" s="656">
        <v>7111</v>
      </c>
      <c r="L49" s="656">
        <v>6836</v>
      </c>
      <c r="M49" s="4"/>
      <c r="N49" s="656">
        <v>7195</v>
      </c>
      <c r="O49" s="4"/>
      <c r="P49" s="656">
        <v>7495</v>
      </c>
      <c r="Q49" s="4"/>
      <c r="R49" s="656">
        <v>8266</v>
      </c>
      <c r="S49" s="4"/>
      <c r="T49" s="656">
        <v>9032</v>
      </c>
      <c r="U49" s="4"/>
      <c r="V49" s="656">
        <v>9735</v>
      </c>
      <c r="W49" s="4"/>
      <c r="X49" s="656">
        <v>10551</v>
      </c>
      <c r="Y49" s="4"/>
      <c r="Z49" s="656">
        <v>10845</v>
      </c>
      <c r="AA49" s="4"/>
      <c r="AB49" s="656">
        <v>11035</v>
      </c>
      <c r="AC49" s="4"/>
      <c r="AD49" s="656">
        <v>10927</v>
      </c>
      <c r="AE49" s="22"/>
      <c r="AF49" s="4"/>
    </row>
    <row r="50" spans="1:32" ht="15.75" customHeight="1">
      <c r="A50" s="4"/>
      <c r="B50" s="8"/>
      <c r="C50" s="406" t="s">
        <v>261</v>
      </c>
      <c r="D50" s="18"/>
      <c r="E50" s="962"/>
      <c r="F50" s="656">
        <v>17460</v>
      </c>
      <c r="G50" s="4"/>
      <c r="H50" s="656">
        <v>17303</v>
      </c>
      <c r="I50" s="4"/>
      <c r="J50" s="656">
        <v>17268</v>
      </c>
      <c r="L50" s="656">
        <v>17374</v>
      </c>
      <c r="M50" s="4"/>
      <c r="N50" s="656">
        <v>17231</v>
      </c>
      <c r="O50" s="4"/>
      <c r="P50" s="656">
        <v>17381</v>
      </c>
      <c r="Q50" s="4"/>
      <c r="R50" s="656">
        <v>17831</v>
      </c>
      <c r="S50" s="4"/>
      <c r="T50" s="656">
        <v>18600</v>
      </c>
      <c r="U50" s="4"/>
      <c r="V50" s="656">
        <v>19016</v>
      </c>
      <c r="W50" s="4"/>
      <c r="X50" s="656">
        <v>20067</v>
      </c>
      <c r="Y50" s="4"/>
      <c r="Z50" s="656">
        <v>20961</v>
      </c>
      <c r="AA50" s="4"/>
      <c r="AB50" s="656">
        <v>21460</v>
      </c>
      <c r="AC50" s="4"/>
      <c r="AD50" s="656">
        <v>21576</v>
      </c>
      <c r="AE50" s="22"/>
      <c r="AF50" s="4"/>
    </row>
    <row r="51" spans="1:32" ht="8.25" hidden="1" customHeight="1">
      <c r="A51" s="4"/>
      <c r="B51" s="8"/>
      <c r="C51" s="55"/>
      <c r="D51" s="55"/>
      <c r="E51" s="5"/>
      <c r="F51" s="656"/>
      <c r="G51" s="4"/>
      <c r="H51" s="656"/>
      <c r="I51" s="4"/>
      <c r="J51" s="656"/>
      <c r="L51" s="656"/>
      <c r="M51" s="4"/>
      <c r="N51" s="656"/>
      <c r="O51" s="4"/>
      <c r="P51" s="656"/>
      <c r="Q51" s="4"/>
      <c r="R51" s="656"/>
      <c r="S51" s="4"/>
      <c r="T51" s="656"/>
      <c r="U51" s="4"/>
      <c r="V51" s="656"/>
      <c r="W51" s="4"/>
      <c r="X51" s="656"/>
      <c r="Y51" s="4"/>
      <c r="Z51" s="656"/>
      <c r="AA51" s="4"/>
      <c r="AB51" s="656"/>
      <c r="AC51" s="4"/>
      <c r="AD51" s="656"/>
      <c r="AE51" s="22"/>
      <c r="AF51" s="4"/>
    </row>
    <row r="52" spans="1:32" s="399" customFormat="1" ht="15" customHeight="1">
      <c r="A52" s="317"/>
      <c r="B52" s="401"/>
      <c r="C52" s="1441" t="s">
        <v>586</v>
      </c>
      <c r="D52" s="1441"/>
      <c r="E52" s="400"/>
      <c r="F52" s="656"/>
      <c r="G52" s="4"/>
      <c r="H52" s="656"/>
      <c r="I52" s="4"/>
      <c r="J52" s="656"/>
      <c r="K52" s="4"/>
      <c r="L52" s="656"/>
      <c r="M52" s="4"/>
      <c r="N52" s="656"/>
      <c r="O52" s="4"/>
      <c r="P52" s="656"/>
      <c r="Q52" s="4"/>
      <c r="R52" s="656"/>
      <c r="S52" s="4"/>
      <c r="T52" s="656"/>
      <c r="U52" s="4"/>
      <c r="V52" s="656"/>
      <c r="W52" s="4"/>
      <c r="X52" s="656"/>
      <c r="Y52" s="4"/>
      <c r="Z52" s="656"/>
      <c r="AA52" s="4"/>
      <c r="AB52" s="656"/>
      <c r="AC52" s="4"/>
      <c r="AD52" s="656"/>
      <c r="AE52" s="694"/>
      <c r="AF52" s="317"/>
    </row>
    <row r="53" spans="1:32" ht="15.75" customHeight="1">
      <c r="A53" s="4"/>
      <c r="B53" s="8"/>
      <c r="C53" s="825" t="s">
        <v>497</v>
      </c>
      <c r="D53" s="5"/>
      <c r="E53" s="962"/>
      <c r="F53" s="656">
        <v>66095</v>
      </c>
      <c r="G53" s="4"/>
      <c r="H53" s="656">
        <v>64334</v>
      </c>
      <c r="I53" s="4"/>
      <c r="J53" s="656">
        <v>62368</v>
      </c>
      <c r="L53" s="656">
        <v>62692</v>
      </c>
      <c r="M53" s="4"/>
      <c r="N53" s="656">
        <v>64344</v>
      </c>
      <c r="O53" s="4"/>
      <c r="P53" s="656">
        <v>65211</v>
      </c>
      <c r="Q53" s="4"/>
      <c r="R53" s="656">
        <v>67171</v>
      </c>
      <c r="S53" s="4"/>
      <c r="T53" s="656">
        <v>70268</v>
      </c>
      <c r="U53" s="4"/>
      <c r="V53" s="656">
        <v>72158</v>
      </c>
      <c r="W53" s="4"/>
      <c r="X53" s="656">
        <v>76769</v>
      </c>
      <c r="Y53" s="4"/>
      <c r="Z53" s="656">
        <v>77570</v>
      </c>
      <c r="AA53" s="4"/>
      <c r="AB53" s="656">
        <v>78923</v>
      </c>
      <c r="AC53" s="4"/>
      <c r="AD53" s="656">
        <v>77797</v>
      </c>
      <c r="AE53" s="22"/>
      <c r="AF53" s="4"/>
    </row>
    <row r="54" spans="1:32" s="399" customFormat="1" ht="15.75" customHeight="1">
      <c r="A54" s="317"/>
      <c r="B54" s="401"/>
      <c r="C54" s="825" t="s">
        <v>498</v>
      </c>
      <c r="D54" s="5"/>
      <c r="E54" s="962"/>
      <c r="F54" s="656">
        <v>63439</v>
      </c>
      <c r="G54" s="4"/>
      <c r="H54" s="656">
        <v>61158</v>
      </c>
      <c r="I54" s="4"/>
      <c r="J54" s="656">
        <v>61712</v>
      </c>
      <c r="K54" s="4"/>
      <c r="L54" s="656">
        <v>61555</v>
      </c>
      <c r="M54" s="4"/>
      <c r="N54" s="656">
        <v>61347</v>
      </c>
      <c r="O54" s="4"/>
      <c r="P54" s="656">
        <v>62361</v>
      </c>
      <c r="Q54" s="4"/>
      <c r="R54" s="656">
        <v>64187</v>
      </c>
      <c r="S54" s="4"/>
      <c r="T54" s="656">
        <v>66665</v>
      </c>
      <c r="U54" s="4"/>
      <c r="V54" s="656">
        <v>68203</v>
      </c>
      <c r="W54" s="4"/>
      <c r="X54" s="656">
        <v>71789</v>
      </c>
      <c r="Y54" s="4"/>
      <c r="Z54" s="656">
        <v>72747</v>
      </c>
      <c r="AA54" s="4"/>
      <c r="AB54" s="656">
        <v>73376</v>
      </c>
      <c r="AC54" s="4"/>
      <c r="AD54" s="656">
        <v>72887</v>
      </c>
      <c r="AE54" s="694"/>
      <c r="AF54" s="317"/>
    </row>
    <row r="55" spans="1:32" ht="15.75" customHeight="1">
      <c r="A55" s="4"/>
      <c r="B55" s="21"/>
      <c r="C55" s="825" t="s">
        <v>499</v>
      </c>
      <c r="D55" s="5"/>
      <c r="E55" s="962"/>
      <c r="F55" s="656">
        <v>53910</v>
      </c>
      <c r="G55" s="4"/>
      <c r="H55" s="656">
        <v>52978</v>
      </c>
      <c r="I55" s="4"/>
      <c r="J55" s="656">
        <v>51884</v>
      </c>
      <c r="L55" s="656">
        <v>52098</v>
      </c>
      <c r="M55" s="4"/>
      <c r="N55" s="656">
        <v>53015</v>
      </c>
      <c r="O55" s="4"/>
      <c r="P55" s="656">
        <v>54987</v>
      </c>
      <c r="Q55" s="4"/>
      <c r="R55" s="656">
        <v>56538</v>
      </c>
      <c r="S55" s="4"/>
      <c r="T55" s="656">
        <v>57717</v>
      </c>
      <c r="U55" s="4"/>
      <c r="V55" s="656">
        <v>59976</v>
      </c>
      <c r="W55" s="4"/>
      <c r="X55" s="656">
        <v>62792</v>
      </c>
      <c r="Y55" s="4"/>
      <c r="Z55" s="656">
        <v>63451</v>
      </c>
      <c r="AA55" s="4"/>
      <c r="AB55" s="656">
        <v>64826</v>
      </c>
      <c r="AC55" s="4"/>
      <c r="AD55" s="656">
        <v>64279</v>
      </c>
      <c r="AE55" s="22"/>
      <c r="AF55" s="4"/>
    </row>
    <row r="56" spans="1:32" ht="15.75" customHeight="1">
      <c r="A56" s="4"/>
      <c r="B56" s="8"/>
      <c r="C56" s="825" t="s">
        <v>500</v>
      </c>
      <c r="D56" s="18"/>
      <c r="E56" s="962"/>
      <c r="F56" s="656">
        <v>45384</v>
      </c>
      <c r="G56" s="4"/>
      <c r="H56" s="656">
        <v>44756</v>
      </c>
      <c r="I56" s="4"/>
      <c r="J56" s="656">
        <v>43792</v>
      </c>
      <c r="L56" s="656">
        <v>43166</v>
      </c>
      <c r="M56" s="4"/>
      <c r="N56" s="656">
        <v>43040</v>
      </c>
      <c r="O56" s="4"/>
      <c r="P56" s="656">
        <v>43711</v>
      </c>
      <c r="Q56" s="4"/>
      <c r="R56" s="656">
        <v>45356</v>
      </c>
      <c r="S56" s="4"/>
      <c r="T56" s="656">
        <v>48175</v>
      </c>
      <c r="U56" s="4"/>
      <c r="V56" s="656">
        <v>52110</v>
      </c>
      <c r="W56" s="4"/>
      <c r="X56" s="656">
        <v>55859</v>
      </c>
      <c r="Y56" s="4"/>
      <c r="Z56" s="656">
        <v>57799</v>
      </c>
      <c r="AA56" s="4"/>
      <c r="AB56" s="656">
        <v>59470</v>
      </c>
      <c r="AC56" s="4"/>
      <c r="AD56" s="656">
        <v>59268</v>
      </c>
      <c r="AE56" s="22"/>
      <c r="AF56" s="4"/>
    </row>
    <row r="57" spans="1:32" ht="15.75" customHeight="1">
      <c r="A57" s="4"/>
      <c r="B57" s="8"/>
      <c r="C57" s="825" t="s">
        <v>501</v>
      </c>
      <c r="D57" s="5"/>
      <c r="E57" s="962"/>
      <c r="F57" s="656">
        <v>47442</v>
      </c>
      <c r="G57" s="4"/>
      <c r="H57" s="656">
        <v>46695</v>
      </c>
      <c r="I57" s="4"/>
      <c r="J57" s="656">
        <v>45660</v>
      </c>
      <c r="L57" s="656">
        <v>45366</v>
      </c>
      <c r="M57" s="4"/>
      <c r="N57" s="656">
        <v>45365</v>
      </c>
      <c r="O57" s="4"/>
      <c r="P57" s="656">
        <v>46051</v>
      </c>
      <c r="Q57" s="4"/>
      <c r="R57" s="656">
        <v>47048</v>
      </c>
      <c r="S57" s="4"/>
      <c r="T57" s="656">
        <v>48464</v>
      </c>
      <c r="U57" s="4"/>
      <c r="V57" s="656">
        <v>50252</v>
      </c>
      <c r="W57" s="4"/>
      <c r="X57" s="656">
        <v>53225</v>
      </c>
      <c r="Y57" s="4"/>
      <c r="Z57" s="656">
        <v>54338</v>
      </c>
      <c r="AA57" s="4"/>
      <c r="AB57" s="656">
        <v>55414</v>
      </c>
      <c r="AC57" s="4"/>
      <c r="AD57" s="656">
        <v>55535</v>
      </c>
      <c r="AE57" s="22"/>
      <c r="AF57" s="4"/>
    </row>
    <row r="58" spans="1:32" ht="15.75" hidden="1" customHeight="1">
      <c r="A58" s="4"/>
      <c r="B58" s="8"/>
      <c r="C58" s="825" t="s">
        <v>502</v>
      </c>
      <c r="D58" s="5"/>
      <c r="E58" s="962"/>
      <c r="F58" s="656">
        <v>41062</v>
      </c>
      <c r="G58" s="4"/>
      <c r="H58" s="656">
        <v>38589</v>
      </c>
      <c r="I58" s="4"/>
      <c r="J58" s="656">
        <v>37948</v>
      </c>
      <c r="L58" s="656">
        <v>36760</v>
      </c>
      <c r="M58" s="4"/>
      <c r="N58" s="656">
        <v>37265</v>
      </c>
      <c r="O58" s="4"/>
      <c r="P58" s="656">
        <v>39027</v>
      </c>
      <c r="Q58" s="4"/>
      <c r="R58" s="656">
        <v>40146</v>
      </c>
      <c r="S58" s="4"/>
      <c r="T58" s="656">
        <v>40837</v>
      </c>
      <c r="U58" s="4"/>
      <c r="V58" s="656">
        <v>41363</v>
      </c>
      <c r="W58" s="4"/>
      <c r="X58" s="656">
        <v>44285</v>
      </c>
      <c r="Y58" s="4"/>
      <c r="Z58" s="656">
        <v>45174</v>
      </c>
      <c r="AA58" s="4"/>
      <c r="AB58" s="656">
        <v>46373</v>
      </c>
      <c r="AC58" s="4"/>
      <c r="AD58" s="656">
        <v>46019</v>
      </c>
      <c r="AE58" s="22"/>
      <c r="AF58" s="4"/>
    </row>
    <row r="59" spans="1:32" ht="15" hidden="1" customHeight="1">
      <c r="A59" s="4"/>
      <c r="B59" s="8"/>
      <c r="C59" s="695" t="s">
        <v>503</v>
      </c>
      <c r="D59" s="5"/>
      <c r="E59" s="962"/>
      <c r="F59" s="656">
        <v>31324</v>
      </c>
      <c r="H59" s="656">
        <v>30681</v>
      </c>
      <c r="J59" s="656">
        <v>29897</v>
      </c>
      <c r="K59" s="308"/>
      <c r="L59" s="656">
        <v>29799</v>
      </c>
      <c r="N59" s="656">
        <v>30352</v>
      </c>
      <c r="P59" s="656">
        <v>30465</v>
      </c>
      <c r="R59" s="656">
        <v>30607</v>
      </c>
      <c r="T59" s="656">
        <v>30343</v>
      </c>
      <c r="V59" s="656">
        <v>31590</v>
      </c>
      <c r="X59" s="656">
        <v>32730</v>
      </c>
      <c r="Z59" s="656">
        <v>33205</v>
      </c>
      <c r="AB59" s="656">
        <v>34020</v>
      </c>
      <c r="AD59" s="656">
        <v>33834</v>
      </c>
      <c r="AE59" s="22"/>
      <c r="AF59" s="4"/>
    </row>
    <row r="60" spans="1:32" ht="12.75" hidden="1" customHeight="1">
      <c r="A60" s="4"/>
      <c r="B60" s="8"/>
      <c r="C60" s="406" t="s">
        <v>504</v>
      </c>
      <c r="D60" s="5"/>
      <c r="E60" s="962"/>
      <c r="F60" s="656">
        <v>16806</v>
      </c>
      <c r="H60" s="656">
        <v>16310</v>
      </c>
      <c r="J60" s="656">
        <v>15858</v>
      </c>
      <c r="K60" s="308"/>
      <c r="L60" s="656">
        <v>15735</v>
      </c>
      <c r="N60" s="656">
        <v>15938</v>
      </c>
      <c r="P60" s="656">
        <v>15880</v>
      </c>
      <c r="R60" s="656">
        <v>15859</v>
      </c>
      <c r="T60" s="656">
        <v>15930</v>
      </c>
      <c r="V60" s="656">
        <v>16922</v>
      </c>
      <c r="X60" s="656">
        <v>17132</v>
      </c>
      <c r="Z60" s="656">
        <v>17093</v>
      </c>
      <c r="AB60" s="656">
        <v>17204</v>
      </c>
      <c r="AD60" s="656">
        <v>16776</v>
      </c>
      <c r="AE60" s="22"/>
      <c r="AF60" s="4"/>
    </row>
    <row r="61" spans="1:32" ht="3" customHeight="1">
      <c r="A61" s="4"/>
      <c r="B61" s="8"/>
      <c r="C61" s="406"/>
      <c r="D61" s="5"/>
      <c r="E61" s="962"/>
      <c r="F61" s="656"/>
      <c r="H61" s="656"/>
      <c r="J61" s="656"/>
      <c r="K61" s="308"/>
      <c r="L61" s="656"/>
      <c r="N61" s="656"/>
      <c r="P61" s="656"/>
      <c r="R61" s="656"/>
      <c r="T61" s="656"/>
      <c r="V61" s="656"/>
      <c r="X61" s="656"/>
      <c r="Z61" s="656"/>
      <c r="AB61" s="656"/>
      <c r="AD61" s="656"/>
      <c r="AE61" s="22"/>
      <c r="AF61" s="4"/>
    </row>
    <row r="62" spans="1:32" s="12" customFormat="1" ht="24.75" customHeight="1">
      <c r="A62" s="11"/>
      <c r="B62" s="21"/>
      <c r="C62" s="1511" t="s">
        <v>587</v>
      </c>
      <c r="D62" s="1512"/>
      <c r="E62" s="1512"/>
      <c r="F62" s="1512"/>
      <c r="G62" s="1512"/>
      <c r="H62" s="1512"/>
      <c r="I62" s="1512"/>
      <c r="J62" s="1512"/>
      <c r="K62" s="1512"/>
      <c r="L62" s="1512"/>
      <c r="M62" s="1512"/>
      <c r="N62" s="1512"/>
      <c r="O62" s="1512"/>
      <c r="P62" s="1512"/>
      <c r="Q62" s="1512"/>
      <c r="R62" s="1512"/>
      <c r="S62" s="1512"/>
      <c r="T62" s="1512"/>
      <c r="U62" s="1512"/>
      <c r="V62" s="1512"/>
      <c r="W62" s="1512"/>
      <c r="X62" s="1512"/>
      <c r="Y62" s="1512"/>
      <c r="Z62" s="1512"/>
      <c r="AA62" s="1512"/>
      <c r="AB62" s="1512"/>
      <c r="AC62" s="1512"/>
      <c r="AD62" s="1512"/>
      <c r="AE62" s="313"/>
      <c r="AF62" s="11"/>
    </row>
    <row r="63" spans="1:32" s="12" customFormat="1" ht="13.5" customHeight="1">
      <c r="A63" s="11"/>
      <c r="B63" s="21"/>
      <c r="C63" s="240" t="s">
        <v>478</v>
      </c>
      <c r="D63" s="696"/>
      <c r="E63" s="696"/>
      <c r="G63" s="696"/>
      <c r="H63" s="11"/>
      <c r="I63" s="696"/>
      <c r="K63" s="696"/>
      <c r="L63" s="696"/>
      <c r="M63" s="696"/>
      <c r="O63" s="696"/>
      <c r="P63" s="375" t="s">
        <v>479</v>
      </c>
      <c r="Q63" s="696"/>
      <c r="S63" s="696"/>
      <c r="T63" s="696"/>
      <c r="U63" s="696"/>
      <c r="V63" s="696"/>
      <c r="W63" s="696"/>
      <c r="X63" s="696"/>
      <c r="Y63" s="696"/>
      <c r="Z63" s="696"/>
      <c r="AA63" s="696"/>
      <c r="AB63" s="696"/>
      <c r="AC63" s="696"/>
      <c r="AD63" s="696"/>
      <c r="AE63" s="313"/>
      <c r="AF63" s="11"/>
    </row>
    <row r="64" spans="1:32" s="12" customFormat="1" ht="10.5" customHeight="1" thickBot="1">
      <c r="A64" s="11"/>
      <c r="B64" s="21"/>
      <c r="C64" s="1513" t="s">
        <v>588</v>
      </c>
      <c r="D64" s="1513"/>
      <c r="E64" s="1513"/>
      <c r="F64" s="1513"/>
      <c r="G64" s="1513"/>
      <c r="H64" s="1513"/>
      <c r="I64" s="1513"/>
      <c r="J64" s="1513"/>
      <c r="K64" s="1513"/>
      <c r="L64" s="1513"/>
      <c r="M64" s="1513"/>
      <c r="N64" s="1513"/>
      <c r="O64" s="1513"/>
      <c r="P64" s="1513"/>
      <c r="Q64" s="1513"/>
      <c r="R64" s="1513"/>
      <c r="S64" s="1513"/>
      <c r="T64" s="1513"/>
      <c r="U64" s="1513"/>
      <c r="V64" s="1513"/>
      <c r="W64" s="1513"/>
      <c r="X64" s="1513"/>
      <c r="Y64" s="1513"/>
      <c r="Z64" s="1513"/>
      <c r="AA64" s="1513"/>
      <c r="AB64" s="1513"/>
      <c r="AC64" s="1513"/>
      <c r="AD64" s="1513"/>
      <c r="AE64" s="313"/>
      <c r="AF64" s="11"/>
    </row>
    <row r="65" spans="1:32" ht="13.5" thickBot="1">
      <c r="A65" s="4"/>
      <c r="B65" s="8"/>
      <c r="C65" s="4"/>
      <c r="D65" s="4"/>
      <c r="E65" s="8"/>
      <c r="F65" s="8"/>
      <c r="G65" s="8"/>
      <c r="H65" s="8"/>
      <c r="I65" s="8"/>
      <c r="J65" s="8"/>
      <c r="K65" s="8"/>
      <c r="L65" s="8"/>
      <c r="M65" s="8"/>
      <c r="N65" s="8"/>
      <c r="O65" s="8"/>
      <c r="P65" s="8"/>
      <c r="Q65" s="8"/>
      <c r="R65" s="8"/>
      <c r="S65" s="8"/>
      <c r="T65" s="1516"/>
      <c r="U65" s="1420"/>
      <c r="V65" s="8"/>
      <c r="W65" s="8"/>
      <c r="X65" s="1516"/>
      <c r="Y65" s="1420"/>
      <c r="Z65" s="982"/>
      <c r="AA65" s="956"/>
      <c r="AB65" s="956"/>
      <c r="AC65" s="956"/>
      <c r="AD65" s="983" t="s">
        <v>628</v>
      </c>
      <c r="AE65" s="318">
        <v>11</v>
      </c>
      <c r="AF65" s="4"/>
    </row>
    <row r="66" spans="1:32">
      <c r="A66" s="115"/>
      <c r="B66" s="115"/>
      <c r="C66" s="115"/>
      <c r="D66" s="115"/>
      <c r="E66" s="115"/>
      <c r="F66" s="115"/>
      <c r="G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row>
    <row r="67" spans="1:32">
      <c r="A67" s="115"/>
      <c r="B67" s="115"/>
      <c r="C67" s="115"/>
      <c r="D67" s="115"/>
      <c r="E67" s="115"/>
      <c r="F67" s="115"/>
      <c r="G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row>
    <row r="76" spans="1:32" ht="8.25" customHeight="1"/>
    <row r="78" spans="1:32" ht="9" customHeight="1">
      <c r="AE78" s="9"/>
    </row>
    <row r="79" spans="1:32" ht="8.25" customHeight="1">
      <c r="F79" s="1408"/>
      <c r="G79" s="1408"/>
      <c r="H79" s="1408"/>
      <c r="I79" s="1408"/>
      <c r="J79" s="1408"/>
      <c r="K79" s="1408"/>
      <c r="L79" s="1408"/>
      <c r="M79" s="1408"/>
      <c r="N79" s="1408"/>
      <c r="O79" s="1408"/>
      <c r="P79" s="1408"/>
      <c r="Q79" s="1408"/>
      <c r="R79" s="1408"/>
      <c r="S79" s="1408"/>
      <c r="T79" s="1408"/>
      <c r="U79" s="1408"/>
      <c r="V79" s="1408"/>
      <c r="W79" s="1408"/>
      <c r="X79" s="1408"/>
      <c r="Y79" s="1408"/>
      <c r="Z79" s="1408"/>
      <c r="AA79" s="1408"/>
      <c r="AB79" s="1408"/>
      <c r="AC79" s="1408"/>
      <c r="AD79" s="1408"/>
      <c r="AE79" s="1408"/>
    </row>
    <row r="80" spans="1:32" ht="9.75" customHeight="1"/>
  </sheetData>
  <mergeCells count="13">
    <mergeCell ref="F79:AE79"/>
    <mergeCell ref="C19:D19"/>
    <mergeCell ref="C52:D52"/>
    <mergeCell ref="C62:AD62"/>
    <mergeCell ref="C64:AD64"/>
    <mergeCell ref="T65:U65"/>
    <mergeCell ref="X65:Y65"/>
    <mergeCell ref="C17:D18"/>
    <mergeCell ref="C1:L1"/>
    <mergeCell ref="C5:D6"/>
    <mergeCell ref="F6:V6"/>
    <mergeCell ref="X6:AD6"/>
    <mergeCell ref="C9:D9"/>
  </mergeCells>
  <printOptions horizontalCentered="1"/>
  <pageMargins left="0.15748031496062992" right="0.15748031496062992" top="0.19685039370078741" bottom="0.19685039370078741" header="0" footer="0"/>
  <pageSetup paperSize="9" scale="8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9dgert</vt:lpstr>
      <vt:lpstr>10desemprego_IEFP</vt:lpstr>
      <vt:lpstr>11desemprego_IEFP</vt:lpstr>
      <vt:lpstr>12fp_ine_trim</vt:lpstr>
      <vt:lpstr>13eempresarial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teresa.feliciano</dc:creator>
  <cp:lastModifiedBy>cristina.mata</cp:lastModifiedBy>
  <cp:lastPrinted>2012-06-04T14:45:46Z</cp:lastPrinted>
  <dcterms:created xsi:type="dcterms:W3CDTF">2004-03-02T09:49:36Z</dcterms:created>
  <dcterms:modified xsi:type="dcterms:W3CDTF">2012-06-04T14:55:39Z</dcterms:modified>
</cp:coreProperties>
</file>