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drawings/drawing6.xml" ContentType="application/vnd.openxmlformats-officedocument.drawingml.chartshapes+xml"/>
  <Override PartName="/xl/drawings/drawing8.xml" ContentType="application/vnd.openxmlformats-officedocument.drawingml.chartshapes+xml"/>
  <Override PartName="/xl/drawings/drawing19.xml" ContentType="application/vnd.openxmlformats-officedocument.drawing+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externalLinks/externalLink7.xml" ContentType="application/vnd.openxmlformats-officedocument.spreadsheetml.externalLink+xml"/>
  <Override PartName="/xl/charts/chart2.xml" ContentType="application/vnd.openxmlformats-officedocument.drawingml.chart+xml"/>
  <Override PartName="/xl/drawings/drawing4.xml" ContentType="application/vnd.openxmlformats-officedocument.drawing+xml"/>
  <Override PartName="/xl/drawings/drawing17.xml" ContentType="application/vnd.openxmlformats-officedocument.drawing+xml"/>
  <Default Extension="rels" ContentType="application/vnd.openxmlformats-package.relationships+xml"/>
  <Default Extension="xml" ContentType="application/xml"/>
  <Override PartName="/xl/worksheets/sheet5.xml" ContentType="application/vnd.openxmlformats-officedocument.spreadsheetml.worksheet+xml"/>
  <Override PartName="/xl/externalLinks/externalLink5.xml" ContentType="application/vnd.openxmlformats-officedocument.spreadsheetml.externalLink+xml"/>
  <Override PartName="/xl/drawings/drawing2.xml" ContentType="application/vnd.openxmlformats-officedocument.drawing+xml"/>
  <Override PartName="/xl/drawings/drawing15.xml" ContentType="application/vnd.openxmlformats-officedocument.drawingml.chartshapes+xml"/>
  <Override PartName="/xl/worksheets/sheet3.xml" ContentType="application/vnd.openxmlformats-officedocument.spreadsheetml.worksheet+xml"/>
  <Override PartName="/xl/externalLinks/externalLink3.xml" ContentType="application/vnd.openxmlformats-officedocument.spreadsheetml.externalLink+xml"/>
  <Override PartName="/xl/externalLinks/externalLink14.xml" ContentType="application/vnd.openxmlformats-officedocument.spreadsheetml.externalLink+xml"/>
  <Override PartName="/xl/drawings/drawing13.xml" ContentType="application/vnd.openxmlformats-officedocument.drawingml.chartshapes+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12.xml" ContentType="application/vnd.openxmlformats-officedocument.spreadsheetml.externalLink+xml"/>
  <Override PartName="/xl/drawings/drawing11.xml" ContentType="application/vnd.openxmlformats-officedocument.drawingml.chartshapes+xml"/>
  <Override PartName="/xl/charts/chart16.xml" ContentType="application/vnd.openxmlformats-officedocument.drawingml.chart+xml"/>
  <Override PartName="/xl/worksheets/sheet19.xml" ContentType="application/vnd.openxmlformats-officedocument.spreadsheetml.worksheet+xml"/>
  <Override PartName="/xl/externalLinks/externalLink10.xml" ContentType="application/vnd.openxmlformats-officedocument.spreadsheetml.externalLink+xml"/>
  <Override PartName="/xl/sharedStrings.xml" ContentType="application/vnd.openxmlformats-officedocument.spreadsheetml.sharedStrings+xml"/>
  <Override PartName="/xl/drawings/drawing10.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worksheets/sheet17.xml" ContentType="application/vnd.openxmlformats-officedocument.spreadsheetml.worksheet+xml"/>
  <Override PartName="/xl/worksheets/sheet18.xml" ContentType="application/vnd.openxmlformats-officedocument.spreadsheetml.workshee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charts/chart7.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ml.chartshapes+xml"/>
  <Override PartName="/xl/worksheets/sheet14.xml" ContentType="application/vnd.openxmlformats-officedocument.spreadsheetml.worksheet+xml"/>
  <Override PartName="/xl/externalLinks/externalLink8.xml" ContentType="application/vnd.openxmlformats-officedocument.spreadsheetml.externalLink+xml"/>
  <Override PartName="/xl/charts/chart5.xml" ContentType="application/vnd.openxmlformats-officedocument.drawingml.chart+xml"/>
  <Override PartName="/xl/drawings/drawing7.xml" ContentType="application/vnd.openxmlformats-officedocument.drawingml.chartshape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externalLinks/externalLink6.xml" ContentType="application/vnd.openxmlformats-officedocument.spreadsheetml.externalLink+xml"/>
  <Default Extension="jpeg" ContentType="image/jpeg"/>
  <Override PartName="/xl/charts/chart3.xml" ContentType="application/vnd.openxmlformats-officedocument.drawingml.chart+xml"/>
  <Override PartName="/xl/drawings/drawing5.xml" ContentType="application/vnd.openxmlformats-officedocument.drawingml.chartshapes+xml"/>
  <Default Extension="emf" ContentType="image/x-emf"/>
  <Override PartName="/xl/drawings/drawing18.xml" ContentType="application/vnd.openxmlformats-officedocument.drawing+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drawings/drawing3.xml" ContentType="application/vnd.openxmlformats-officedocument.drawing+xml"/>
  <Override PartName="/xl/charts/chart1.xml" ContentType="application/vnd.openxmlformats-officedocument.drawingml.chart+xml"/>
  <Override PartName="/xl/drawings/drawing16.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externalLinks/externalLink2.xml" ContentType="application/vnd.openxmlformats-officedocument.spreadsheetml.externalLink+xml"/>
  <Override PartName="/xl/externalLinks/externalLink13.xml" ContentType="application/vnd.openxmlformats-officedocument.spreadsheetml.externalLink+xml"/>
  <Override PartName="/xl/drawings/drawing1.xml" ContentType="application/vnd.openxmlformats-officedocument.drawing+xml"/>
  <Override PartName="/xl/drawings/drawing14.xml" ContentType="application/vnd.openxmlformats-officedocument.drawingml.chartshapes+xml"/>
  <Override PartName="/xl/externalLinks/externalLink11.xml" ContentType="application/vnd.openxmlformats-officedocument.spreadsheetml.externalLink+xml"/>
  <Override PartName="/xl/drawings/drawing12.xml" ContentType="application/vnd.openxmlformats-officedocument.drawingml.chartshapes+xml"/>
  <Override PartName="/xl/charts/chart17.xml" ContentType="application/vnd.openxmlformats-officedocument.drawingml.chart+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EsteLivro"/>
  <bookViews>
    <workbookView xWindow="-15" yWindow="-15" windowWidth="7350" windowHeight="12030" tabRatio="716"/>
  </bookViews>
  <sheets>
    <sheet name="capa" sheetId="5" r:id="rId1"/>
    <sheet name="introducao" sheetId="6" r:id="rId2"/>
    <sheet name="fontes" sheetId="7" r:id="rId3"/>
    <sheet name="6populacao2" sheetId="166" r:id="rId4"/>
    <sheet name="7empregoINE2" sheetId="169" r:id="rId5"/>
    <sheet name="8desemprego_INE2" sheetId="168" r:id="rId6"/>
    <sheet name="9dgert" sheetId="193" r:id="rId7"/>
    <sheet name="10desemprego_IEFP" sheetId="188" r:id="rId8"/>
    <sheet name="11desemprego_IEFP" sheetId="189" r:id="rId9"/>
    <sheet name="12fp_ine_trim" sheetId="165" r:id="rId10"/>
    <sheet name="13empresarial2M" sheetId="191" r:id="rId11"/>
    <sheet name="14ganhos" sheetId="176" r:id="rId12"/>
    <sheet name="15salários" sheetId="159" r:id="rId13"/>
    <sheet name="16irct" sheetId="187" r:id="rId14"/>
    <sheet name="17acidentes1" sheetId="183" r:id="rId15"/>
    <sheet name="18ssocial" sheetId="184" r:id="rId16"/>
    <sheet name="19ssocial" sheetId="185" r:id="rId17"/>
    <sheet name="20destaque" sheetId="190" r:id="rId18"/>
    <sheet name="21destaque" sheetId="171" r:id="rId19"/>
    <sheet name="22conceito" sheetId="26" r:id="rId20"/>
    <sheet name="23conceito" sheetId="27" r:id="rId21"/>
    <sheet name="contracapa" sheetId="28" r:id="rId22"/>
  </sheets>
  <externalReferences>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xlnm.Print_Area" localSheetId="7">'10desemprego_IEFP'!$A$1:$AF$92</definedName>
    <definedName name="_xlnm.Print_Area" localSheetId="8">'11desemprego_IEFP'!$A$1:$AF$65</definedName>
    <definedName name="_xlnm.Print_Area" localSheetId="9">'12fp_ine_trim'!$A$1:$AB$87</definedName>
    <definedName name="_xlnm.Print_Area" localSheetId="10">'13empresarial2M'!$A$1:$AH$78</definedName>
    <definedName name="_xlnm.Print_Area" localSheetId="11">'14ganhos'!$A$1:$V$101</definedName>
    <definedName name="_xlnm.Print_Area" localSheetId="12">'15salários'!$A$1:$P$51</definedName>
    <definedName name="_xlnm.Print_Area" localSheetId="13">'16irct'!$A$1:$AF$89</definedName>
    <definedName name="_xlnm.Print_Area" localSheetId="14">'17acidentes1'!$A$1:$Q$71</definedName>
    <definedName name="_xlnm.Print_Area" localSheetId="15">'18ssocial'!$A$1:$AG$71</definedName>
    <definedName name="_xlnm.Print_Area" localSheetId="16">'19ssocial'!$A$1:$X$63</definedName>
    <definedName name="_xlnm.Print_Area" localSheetId="17">'20destaque'!$A$1:$AF$88</definedName>
    <definedName name="_xlnm.Print_Area" localSheetId="18">'21destaque'!$A$1:$O$60</definedName>
    <definedName name="_xlnm.Print_Area" localSheetId="19">'22conceito'!$A$1:$AG$71</definedName>
    <definedName name="_xlnm.Print_Area" localSheetId="20">'23conceito'!$A$1:$AG$73</definedName>
    <definedName name="_xlnm.Print_Area" localSheetId="3">'6populacao2'!$A$1:$Z$59</definedName>
    <definedName name="_xlnm.Print_Area" localSheetId="4">'7empregoINE2'!$A$1:$AA$73</definedName>
    <definedName name="_xlnm.Print_Area" localSheetId="5">'8desemprego_INE2'!$A$1:$AA$71</definedName>
    <definedName name="_xlnm.Print_Area" localSheetId="6">'9dgert'!$A$1:$P$134</definedName>
    <definedName name="_xlnm.Print_Area" localSheetId="0">capa!$A$1:$K$58</definedName>
    <definedName name="_xlnm.Print_Area" localSheetId="21">contracapa!$A$1:$N$56</definedName>
    <definedName name="_xlnm.Print_Area" localSheetId="2">fontes!$A$1:$O$42</definedName>
    <definedName name="_xlnm.Print_Area" localSheetId="1">introducao!$A$1:$O$54</definedName>
    <definedName name="topo" localSheetId="0">capa!$N$6</definedName>
    <definedName name="Z_5859C3A0_D6FB_40D9_B6C2_346CB5A63A0A_.wvu.Cols" localSheetId="7" hidden="1">'10desemprego_IEFP'!$E:$E</definedName>
    <definedName name="Z_5859C3A0_D6FB_40D9_B6C2_346CB5A63A0A_.wvu.Cols" localSheetId="13" hidden="1">'16irct'!$G:$G</definedName>
    <definedName name="Z_5859C3A0_D6FB_40D9_B6C2_346CB5A63A0A_.wvu.Cols" localSheetId="15" hidden="1">'18ssocial'!$E:$E</definedName>
    <definedName name="Z_5859C3A0_D6FB_40D9_B6C2_346CB5A63A0A_.wvu.PrintArea" localSheetId="7" hidden="1">'10desemprego_IEFP'!$A$1:$AF$92</definedName>
    <definedName name="Z_5859C3A0_D6FB_40D9_B6C2_346CB5A63A0A_.wvu.PrintArea" localSheetId="8" hidden="1">'11desemprego_IEFP'!$A$1:$AF$65</definedName>
    <definedName name="Z_5859C3A0_D6FB_40D9_B6C2_346CB5A63A0A_.wvu.PrintArea" localSheetId="9" hidden="1">'12fp_ine_trim'!$A$1:$AB$87</definedName>
    <definedName name="Z_5859C3A0_D6FB_40D9_B6C2_346CB5A63A0A_.wvu.PrintArea" localSheetId="11" hidden="1">'14ganhos'!$A$1:$V$101</definedName>
    <definedName name="Z_5859C3A0_D6FB_40D9_B6C2_346CB5A63A0A_.wvu.PrintArea" localSheetId="12" hidden="1">'15salários'!$A$1:$P$51</definedName>
    <definedName name="Z_5859C3A0_D6FB_40D9_B6C2_346CB5A63A0A_.wvu.PrintArea" localSheetId="13" hidden="1">'16irct'!$A$1:$AF$89</definedName>
    <definedName name="Z_5859C3A0_D6FB_40D9_B6C2_346CB5A63A0A_.wvu.PrintArea" localSheetId="15" hidden="1">'18ssocial'!$A$1:$AG$71</definedName>
    <definedName name="Z_5859C3A0_D6FB_40D9_B6C2_346CB5A63A0A_.wvu.PrintArea" localSheetId="16" hidden="1">'19ssocial'!$A$1:$X$63</definedName>
    <definedName name="Z_5859C3A0_D6FB_40D9_B6C2_346CB5A63A0A_.wvu.PrintArea" localSheetId="17" hidden="1">'20destaque'!$A$1:$AF$88</definedName>
    <definedName name="Z_5859C3A0_D6FB_40D9_B6C2_346CB5A63A0A_.wvu.PrintArea" localSheetId="19" hidden="1">'22conceito'!$A$1:$AG$71</definedName>
    <definedName name="Z_5859C3A0_D6FB_40D9_B6C2_346CB5A63A0A_.wvu.PrintArea" localSheetId="20" hidden="1">'23conceito'!$A$1:$AG$73</definedName>
    <definedName name="Z_5859C3A0_D6FB_40D9_B6C2_346CB5A63A0A_.wvu.PrintArea" localSheetId="3" hidden="1">'6populacao2'!$A$1:$Z$59</definedName>
    <definedName name="Z_5859C3A0_D6FB_40D9_B6C2_346CB5A63A0A_.wvu.PrintArea" localSheetId="4" hidden="1">'7empregoINE2'!$A$1:$AA$73</definedName>
    <definedName name="Z_5859C3A0_D6FB_40D9_B6C2_346CB5A63A0A_.wvu.PrintArea" localSheetId="5" hidden="1">'8desemprego_INE2'!$A$1:$AA$71</definedName>
    <definedName name="Z_5859C3A0_D6FB_40D9_B6C2_346CB5A63A0A_.wvu.PrintArea" localSheetId="6" hidden="1">'9dgert'!$A$1:$P$134</definedName>
    <definedName name="Z_5859C3A0_D6FB_40D9_B6C2_346CB5A63A0A_.wvu.PrintArea" localSheetId="0" hidden="1">capa!$A$1:$K$58</definedName>
    <definedName name="Z_5859C3A0_D6FB_40D9_B6C2_346CB5A63A0A_.wvu.PrintArea" localSheetId="21" hidden="1">contracapa!$A$1:$N$56</definedName>
    <definedName name="Z_5859C3A0_D6FB_40D9_B6C2_346CB5A63A0A_.wvu.PrintArea" localSheetId="2" hidden="1">fontes!$A$1:$O$42</definedName>
    <definedName name="Z_5859C3A0_D6FB_40D9_B6C2_346CB5A63A0A_.wvu.PrintArea" localSheetId="1" hidden="1">introducao!$A$1:$O$54</definedName>
    <definedName name="Z_5859C3A0_D6FB_40D9_B6C2_346CB5A63A0A_.wvu.Rows" localSheetId="7" hidden="1">'10desemprego_IEFP'!$24:$27,'10desemprego_IEFP'!$58:$60,'10desemprego_IEFP'!$72:$79</definedName>
    <definedName name="Z_5859C3A0_D6FB_40D9_B6C2_346CB5A63A0A_.wvu.Rows" localSheetId="8" hidden="1">'11desemprego_IEFP'!$51:$51,'11desemprego_IEFP'!$58:$60</definedName>
    <definedName name="Z_5859C3A0_D6FB_40D9_B6C2_346CB5A63A0A_.wvu.Rows" localSheetId="9" hidden="1">'12fp_ine_trim'!#REF!,'12fp_ine_trim'!#REF!</definedName>
    <definedName name="Z_5859C3A0_D6FB_40D9_B6C2_346CB5A63A0A_.wvu.Rows" localSheetId="11" hidden="1">'14ganhos'!$35:$72</definedName>
    <definedName name="Z_5859C3A0_D6FB_40D9_B6C2_346CB5A63A0A_.wvu.Rows" localSheetId="12" hidden="1">'15salários'!$28:$29,'15salários'!#REF!</definedName>
    <definedName name="Z_5859C3A0_D6FB_40D9_B6C2_346CB5A63A0A_.wvu.Rows" localSheetId="13" hidden="1">'16irct'!$53:$65</definedName>
    <definedName name="Z_5859C3A0_D6FB_40D9_B6C2_346CB5A63A0A_.wvu.Rows" localSheetId="15" hidden="1">'18ssocial'!$30:$30</definedName>
    <definedName name="Z_5859C3A0_D6FB_40D9_B6C2_346CB5A63A0A_.wvu.Rows" localSheetId="16" hidden="1">'19ssocial'!#REF!</definedName>
    <definedName name="Z_5859C3A0_D6FB_40D9_B6C2_346CB5A63A0A_.wvu.Rows" localSheetId="17" hidden="1">'20destaque'!$36:$44,'20destaque'!$47:$48</definedName>
    <definedName name="Z_5859C3A0_D6FB_40D9_B6C2_346CB5A63A0A_.wvu.Rows" localSheetId="19" hidden="1">'22conceito'!#REF!</definedName>
    <definedName name="Z_5859C3A0_D6FB_40D9_B6C2_346CB5A63A0A_.wvu.Rows" localSheetId="20" hidden="1">'23conceito'!$8:$9</definedName>
    <definedName name="Z_5859C3A0_D6FB_40D9_B6C2_346CB5A63A0A_.wvu.Rows" localSheetId="3" hidden="1">'6populacao2'!$8:$8,'6populacao2'!$31:$56,'6populacao2'!#REF!</definedName>
    <definedName name="Z_5859C3A0_D6FB_40D9_B6C2_346CB5A63A0A_.wvu.Rows" localSheetId="4" hidden="1">'7empregoINE2'!$44:$70,'7empregoINE2'!#REF!</definedName>
    <definedName name="Z_5859C3A0_D6FB_40D9_B6C2_346CB5A63A0A_.wvu.Rows" localSheetId="5" hidden="1">'8desemprego_INE2'!$42:$68,'8desemprego_INE2'!#REF!,'8desemprego_INE2'!#REF!,'8desemprego_INE2'!$70:$70</definedName>
    <definedName name="Z_5859C3A0_D6FB_40D9_B6C2_346CB5A63A0A_.wvu.Rows" localSheetId="6" hidden="1">'9dgert'!$5:$6,'9dgert'!#REF!,'9dgert'!$80:$130</definedName>
    <definedName name="Z_87E9DA1B_1CEB_458D_87A5_C4E38BAE485A_.wvu.Cols" localSheetId="7" hidden="1">'10desemprego_IEFP'!$E:$E</definedName>
    <definedName name="Z_87E9DA1B_1CEB_458D_87A5_C4E38BAE485A_.wvu.Cols" localSheetId="13" hidden="1">'16irct'!$G:$G</definedName>
    <definedName name="Z_87E9DA1B_1CEB_458D_87A5_C4E38BAE485A_.wvu.Cols" localSheetId="15" hidden="1">'18ssocial'!$E:$E</definedName>
    <definedName name="Z_87E9DA1B_1CEB_458D_87A5_C4E38BAE485A_.wvu.PrintArea" localSheetId="7" hidden="1">'10desemprego_IEFP'!$A$1:$AF$92</definedName>
    <definedName name="Z_87E9DA1B_1CEB_458D_87A5_C4E38BAE485A_.wvu.PrintArea" localSheetId="8" hidden="1">'11desemprego_IEFP'!$A$1:$AF$65</definedName>
    <definedName name="Z_87E9DA1B_1CEB_458D_87A5_C4E38BAE485A_.wvu.PrintArea" localSheetId="9" hidden="1">'12fp_ine_trim'!$A$1:$AB$87</definedName>
    <definedName name="Z_87E9DA1B_1CEB_458D_87A5_C4E38BAE485A_.wvu.PrintArea" localSheetId="11" hidden="1">'14ganhos'!$A$1:$V$101</definedName>
    <definedName name="Z_87E9DA1B_1CEB_458D_87A5_C4E38BAE485A_.wvu.PrintArea" localSheetId="12" hidden="1">'15salários'!$A$1:$P$51</definedName>
    <definedName name="Z_87E9DA1B_1CEB_458D_87A5_C4E38BAE485A_.wvu.PrintArea" localSheetId="13" hidden="1">'16irct'!$A$1:$AF$89</definedName>
    <definedName name="Z_87E9DA1B_1CEB_458D_87A5_C4E38BAE485A_.wvu.PrintArea" localSheetId="15" hidden="1">'18ssocial'!$A$1:$AG$71</definedName>
    <definedName name="Z_87E9DA1B_1CEB_458D_87A5_C4E38BAE485A_.wvu.PrintArea" localSheetId="16" hidden="1">'19ssocial'!$A$1:$X$63</definedName>
    <definedName name="Z_87E9DA1B_1CEB_458D_87A5_C4E38BAE485A_.wvu.PrintArea" localSheetId="17" hidden="1">'20destaque'!$A$1:$AF$88</definedName>
    <definedName name="Z_87E9DA1B_1CEB_458D_87A5_C4E38BAE485A_.wvu.PrintArea" localSheetId="19" hidden="1">'22conceito'!$A$1:$AG$71</definedName>
    <definedName name="Z_87E9DA1B_1CEB_458D_87A5_C4E38BAE485A_.wvu.PrintArea" localSheetId="20" hidden="1">'23conceito'!$A$1:$AG$73</definedName>
    <definedName name="Z_87E9DA1B_1CEB_458D_87A5_C4E38BAE485A_.wvu.PrintArea" localSheetId="3" hidden="1">'6populacao2'!$A$1:$Z$59</definedName>
    <definedName name="Z_87E9DA1B_1CEB_458D_87A5_C4E38BAE485A_.wvu.PrintArea" localSheetId="4" hidden="1">'7empregoINE2'!$A$1:$AA$73</definedName>
    <definedName name="Z_87E9DA1B_1CEB_458D_87A5_C4E38BAE485A_.wvu.PrintArea" localSheetId="5" hidden="1">'8desemprego_INE2'!$A$1:$AA$71</definedName>
    <definedName name="Z_87E9DA1B_1CEB_458D_87A5_C4E38BAE485A_.wvu.PrintArea" localSheetId="6" hidden="1">'9dgert'!$A$1:$P$134</definedName>
    <definedName name="Z_87E9DA1B_1CEB_458D_87A5_C4E38BAE485A_.wvu.PrintArea" localSheetId="0" hidden="1">capa!$A$1:$K$58</definedName>
    <definedName name="Z_87E9DA1B_1CEB_458D_87A5_C4E38BAE485A_.wvu.PrintArea" localSheetId="21" hidden="1">contracapa!$A$1:$N$56</definedName>
    <definedName name="Z_87E9DA1B_1CEB_458D_87A5_C4E38BAE485A_.wvu.PrintArea" localSheetId="2" hidden="1">fontes!$A$1:$O$42</definedName>
    <definedName name="Z_87E9DA1B_1CEB_458D_87A5_C4E38BAE485A_.wvu.PrintArea" localSheetId="1" hidden="1">introducao!$A$1:$O$54</definedName>
    <definedName name="Z_87E9DA1B_1CEB_458D_87A5_C4E38BAE485A_.wvu.Rows" localSheetId="7" hidden="1">'10desemprego_IEFP'!$24:$27,'10desemprego_IEFP'!$58:$60,'10desemprego_IEFP'!$72:$79</definedName>
    <definedName name="Z_87E9DA1B_1CEB_458D_87A5_C4E38BAE485A_.wvu.Rows" localSheetId="8" hidden="1">'11desemprego_IEFP'!$51:$51,'11desemprego_IEFP'!$58:$60</definedName>
    <definedName name="Z_87E9DA1B_1CEB_458D_87A5_C4E38BAE485A_.wvu.Rows" localSheetId="9" hidden="1">'12fp_ine_trim'!#REF!,'12fp_ine_trim'!#REF!</definedName>
    <definedName name="Z_87E9DA1B_1CEB_458D_87A5_C4E38BAE485A_.wvu.Rows" localSheetId="11" hidden="1">'14ganhos'!$35:$72</definedName>
    <definedName name="Z_87E9DA1B_1CEB_458D_87A5_C4E38BAE485A_.wvu.Rows" localSheetId="12" hidden="1">'15salários'!$28:$29,'15salários'!#REF!</definedName>
    <definedName name="Z_87E9DA1B_1CEB_458D_87A5_C4E38BAE485A_.wvu.Rows" localSheetId="13" hidden="1">'16irct'!$53:$65</definedName>
    <definedName name="Z_87E9DA1B_1CEB_458D_87A5_C4E38BAE485A_.wvu.Rows" localSheetId="15" hidden="1">'18ssocial'!$30:$30</definedName>
    <definedName name="Z_87E9DA1B_1CEB_458D_87A5_C4E38BAE485A_.wvu.Rows" localSheetId="16" hidden="1">'19ssocial'!#REF!</definedName>
    <definedName name="Z_87E9DA1B_1CEB_458D_87A5_C4E38BAE485A_.wvu.Rows" localSheetId="17" hidden="1">'20destaque'!$36:$44,'20destaque'!$47:$48</definedName>
    <definedName name="Z_87E9DA1B_1CEB_458D_87A5_C4E38BAE485A_.wvu.Rows" localSheetId="19" hidden="1">'22conceito'!#REF!</definedName>
    <definedName name="Z_87E9DA1B_1CEB_458D_87A5_C4E38BAE485A_.wvu.Rows" localSheetId="20" hidden="1">'23conceito'!$8:$9</definedName>
    <definedName name="Z_87E9DA1B_1CEB_458D_87A5_C4E38BAE485A_.wvu.Rows" localSheetId="3" hidden="1">'6populacao2'!$8:$8,'6populacao2'!$31:$56,'6populacao2'!#REF!</definedName>
    <definedName name="Z_87E9DA1B_1CEB_458D_87A5_C4E38BAE485A_.wvu.Rows" localSheetId="4" hidden="1">'7empregoINE2'!$44:$70,'7empregoINE2'!#REF!</definedName>
    <definedName name="Z_87E9DA1B_1CEB_458D_87A5_C4E38BAE485A_.wvu.Rows" localSheetId="5" hidden="1">'8desemprego_INE2'!$42:$68,'8desemprego_INE2'!#REF!,'8desemprego_INE2'!#REF!,'8desemprego_INE2'!$70:$70</definedName>
    <definedName name="Z_87E9DA1B_1CEB_458D_87A5_C4E38BAE485A_.wvu.Rows" localSheetId="6" hidden="1">'9dgert'!$5:$6,'9dgert'!#REF!,'9dgert'!$80:$130</definedName>
    <definedName name="Z_D8E90C30_C61D_40A7_989F_8651AA8E91E2_.wvu.Cols" localSheetId="13" hidden="1">'16irct'!$G:$G</definedName>
    <definedName name="Z_D8E90C30_C61D_40A7_989F_8651AA8E91E2_.wvu.Cols" localSheetId="15" hidden="1">'18ssocial'!$E:$E</definedName>
    <definedName name="Z_D8E90C30_C61D_40A7_989F_8651AA8E91E2_.wvu.PrintArea" localSheetId="7" hidden="1">'10desemprego_IEFP'!$A$1:$AF$92</definedName>
    <definedName name="Z_D8E90C30_C61D_40A7_989F_8651AA8E91E2_.wvu.PrintArea" localSheetId="8" hidden="1">'11desemprego_IEFP'!$A$1:$AF$65</definedName>
    <definedName name="Z_D8E90C30_C61D_40A7_989F_8651AA8E91E2_.wvu.PrintArea" localSheetId="9" hidden="1">'12fp_ine_trim'!$A$1:$AB$87</definedName>
    <definedName name="Z_D8E90C30_C61D_40A7_989F_8651AA8E91E2_.wvu.PrintArea" localSheetId="11" hidden="1">'14ganhos'!$A$1:$V$101</definedName>
    <definedName name="Z_D8E90C30_C61D_40A7_989F_8651AA8E91E2_.wvu.PrintArea" localSheetId="12" hidden="1">'15salários'!$A$1:$P$51</definedName>
    <definedName name="Z_D8E90C30_C61D_40A7_989F_8651AA8E91E2_.wvu.PrintArea" localSheetId="13" hidden="1">'16irct'!$A$1:$AF$89</definedName>
    <definedName name="Z_D8E90C30_C61D_40A7_989F_8651AA8E91E2_.wvu.PrintArea" localSheetId="15" hidden="1">'18ssocial'!$A$1:$AG$71</definedName>
    <definedName name="Z_D8E90C30_C61D_40A7_989F_8651AA8E91E2_.wvu.PrintArea" localSheetId="16" hidden="1">'19ssocial'!$A$1:$X$63</definedName>
    <definedName name="Z_D8E90C30_C61D_40A7_989F_8651AA8E91E2_.wvu.PrintArea" localSheetId="17" hidden="1">'20destaque'!$A$1:$AF$88</definedName>
    <definedName name="Z_D8E90C30_C61D_40A7_989F_8651AA8E91E2_.wvu.PrintArea" localSheetId="19" hidden="1">'22conceito'!$A$1:$AG$71</definedName>
    <definedName name="Z_D8E90C30_C61D_40A7_989F_8651AA8E91E2_.wvu.PrintArea" localSheetId="20" hidden="1">'23conceito'!$A$1:$AG$73</definedName>
    <definedName name="Z_D8E90C30_C61D_40A7_989F_8651AA8E91E2_.wvu.PrintArea" localSheetId="3" hidden="1">'6populacao2'!$A$1:$Z$59</definedName>
    <definedName name="Z_D8E90C30_C61D_40A7_989F_8651AA8E91E2_.wvu.PrintArea" localSheetId="4" hidden="1">'7empregoINE2'!$A$1:$AA$73</definedName>
    <definedName name="Z_D8E90C30_C61D_40A7_989F_8651AA8E91E2_.wvu.PrintArea" localSheetId="5" hidden="1">'8desemprego_INE2'!$A$1:$AA$71</definedName>
    <definedName name="Z_D8E90C30_C61D_40A7_989F_8651AA8E91E2_.wvu.PrintArea" localSheetId="6" hidden="1">'9dgert'!$A$1:$P$134</definedName>
    <definedName name="Z_D8E90C30_C61D_40A7_989F_8651AA8E91E2_.wvu.PrintArea" localSheetId="0" hidden="1">capa!$A$1:$K$58</definedName>
    <definedName name="Z_D8E90C30_C61D_40A7_989F_8651AA8E91E2_.wvu.PrintArea" localSheetId="21" hidden="1">contracapa!$A$1:$N$56</definedName>
    <definedName name="Z_D8E90C30_C61D_40A7_989F_8651AA8E91E2_.wvu.PrintArea" localSheetId="2" hidden="1">fontes!$A$1:$O$42</definedName>
    <definedName name="Z_D8E90C30_C61D_40A7_989F_8651AA8E91E2_.wvu.PrintArea" localSheetId="1" hidden="1">introducao!$A$1:$O$54</definedName>
    <definedName name="Z_D8E90C30_C61D_40A7_989F_8651AA8E91E2_.wvu.Rows" localSheetId="8" hidden="1">'11desemprego_IEFP'!$51:$51,'11desemprego_IEFP'!$58:$60</definedName>
    <definedName name="Z_D8E90C30_C61D_40A7_989F_8651AA8E91E2_.wvu.Rows" localSheetId="9" hidden="1">'12fp_ine_trim'!#REF!,'12fp_ine_trim'!#REF!</definedName>
    <definedName name="Z_D8E90C30_C61D_40A7_989F_8651AA8E91E2_.wvu.Rows" localSheetId="11" hidden="1">'14ganhos'!$35:$72</definedName>
    <definedName name="Z_D8E90C30_C61D_40A7_989F_8651AA8E91E2_.wvu.Rows" localSheetId="12" hidden="1">'15salários'!$28:$29,'15salários'!#REF!</definedName>
    <definedName name="Z_D8E90C30_C61D_40A7_989F_8651AA8E91E2_.wvu.Rows" localSheetId="13" hidden="1">'16irct'!$53:$65</definedName>
    <definedName name="Z_D8E90C30_C61D_40A7_989F_8651AA8E91E2_.wvu.Rows" localSheetId="15" hidden="1">'18ssocial'!$30:$30</definedName>
    <definedName name="Z_D8E90C30_C61D_40A7_989F_8651AA8E91E2_.wvu.Rows" localSheetId="16" hidden="1">'19ssocial'!#REF!</definedName>
    <definedName name="Z_D8E90C30_C61D_40A7_989F_8651AA8E91E2_.wvu.Rows" localSheetId="17" hidden="1">'20destaque'!$36:$44,'20destaque'!$47:$48</definedName>
    <definedName name="Z_D8E90C30_C61D_40A7_989F_8651AA8E91E2_.wvu.Rows" localSheetId="19" hidden="1">'22conceito'!#REF!</definedName>
    <definedName name="Z_D8E90C30_C61D_40A7_989F_8651AA8E91E2_.wvu.Rows" localSheetId="20" hidden="1">'23conceito'!$8:$9</definedName>
    <definedName name="Z_D8E90C30_C61D_40A7_989F_8651AA8E91E2_.wvu.Rows" localSheetId="3" hidden="1">'6populacao2'!$8:$8,'6populacao2'!$30:$56,'6populacao2'!#REF!,'6populacao2'!$57:$57</definedName>
    <definedName name="Z_D8E90C30_C61D_40A7_989F_8651AA8E91E2_.wvu.Rows" localSheetId="4" hidden="1">'7empregoINE2'!$44:$70,'7empregoINE2'!#REF!</definedName>
    <definedName name="Z_D8E90C30_C61D_40A7_989F_8651AA8E91E2_.wvu.Rows" localSheetId="6" hidden="1">'9dgert'!$5:$6,'9dgert'!#REF!,'9dgert'!$80:$130</definedName>
  </definedNames>
  <calcPr calcId="125725" fullPrecision="0"/>
  <customWorkbookViews>
    <customWorkbookView name="Carla.Lopes - Vista pessoal" guid="{D8E90C30-C61D-40A7-989F-8651AA8E91E2}" mergeInterval="0" personalView="1" maximized="1" xWindow="1" yWindow="1" windowWidth="1436" windowHeight="636" tabRatio="792" activeSheetId="22"/>
    <customWorkbookView name="Teresa Feliciano - Vista pessoal" guid="{5859C3A0-D6FB-40D9-B6C2-346CB5A63A0A}" mergeInterval="0" personalView="1" maximized="1" xWindow="1" yWindow="1" windowWidth="1276" windowHeight="752" tabRatio="551" activeSheetId="20"/>
    <customWorkbookView name="Joana.Matos - Vista pessoal" guid="{87E9DA1B-1CEB-458D-87A5-C4E38BAE485A}" mergeInterval="0" personalView="1" maximized="1" xWindow="1" yWindow="1" windowWidth="1276" windowHeight="752" tabRatio="551" activeSheetId="16"/>
  </customWorkbookViews>
  <fileRecoveryPr autoRecover="0"/>
</workbook>
</file>

<file path=xl/calcChain.xml><?xml version="1.0" encoding="utf-8"?>
<calcChain xmlns="http://schemas.openxmlformats.org/spreadsheetml/2006/main">
  <c r="S8" i="191"/>
  <c r="S9"/>
  <c r="S10"/>
  <c r="S11"/>
  <c r="S12"/>
  <c r="S13"/>
  <c r="AD8"/>
  <c r="AD9"/>
  <c r="AD10"/>
  <c r="AD11"/>
  <c r="AD12"/>
  <c r="AD13"/>
  <c r="N134" i="193" l="1"/>
  <c r="N76"/>
  <c r="M76"/>
  <c r="L76"/>
  <c r="K76"/>
  <c r="J76"/>
  <c r="I76"/>
  <c r="H76"/>
  <c r="G76"/>
  <c r="F76"/>
  <c r="N68"/>
  <c r="F63"/>
  <c r="N58"/>
  <c r="J58"/>
  <c r="H58"/>
  <c r="F58"/>
  <c r="N53"/>
  <c r="L53"/>
  <c r="J53"/>
  <c r="H53"/>
  <c r="F53"/>
  <c r="N48"/>
  <c r="L48"/>
  <c r="J48"/>
  <c r="H48"/>
  <c r="F48"/>
  <c r="N40"/>
  <c r="L40"/>
  <c r="J40"/>
  <c r="H40"/>
  <c r="F40"/>
  <c r="K37" i="7"/>
  <c r="AE78" i="191" l="1"/>
  <c r="AC74"/>
  <c r="U74"/>
  <c r="Q74"/>
  <c r="K74"/>
  <c r="AC73"/>
  <c r="U73"/>
  <c r="Q73"/>
  <c r="K73"/>
  <c r="AC72"/>
  <c r="U72"/>
  <c r="Q72"/>
  <c r="K72"/>
  <c r="AC71"/>
  <c r="U71"/>
  <c r="Q71"/>
  <c r="K71"/>
  <c r="AC70"/>
  <c r="U70"/>
  <c r="Q70"/>
  <c r="K70"/>
  <c r="AC69"/>
  <c r="U69"/>
  <c r="Q69"/>
  <c r="K69"/>
  <c r="AC68"/>
  <c r="U68"/>
  <c r="Q68"/>
  <c r="K68"/>
  <c r="AC67"/>
  <c r="U67"/>
  <c r="Q67"/>
  <c r="K67"/>
  <c r="AC66"/>
  <c r="U66"/>
  <c r="Q66"/>
  <c r="K66"/>
  <c r="AC65"/>
  <c r="U65"/>
  <c r="Q65"/>
  <c r="K65"/>
  <c r="AC64"/>
  <c r="U64"/>
  <c r="Q64"/>
  <c r="K64"/>
  <c r="AC63"/>
  <c r="U63"/>
  <c r="Q63"/>
  <c r="K63"/>
  <c r="AC62"/>
  <c r="U62"/>
  <c r="Q62"/>
  <c r="K62"/>
  <c r="AC61"/>
  <c r="U61"/>
  <c r="Q61"/>
  <c r="K61"/>
  <c r="AC60"/>
  <c r="U60"/>
  <c r="Q60"/>
  <c r="K60"/>
  <c r="AC59"/>
  <c r="U59"/>
  <c r="Q59"/>
  <c r="K59"/>
  <c r="AC58"/>
  <c r="U58"/>
  <c r="Q58"/>
  <c r="K58"/>
  <c r="AC57"/>
  <c r="U57"/>
  <c r="Q57"/>
  <c r="K57"/>
  <c r="AC56"/>
  <c r="U56"/>
  <c r="Q56"/>
  <c r="K56"/>
  <c r="AC55"/>
  <c r="U55"/>
  <c r="Q55"/>
  <c r="K55"/>
  <c r="AC54"/>
  <c r="U54"/>
  <c r="Q54"/>
  <c r="K54"/>
  <c r="AC53"/>
  <c r="U53"/>
  <c r="Q53"/>
  <c r="K53"/>
  <c r="AC52"/>
  <c r="U52"/>
  <c r="Q52"/>
  <c r="K52"/>
  <c r="AC51"/>
  <c r="U51"/>
  <c r="Q51"/>
  <c r="K51"/>
  <c r="AC50"/>
  <c r="U50"/>
  <c r="Q50"/>
  <c r="K50"/>
  <c r="AC49"/>
  <c r="U49"/>
  <c r="Q49"/>
  <c r="K49"/>
  <c r="AC48"/>
  <c r="U48"/>
  <c r="Q48"/>
  <c r="K48"/>
  <c r="AC47"/>
  <c r="U47"/>
  <c r="Q47"/>
  <c r="K47"/>
  <c r="AC46"/>
  <c r="U46"/>
  <c r="Q46"/>
  <c r="K46"/>
  <c r="AC45"/>
  <c r="U45"/>
  <c r="Q45"/>
  <c r="K45"/>
  <c r="AC44"/>
  <c r="U44"/>
  <c r="Q44"/>
  <c r="K44"/>
  <c r="AC43"/>
  <c r="U43"/>
  <c r="Q43"/>
  <c r="K43"/>
  <c r="AC42"/>
  <c r="U42"/>
  <c r="Q42"/>
  <c r="K42"/>
  <c r="AC41"/>
  <c r="U41"/>
  <c r="Q41"/>
  <c r="K41"/>
  <c r="AC40"/>
  <c r="U40"/>
  <c r="Q40"/>
  <c r="K40"/>
  <c r="AC39"/>
  <c r="U39"/>
  <c r="Q39"/>
  <c r="K39"/>
  <c r="AC38"/>
  <c r="U38"/>
  <c r="Q38"/>
  <c r="K38"/>
  <c r="AC37"/>
  <c r="U37"/>
  <c r="Q37"/>
  <c r="K37"/>
  <c r="AC36"/>
  <c r="U36"/>
  <c r="Q36"/>
  <c r="K36"/>
  <c r="AC35"/>
  <c r="U35"/>
  <c r="Q35"/>
  <c r="K35"/>
  <c r="AC34"/>
  <c r="U34"/>
  <c r="Q34"/>
  <c r="K34"/>
  <c r="AC33"/>
  <c r="U33"/>
  <c r="Q33"/>
  <c r="K33"/>
  <c r="AC32"/>
  <c r="U32"/>
  <c r="Q32"/>
  <c r="K32"/>
  <c r="AC31"/>
  <c r="U31"/>
  <c r="Q31"/>
  <c r="K31"/>
  <c r="AC30"/>
  <c r="U30"/>
  <c r="Q30"/>
  <c r="K30"/>
  <c r="AC29"/>
  <c r="U29"/>
  <c r="Q29"/>
  <c r="K29"/>
  <c r="AC28"/>
  <c r="U28"/>
  <c r="Q28"/>
  <c r="K28"/>
  <c r="AC27"/>
  <c r="U27"/>
  <c r="Q27"/>
  <c r="K27"/>
  <c r="AC26"/>
  <c r="U26"/>
  <c r="Q26"/>
  <c r="K26"/>
  <c r="AC25"/>
  <c r="U25"/>
  <c r="Q25"/>
  <c r="K25"/>
  <c r="AC24"/>
  <c r="U24"/>
  <c r="Q24"/>
  <c r="K24"/>
  <c r="AC23"/>
  <c r="U23"/>
  <c r="Q23"/>
  <c r="K23"/>
  <c r="AC22"/>
  <c r="U22"/>
  <c r="Q22"/>
  <c r="K22"/>
  <c r="AC21"/>
  <c r="U21"/>
  <c r="Q21"/>
  <c r="K21"/>
  <c r="AC20"/>
  <c r="U20"/>
  <c r="Q20"/>
  <c r="K20"/>
  <c r="AC19"/>
  <c r="U19"/>
  <c r="Q19"/>
  <c r="K19"/>
  <c r="AA13"/>
  <c r="W13"/>
  <c r="Q13"/>
  <c r="M13"/>
  <c r="J13"/>
  <c r="G13"/>
  <c r="AA12"/>
  <c r="W12"/>
  <c r="Q12"/>
  <c r="M12"/>
  <c r="J12"/>
  <c r="G12"/>
  <c r="AA11"/>
  <c r="W11"/>
  <c r="Q11"/>
  <c r="M11"/>
  <c r="J11"/>
  <c r="G11"/>
  <c r="AA10"/>
  <c r="W10"/>
  <c r="Q10"/>
  <c r="M10"/>
  <c r="J10"/>
  <c r="G10"/>
  <c r="AA9"/>
  <c r="W9"/>
  <c r="Q9"/>
  <c r="M9"/>
  <c r="J9"/>
  <c r="G9"/>
  <c r="AA8"/>
  <c r="W8"/>
  <c r="Q8"/>
  <c r="M8"/>
  <c r="J8"/>
  <c r="G8"/>
</calcChain>
</file>

<file path=xl/sharedStrings.xml><?xml version="1.0" encoding="utf-8"?>
<sst xmlns="http://schemas.openxmlformats.org/spreadsheetml/2006/main" count="1749" uniqueCount="723">
  <si>
    <t>invalidez, velhice e sobrevivência</t>
  </si>
  <si>
    <t>Outras Edições do GEP disponíveis em:</t>
  </si>
  <si>
    <t>desemprego e apoio ao emprego</t>
  </si>
  <si>
    <t>população total</t>
  </si>
  <si>
    <t>Informação Estatística mais desagregada disponível em:</t>
  </si>
  <si>
    <t xml:space="preserve"> n.d.</t>
  </si>
  <si>
    <t xml:space="preserve"> Conceitos</t>
  </si>
  <si>
    <t>valor inferior a 0,1 da unidade utilizada</t>
  </si>
  <si>
    <t>salários na construção civil e obras públicas</t>
  </si>
  <si>
    <t>população desempregada</t>
  </si>
  <si>
    <t>retribuição mínima mensal garantida</t>
  </si>
  <si>
    <t>-</t>
  </si>
  <si>
    <r>
      <t>ISSN</t>
    </r>
    <r>
      <rPr>
        <sz val="8"/>
        <color indexed="63"/>
        <rFont val="Arial"/>
        <family val="2"/>
      </rPr>
      <t xml:space="preserve"> 0873-4682</t>
    </r>
  </si>
  <si>
    <t xml:space="preserve"> Trabalho</t>
  </si>
  <si>
    <t xml:space="preserve"> Formação Profissional</t>
  </si>
  <si>
    <t>população com emprego</t>
  </si>
  <si>
    <t>índice de preços no consumidor</t>
  </si>
  <si>
    <t xml:space="preserve"> o.o</t>
  </si>
  <si>
    <t>programas e medidas de emprego, formação profissional e reabilitação profissional</t>
  </si>
  <si>
    <t>prestações familiares</t>
  </si>
  <si>
    <t xml:space="preserve">Sinais convencionais  </t>
  </si>
  <si>
    <t>estrutura empresarial</t>
  </si>
  <si>
    <r>
      <t>Depósito Legal</t>
    </r>
    <r>
      <rPr>
        <sz val="8"/>
        <color indexed="63"/>
        <rFont val="Arial"/>
        <family val="2"/>
      </rPr>
      <t>: 100553/96</t>
    </r>
  </si>
  <si>
    <t>valor inferior a metade da unidade utilizada</t>
  </si>
  <si>
    <t xml:space="preserve"> Fontes</t>
  </si>
  <si>
    <t>doença</t>
  </si>
  <si>
    <r>
      <t>Periodicidade</t>
    </r>
    <r>
      <rPr>
        <sz val="8"/>
        <color indexed="63"/>
        <rFont val="Arial"/>
        <family val="2"/>
      </rPr>
      <t>: Mensal</t>
    </r>
  </si>
  <si>
    <t xml:space="preserve">Conceitos </t>
  </si>
  <si>
    <t xml:space="preserve">Dados recolhidos até:    </t>
  </si>
  <si>
    <t>desemprego registado - no fim do período</t>
  </si>
  <si>
    <t>ganhos médios</t>
  </si>
  <si>
    <t>Índice</t>
  </si>
  <si>
    <t>desemprego registado, ofertas e colocações - ao longo do período</t>
  </si>
  <si>
    <t xml:space="preserve"> Segurança Social</t>
  </si>
  <si>
    <t>rendimento social de inserção</t>
  </si>
  <si>
    <t>acidentes de trabalho</t>
  </si>
  <si>
    <t xml:space="preserve"> População, Emprego e Desemprego</t>
  </si>
  <si>
    <t xml:space="preserve"> Quadros sinópticos</t>
  </si>
  <si>
    <r>
      <t>Autor</t>
    </r>
    <r>
      <rPr>
        <sz val="8"/>
        <color indexed="63"/>
        <rFont val="Arial"/>
        <family val="2"/>
      </rPr>
      <t>: Gabinete de Estratégia e Planeamento (GEP)</t>
    </r>
  </si>
  <si>
    <t xml:space="preserve"> </t>
  </si>
  <si>
    <t xml:space="preserve">ISSN: 0873 - 4682  </t>
  </si>
  <si>
    <t>valor nulo</t>
  </si>
  <si>
    <t>valor não disponível</t>
  </si>
  <si>
    <t xml:space="preserve"> Informação em destaque</t>
  </si>
  <si>
    <t>valor inferior à unidade utilizada</t>
  </si>
  <si>
    <t>Mais Informações</t>
  </si>
  <si>
    <r>
      <t xml:space="preserve"> §</t>
    </r>
    <r>
      <rPr>
        <sz val="8"/>
        <color indexed="63"/>
        <rFont val="Arial"/>
        <family val="2"/>
      </rPr>
      <t xml:space="preserve">  </t>
    </r>
  </si>
  <si>
    <r>
      <t xml:space="preserve"> o</t>
    </r>
    <r>
      <rPr>
        <sz val="8"/>
        <color indexed="63"/>
        <rFont val="Arial"/>
        <family val="2"/>
      </rPr>
      <t xml:space="preserve"> </t>
    </r>
  </si>
  <si>
    <t xml:space="preserve"> Ficha Técnica</t>
  </si>
  <si>
    <t xml:space="preserve">Introdução </t>
  </si>
  <si>
    <t xml:space="preserve">  - </t>
  </si>
  <si>
    <t>população em educação ou formação</t>
  </si>
  <si>
    <t>Equipa de Estatísticas e Difusão de Indicadores (EEDI)</t>
  </si>
  <si>
    <r>
      <t>Título</t>
    </r>
    <r>
      <rPr>
        <sz val="8"/>
        <color indexed="63"/>
        <rFont val="Arial"/>
        <family val="2"/>
      </rPr>
      <t>: Boletim Estatístico    -</t>
    </r>
  </si>
  <si>
    <t>tendências do mercado de trabalho</t>
  </si>
  <si>
    <r>
      <t xml:space="preserve">II/MSSS, Estatísticas da Segurança Social </t>
    </r>
    <r>
      <rPr>
        <sz val="8"/>
        <color indexed="63"/>
        <rFont val="Arial"/>
        <family val="2"/>
      </rPr>
      <t>- informação de dados estatísticos inerentes ao Sistema de Segurança Social nos seguintes temas: Invalidez, Velhice e Sobrevivência; Prestações Familiares; Rendimento Social de Inserção; Desemprego e Apoio ao Emprego e Doença.</t>
    </r>
  </si>
  <si>
    <r>
      <t>DGERT/MEE</t>
    </r>
    <r>
      <rPr>
        <sz val="8"/>
        <color indexed="63"/>
        <rFont val="Arial"/>
        <family val="2"/>
      </rPr>
      <t xml:space="preserve"> - dados tratados pela Direcção-Geral de Emprego e das Relações de Trabalho.</t>
    </r>
  </si>
  <si>
    <r>
      <t>IEFP/MEE, Síntese da Execução dos Programas e Medidas de Emprego e Formação Profissional</t>
    </r>
    <r>
      <rPr>
        <sz val="8"/>
        <color indexed="63"/>
        <rFont val="Arial"/>
        <family val="2"/>
      </rPr>
      <t xml:space="preserve"> - informação mensal detalhada sobre as pessoas abrangidas nos Programas e Medidas de Emprego e Formação Profissional.</t>
    </r>
  </si>
  <si>
    <r>
      <t>IEFP/MEE, Estatísticas Mensais</t>
    </r>
    <r>
      <rPr>
        <sz val="8"/>
        <color indexed="63"/>
        <rFont val="Arial"/>
        <family val="2"/>
      </rPr>
      <t xml:space="preserve"> - informação mensal do Mercado de Emprego.</t>
    </r>
  </si>
  <si>
    <r>
      <t xml:space="preserve">O </t>
    </r>
    <r>
      <rPr>
        <b/>
        <sz val="9"/>
        <color indexed="63"/>
        <rFont val="Arial"/>
        <family val="2"/>
      </rPr>
      <t>Boletim Estatístico</t>
    </r>
    <r>
      <rPr>
        <sz val="9"/>
        <color indexed="63"/>
        <rFont val="Arial"/>
        <family val="2"/>
      </rPr>
      <t xml:space="preserve"> é uma publicação mensal, iniciada em 1996, de divulgação de dados estatísticos das áreas do Emprego, da Formação Profissional, do Trabalho e da Segurança Social.
Para além das páginas de temática fixa, existem duas páginas com rotatividade de tema para informação em destaque (páginas 20 e 21).
Cada página temática de periodicidade trimestral é composta, sempre que se mostre pertinente,  por duas partes: uma de indicadores gerais que permanecem ao longo do trimestre e uma segunda com informação de rotatividade mensal, de forma a potenciar a informação a disponibilizar.</t>
    </r>
  </si>
  <si>
    <t>taxa desemprego - EU 27</t>
  </si>
  <si>
    <t>despedimentos coletivos</t>
  </si>
  <si>
    <t>instrumentos de regulamentação coletiva do trabalho</t>
  </si>
  <si>
    <t>Publicação eletrónica mensal</t>
  </si>
  <si>
    <r>
      <t>Formato:</t>
    </r>
    <r>
      <rPr>
        <sz val="8"/>
        <color indexed="63"/>
        <rFont val="Arial"/>
        <family val="2"/>
      </rPr>
      <t xml:space="preserve"> publicação em suporte eletrónico</t>
    </r>
  </si>
  <si>
    <r>
      <t xml:space="preserve">GEP/MSSS, Inquérito aos Ganhos - </t>
    </r>
    <r>
      <rPr>
        <sz val="8"/>
        <color indexed="63"/>
        <rFont val="Arial"/>
        <family val="2"/>
      </rPr>
      <t xml:space="preserve"> inquérito realizado semestralmente por amostragem junto dos estabelecimentos. São inquiridos todos os sectores de atividade, com exceção da Agricultura, Produção Animal, Caça e Silvicultura, da Pesca, das Famílias com Empregados Domésticos, da Administração Pública, Defesa e Segurança Social Obrigatória, da Educação Pública e da Saúde e Ação Social Pública. Tem por objetivo a recolha de informação que permita conhecer o nível médio mensal da remuneração de base e do ganho dos trabalhadores por conta de outrem, bem como os trabalhadores a tempo completo abrangidos pelo Salário Mínimo Nacional (Retribuição Mínima Mensal Garantida).</t>
    </r>
  </si>
  <si>
    <r>
      <t xml:space="preserve">GEP/MSSS, Inquérito aos Salários por Profissões na Construção - </t>
    </r>
    <r>
      <rPr>
        <sz val="8"/>
        <color indexed="63"/>
        <rFont val="Arial"/>
        <family val="2"/>
      </rPr>
      <t>inquérito realizado trimestralmente por amostragem junto das empresas com dez ou mais pessoas ao serviço, abrangendo o Continente e as Regiões Autónomas dos Açores e da Madeira. Disponibiliza informação que permite conhecer a remuneração mensal e horária (taxa de salário) e a duração média normal semanal do trabalho, para as profissões mais características da atividade económica em estudo, bem como a sua evolução a curto prazo.</t>
    </r>
  </si>
  <si>
    <r>
      <t xml:space="preserve">GEP/MSSS, Quadros de Pessoal - </t>
    </r>
    <r>
      <rPr>
        <sz val="8"/>
        <color indexed="63"/>
        <rFont val="Arial"/>
        <family val="2"/>
      </rPr>
      <t xml:space="preserve">abrangem todas as entidades com trabalhadores por conta de outrem excetuando a Administração Pública, entidades que empregam trabalhadores rurais não permanentes e trabalhadores domésticos. </t>
    </r>
  </si>
  <si>
    <r>
      <t>IEFP/MEE, Relatório Mensal de Execução Física e Financeira</t>
    </r>
    <r>
      <rPr>
        <sz val="8"/>
        <color indexed="63"/>
        <rFont val="Arial"/>
        <family val="2"/>
      </rPr>
      <t xml:space="preserve"> - disponibiliza os principais indicadores da execução acumulada (física e financeira), dos diversos Programas e Medidas de Emprego e Formação Profissional desenvolvidos pelo IEFP, I.P.</t>
    </r>
  </si>
  <si>
    <r>
      <t xml:space="preserve">INE, Índice de Preços no Consumidor </t>
    </r>
    <r>
      <rPr>
        <sz val="8"/>
        <color indexed="63"/>
        <rFont val="Arial"/>
        <family val="2"/>
      </rPr>
      <t>- informação de carácter mensal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t>
    </r>
  </si>
  <si>
    <r>
      <t xml:space="preserve">INE, Inquérito ao Emprego - </t>
    </r>
    <r>
      <rPr>
        <sz val="8"/>
        <color indexed="63"/>
        <rFont val="Arial"/>
        <family val="2"/>
      </rPr>
      <t xml:space="preserve">inquérito que tem por principal objetivo a caracterização da população face ao mercado de trabalho. É um inquérito trimestral, por amostragem, dirigido a residentes em alojamentos familiares no espaço nacional e disponibiliza resultados trimestrais e anuais. A informação é obtida por recolha direta, mediante entrevista assistida por computador, segundo um modo de recolha misto: a primeira entrevista ao alojamento é feita presencialmente e as cinco inquirições seguintes, se forem cumpridos determinados requisitos, são feitas por telefone. Os dados divulgados foram calibrados, tendo por referência as estimativas independentes da população calculadas a partir dos resultados definitivos dos Censos 2001. </t>
    </r>
  </si>
  <si>
    <r>
      <t xml:space="preserve">INE, Inquérito Qualitativo de Conjuntura aos Consumidores </t>
    </r>
    <r>
      <rPr>
        <sz val="8"/>
        <color indexed="63"/>
        <rFont val="Arial"/>
        <family val="2"/>
      </rPr>
      <t>- inquérito harmonizado a nível europeu, de carácter mensal com o objetivo de recolha de informação que forneça as opiniões (avaliações/expectativas) dos consumidores sobre a situação económica e financeira das famílias, bem como as suas expectativas sobre a evolução próxima da economia.</t>
    </r>
  </si>
  <si>
    <r>
      <t xml:space="preserve">INE, Inquéritos Qualitativos de Conjuntura às Empresas (Indústria Transformadora, Construção e Obras Públicas e Serviços) </t>
    </r>
    <r>
      <rPr>
        <sz val="8"/>
        <color indexed="63"/>
        <rFont val="Arial"/>
        <family val="2"/>
      </rPr>
      <t xml:space="preserve">- inquérito mensal, harmonizado a nível europeu, com o objetivo de recolha de informação que forneça as opiniões (avaliações/expectativas) dos agentes económicos/empresários sobre a evolução da atividade económica da sua própria empresa. Da conjugação das opiniões dos empresários, torna-se possível avaliar não só a situação do sector, como também as </t>
    </r>
    <r>
      <rPr>
        <sz val="8"/>
        <color rgb="FF333333"/>
        <rFont val="Arial"/>
        <family val="2"/>
      </rPr>
      <t>respetivas perspetivas.</t>
    </r>
  </si>
  <si>
    <r>
      <t>Para uma perceção mais completa das características e conteúdo dos dados estatísticos constantes dos quadros apresentados, dever-se-á consultar as fontes</t>
    </r>
    <r>
      <rPr>
        <sz val="8"/>
        <color rgb="FF333333"/>
        <rFont val="Arial"/>
        <family val="2"/>
      </rPr>
      <t xml:space="preserve"> respetivas neles indicadas:</t>
    </r>
  </si>
  <si>
    <r>
      <t>GEP/MSSS, Acidentes de Trabalho -</t>
    </r>
    <r>
      <rPr>
        <sz val="8"/>
        <color indexed="63"/>
        <rFont val="Arial"/>
        <family val="2"/>
      </rPr>
      <t xml:space="preserve"> informação que resulta da recolha, validação e tratamento dos dados constantes das participações remetidas às Companhias de Seguros, referentes ao momento de ocorrência do acidente e dos mapas de encerramento de processo referentes à data de encerramento propriamente dito ou um ano após a ocorrência do acidente, caso este ainda não esteja clinicamente concluído. Não estão incluídos os acidentes ocorridos na Administração Pública com subscritores da Caixa Geral de Aposentações, assim como os acidentes de trajeto.</t>
    </r>
  </si>
  <si>
    <r>
      <t>GEP/MSSS, Custo da Mão-de-Obra -</t>
    </r>
    <r>
      <rPr>
        <sz val="8"/>
        <color indexed="63"/>
        <rFont val="Arial"/>
        <family val="2"/>
      </rPr>
      <t xml:space="preserve"> O Inquérito ao Custo da Mão-de-Obra é uma operação estatística comunitária realizada com periodicidade quadrienal, de carácter obrigatório e efetuada ao abrigo dos Regulamentos (CE) n.º 530/1999 do Conselho, de 9 de março de 1999, e (CE) n.º 1737/2005 da Comissão, de 21 de outubro de 2005. O objetivo principal deste inquérito é conhecer os custos efetivos suportados pela entidade empregadora e resultantes do emprego de mão-de-obra, quer em termos globais, quer médios, bem como a respetiva estrutura de composição. Dessa composição sobressaem as despesas com maior peso e determinantes do custo da mão-de-obra. Abrange, a nível nacional (Continente e Regiões Autónomas dos Açores e da Madeira), as unidades locais pertencentes empresas com um ou mais pessoas ao serviço, classificadas nas atividades compreendidas nas Secções B a S da Classificação Portuguesas das Atividades Económicas (CAE Revisão 3).</t>
    </r>
  </si>
  <si>
    <t>Ministério da Solidariedade e da Segurança Social</t>
  </si>
  <si>
    <r>
      <t>e-mail:</t>
    </r>
    <r>
      <rPr>
        <sz val="8"/>
        <color indexed="63"/>
        <rFont val="Arial"/>
        <family val="2"/>
      </rPr>
      <t xml:space="preserve"> dados@gep.msss.gov.pt</t>
    </r>
  </si>
  <si>
    <r>
      <t>Internet:</t>
    </r>
    <r>
      <rPr>
        <sz val="8"/>
        <color indexed="63"/>
        <rFont val="Arial"/>
        <family val="2"/>
      </rPr>
      <t xml:space="preserve"> www.gep.msss.gov.pt</t>
    </r>
  </si>
  <si>
    <t>http://www.gep.msss.gov.pt/estatistica/index.php</t>
  </si>
  <si>
    <t>http://www.gep.msss.gov.pt/index.php</t>
  </si>
  <si>
    <t>MINISTÉRIO DA SOLIDARIEDADE E DA SEGURANÇA SOCIAL</t>
  </si>
  <si>
    <t>Beja</t>
  </si>
  <si>
    <t>Évora</t>
  </si>
  <si>
    <t>Portalegre</t>
  </si>
  <si>
    <t>Setúbal</t>
  </si>
  <si>
    <t>Lisboa</t>
  </si>
  <si>
    <t>Leiria</t>
  </si>
  <si>
    <t>Coimbra</t>
  </si>
  <si>
    <t>Aveiro</t>
  </si>
  <si>
    <t>Porto</t>
  </si>
  <si>
    <t>Braga</t>
  </si>
  <si>
    <t>Viana do Castelo</t>
  </si>
  <si>
    <t>Bragança</t>
  </si>
  <si>
    <t>Vila Real</t>
  </si>
  <si>
    <t>total</t>
  </si>
  <si>
    <t>(percentagem)</t>
  </si>
  <si>
    <t>Continente</t>
  </si>
  <si>
    <t>Mulheres</t>
  </si>
  <si>
    <t>Homens</t>
  </si>
  <si>
    <t>Portugal</t>
  </si>
  <si>
    <t>Faro</t>
  </si>
  <si>
    <t>Castelo Branco</t>
  </si>
  <si>
    <t>Guarda</t>
  </si>
  <si>
    <t>Viseu</t>
  </si>
  <si>
    <t xml:space="preserve"> Estrutura empresarial</t>
  </si>
  <si>
    <t>(número)</t>
  </si>
  <si>
    <t>mulheres</t>
  </si>
  <si>
    <t>homens</t>
  </si>
  <si>
    <t>Santarém</t>
  </si>
  <si>
    <t>fonte: GEP/MSSS, Inquérito aos Salários por Profissões na Construção.</t>
  </si>
  <si>
    <t>Mais informação em:  http://www.gep.msss.gov.pt/estatistica/remuneracoes/index.php#salarios</t>
  </si>
  <si>
    <t>Servente da construção civil</t>
  </si>
  <si>
    <t>Condutor máquinas de escavação</t>
  </si>
  <si>
    <t>Motoristas veículos pesados mercadorias</t>
  </si>
  <si>
    <t xml:space="preserve">Serralheiro civil </t>
  </si>
  <si>
    <t>Pintor da construção civil</t>
  </si>
  <si>
    <t>Eletricista em geral</t>
  </si>
  <si>
    <t>Canalizador</t>
  </si>
  <si>
    <t>Estucador</t>
  </si>
  <si>
    <t>Ladrilhador (azulejador)</t>
  </si>
  <si>
    <t>Espalhador de betuminosos</t>
  </si>
  <si>
    <t>Carpinteiro de toscos</t>
  </si>
  <si>
    <t>Carpinteiro de limpos</t>
  </si>
  <si>
    <t>Encarregado da construção civil</t>
  </si>
  <si>
    <t>Armador de ferro</t>
  </si>
  <si>
    <t>Pedreiro em geral</t>
  </si>
  <si>
    <t>Engenheiro civil</t>
  </si>
  <si>
    <t>(euros)</t>
  </si>
  <si>
    <t>salários na construção - taxa de salário horária por profissões</t>
  </si>
  <si>
    <t>outubro</t>
  </si>
  <si>
    <t>julho</t>
  </si>
  <si>
    <t>abril</t>
  </si>
  <si>
    <t>janeiro</t>
  </si>
  <si>
    <t>salários na construção - taxa de salário mensal por profissões</t>
  </si>
  <si>
    <t xml:space="preserve"> Remunerações </t>
  </si>
  <si>
    <t>Mais informação em:  http://www.ine.pt</t>
  </si>
  <si>
    <t xml:space="preserve">  Transportes aéreos de passageiros  </t>
  </si>
  <si>
    <t>principais variações face ao mês anterior</t>
  </si>
  <si>
    <r>
      <t xml:space="preserve">Média </t>
    </r>
    <r>
      <rPr>
        <sz val="7"/>
        <color indexed="63"/>
        <rFont val="Arial"/>
        <family val="2"/>
      </rPr>
      <t>(últimos 12 meses)</t>
    </r>
  </si>
  <si>
    <t>Homóloga</t>
  </si>
  <si>
    <t>Em cadeia</t>
  </si>
  <si>
    <t>variação</t>
  </si>
  <si>
    <t>jan.</t>
  </si>
  <si>
    <t>dez.</t>
  </si>
  <si>
    <t>nov.</t>
  </si>
  <si>
    <t>out.</t>
  </si>
  <si>
    <t>set.</t>
  </si>
  <si>
    <t>ago.</t>
  </si>
  <si>
    <t>jul.</t>
  </si>
  <si>
    <t>jun.</t>
  </si>
  <si>
    <t>mai.</t>
  </si>
  <si>
    <t>abr.</t>
  </si>
  <si>
    <t>mar.</t>
  </si>
  <si>
    <t>fev.</t>
  </si>
  <si>
    <r>
      <t xml:space="preserve">índice de preços no consumidor </t>
    </r>
    <r>
      <rPr>
        <sz val="8"/>
        <color indexed="9"/>
        <rFont val="Arial"/>
        <family val="2"/>
      </rPr>
      <t>(Base 2008)</t>
    </r>
  </si>
  <si>
    <t xml:space="preserve">                                                                                                                                                                                                                                                                                                                 </t>
  </si>
  <si>
    <t>Mais informação em:  http://www.dgert.mee.gov.pt</t>
  </si>
  <si>
    <t>fonte: DGERT/MEE, Variação média ponderada intertabelas.</t>
  </si>
  <si>
    <t>Decisão de arbitragem voluntária</t>
  </si>
  <si>
    <t>Regulamento de condições mínimas</t>
  </si>
  <si>
    <t>AE</t>
  </si>
  <si>
    <t>ACT</t>
  </si>
  <si>
    <t>CCT</t>
  </si>
  <si>
    <t>convenções publicadas</t>
  </si>
  <si>
    <t>ipc</t>
  </si>
  <si>
    <t>real</t>
  </si>
  <si>
    <t>nominal</t>
  </si>
  <si>
    <t>%</t>
  </si>
  <si>
    <t>variação anualizada (%)</t>
  </si>
  <si>
    <t>variação (%)</t>
  </si>
  <si>
    <r>
      <t xml:space="preserve">eficácia
</t>
    </r>
    <r>
      <rPr>
        <sz val="8"/>
        <color indexed="63"/>
        <rFont val="Arial"/>
        <family val="2"/>
      </rPr>
      <t>(meses)</t>
    </r>
  </si>
  <si>
    <t>trabalha-dores</t>
  </si>
  <si>
    <t>convenção com maior número de trabalhadores</t>
  </si>
  <si>
    <t>novembro de 2011</t>
  </si>
  <si>
    <t>(2) informação codificada com a Classificação Portuguesa de Atividades Económicas, Revisão 3 (CAE-Rev.3).</t>
  </si>
  <si>
    <t xml:space="preserve">(1) para as quais existem dados que permitem os cálculos dos valores médios (não entram para estes cálculos as primeiras convenções, as paralelas de outras publicadas em meses anteriores, as convenções cujas alterações são não salariais e as convenções em que não se dispõe de elementos sobre o número de trabalhadores).                     </t>
  </si>
  <si>
    <t>Real</t>
  </si>
  <si>
    <t>Nominal</t>
  </si>
  <si>
    <r>
      <t xml:space="preserve">variação média anualizada </t>
    </r>
    <r>
      <rPr>
        <sz val="7"/>
        <color indexed="20"/>
        <rFont val="Arial"/>
        <family val="2"/>
      </rPr>
      <t>(%)</t>
    </r>
  </si>
  <si>
    <r>
      <t xml:space="preserve">eficácia média ponderada </t>
    </r>
    <r>
      <rPr>
        <sz val="6"/>
        <color indexed="20"/>
        <rFont val="Arial"/>
        <family val="2"/>
      </rPr>
      <t>(meses)</t>
    </r>
  </si>
  <si>
    <t>Zonas brancas (trab. administrativos)</t>
  </si>
  <si>
    <r>
      <t>U.</t>
    </r>
    <r>
      <rPr>
        <sz val="8"/>
        <color indexed="63"/>
        <rFont val="Arial"/>
        <family val="2"/>
      </rPr>
      <t xml:space="preserve"> At.org.inter. e out.inst.extra-territ.</t>
    </r>
  </si>
  <si>
    <r>
      <t>T.</t>
    </r>
    <r>
      <rPr>
        <sz val="8"/>
        <color indexed="63"/>
        <rFont val="Arial"/>
        <family val="2"/>
      </rPr>
      <t xml:space="preserve"> At.fam.p.dom.e a.pr.fam.p/uso próp.</t>
    </r>
  </si>
  <si>
    <r>
      <t xml:space="preserve">S. </t>
    </r>
    <r>
      <rPr>
        <sz val="8"/>
        <color indexed="63"/>
        <rFont val="Arial"/>
        <family val="2"/>
      </rPr>
      <t>Outras atividades de serviços</t>
    </r>
  </si>
  <si>
    <r>
      <t xml:space="preserve">R. </t>
    </r>
    <r>
      <rPr>
        <sz val="8"/>
        <color indexed="63"/>
        <rFont val="Arial"/>
        <family val="2"/>
      </rPr>
      <t>Ativ. artíst., de espect. desp.e recr.</t>
    </r>
  </si>
  <si>
    <r>
      <t xml:space="preserve">Q. </t>
    </r>
    <r>
      <rPr>
        <sz val="8"/>
        <color indexed="63"/>
        <rFont val="Arial"/>
        <family val="2"/>
      </rPr>
      <t>Ativ. de saúde hum. e apoio social</t>
    </r>
  </si>
  <si>
    <r>
      <t>P.</t>
    </r>
    <r>
      <rPr>
        <sz val="8"/>
        <color indexed="63"/>
        <rFont val="Arial"/>
        <family val="2"/>
      </rPr>
      <t xml:space="preserve"> Educação</t>
    </r>
  </si>
  <si>
    <r>
      <rPr>
        <b/>
        <sz val="8"/>
        <color indexed="63"/>
        <rFont val="Arial"/>
        <family val="2"/>
      </rPr>
      <t>O.</t>
    </r>
    <r>
      <rPr>
        <sz val="8"/>
        <color indexed="63"/>
        <rFont val="Arial"/>
        <family val="2"/>
      </rPr>
      <t xml:space="preserve"> Adm. púb.e defesa; seg.social obrig.</t>
    </r>
  </si>
  <si>
    <r>
      <t>N.</t>
    </r>
    <r>
      <rPr>
        <sz val="8"/>
        <color indexed="63"/>
        <rFont val="Arial"/>
        <family val="2"/>
      </rPr>
      <t xml:space="preserve"> Ativ. admin. e dos serv. de apoio</t>
    </r>
  </si>
  <si>
    <r>
      <t>M.</t>
    </r>
    <r>
      <rPr>
        <sz val="8"/>
        <color indexed="63"/>
        <rFont val="Arial"/>
        <family val="2"/>
      </rPr>
      <t xml:space="preserve"> Ativ.de consult., cient., téc. e simil.</t>
    </r>
  </si>
  <si>
    <r>
      <t>L.</t>
    </r>
    <r>
      <rPr>
        <sz val="8"/>
        <color indexed="63"/>
        <rFont val="Arial"/>
        <family val="2"/>
      </rPr>
      <t xml:space="preserve"> Atividades imobiliárias</t>
    </r>
  </si>
  <si>
    <r>
      <t>K.</t>
    </r>
    <r>
      <rPr>
        <sz val="8"/>
        <color indexed="63"/>
        <rFont val="Arial"/>
        <family val="2"/>
      </rPr>
      <t xml:space="preserve"> Ativ. financeiras e de seguros</t>
    </r>
  </si>
  <si>
    <r>
      <t>J.</t>
    </r>
    <r>
      <rPr>
        <sz val="8"/>
        <color indexed="63"/>
        <rFont val="Arial"/>
        <family val="2"/>
      </rPr>
      <t xml:space="preserve"> Ativ. de inform. e de comunicação</t>
    </r>
  </si>
  <si>
    <r>
      <t>I.</t>
    </r>
    <r>
      <rPr>
        <sz val="8"/>
        <color indexed="63"/>
        <rFont val="Arial"/>
        <family val="2"/>
      </rPr>
      <t xml:space="preserve"> Alojamento, restauração e similares</t>
    </r>
  </si>
  <si>
    <r>
      <t>H.</t>
    </r>
    <r>
      <rPr>
        <sz val="8"/>
        <color indexed="63"/>
        <rFont val="Arial"/>
        <family val="2"/>
      </rPr>
      <t xml:space="preserve"> Transportes e armazenagem</t>
    </r>
  </si>
  <si>
    <r>
      <t>G.</t>
    </r>
    <r>
      <rPr>
        <sz val="8"/>
        <color indexed="63"/>
        <rFont val="Arial"/>
        <family val="2"/>
      </rPr>
      <t xml:space="preserve"> Com.gros. e ret., rep. veíc. aut.</t>
    </r>
  </si>
  <si>
    <r>
      <rPr>
        <b/>
        <sz val="8"/>
        <color indexed="63"/>
        <rFont val="Arial"/>
        <family val="2"/>
      </rPr>
      <t>F.</t>
    </r>
    <r>
      <rPr>
        <sz val="8"/>
        <color indexed="63"/>
        <rFont val="Arial"/>
        <family val="2"/>
      </rPr>
      <t xml:space="preserve"> Construção</t>
    </r>
  </si>
  <si>
    <r>
      <rPr>
        <b/>
        <sz val="8"/>
        <color indexed="63"/>
        <rFont val="Arial"/>
        <family val="2"/>
      </rPr>
      <t>E.</t>
    </r>
    <r>
      <rPr>
        <sz val="8"/>
        <color indexed="63"/>
        <rFont val="Arial"/>
        <family val="2"/>
      </rPr>
      <t xml:space="preserve"> Captação, trat.,distr.; san.,despol.</t>
    </r>
  </si>
  <si>
    <r>
      <t>D.</t>
    </r>
    <r>
      <rPr>
        <sz val="8"/>
        <color indexed="63"/>
        <rFont val="Arial"/>
        <family val="2"/>
      </rPr>
      <t xml:space="preserve"> Elet.gás,vapor,ág.quente/fria,ar frio</t>
    </r>
  </si>
  <si>
    <r>
      <t>C.</t>
    </r>
    <r>
      <rPr>
        <sz val="8"/>
        <color indexed="63"/>
        <rFont val="Arial"/>
        <family val="2"/>
      </rPr>
      <t xml:space="preserve"> Indústrias transformadoras</t>
    </r>
  </si>
  <si>
    <r>
      <t>B.</t>
    </r>
    <r>
      <rPr>
        <sz val="8"/>
        <color indexed="63"/>
        <rFont val="Arial"/>
        <family val="2"/>
      </rPr>
      <t xml:space="preserve"> Indústrias extrativas</t>
    </r>
  </si>
  <si>
    <r>
      <rPr>
        <b/>
        <sz val="8"/>
        <color indexed="63"/>
        <rFont val="Arial"/>
        <family val="2"/>
      </rPr>
      <t>A.</t>
    </r>
    <r>
      <rPr>
        <sz val="8"/>
        <color indexed="63"/>
        <rFont val="Arial"/>
        <family val="2"/>
      </rPr>
      <t xml:space="preserve"> Agric, pr. animal,caça, flor.e pesca</t>
    </r>
  </si>
  <si>
    <t>Portaria de condições de trabalho</t>
  </si>
  <si>
    <t>informação mensal</t>
  </si>
  <si>
    <t xml:space="preserve">instrumentos de regulamentação coletiva do trabalho </t>
  </si>
  <si>
    <t xml:space="preserve"> Regulamentação coletiva e preços </t>
  </si>
  <si>
    <t xml:space="preserve">Remunerações </t>
  </si>
  <si>
    <t>diploma</t>
  </si>
  <si>
    <t>Dec.Lei 
242/2004 
de 31/12</t>
  </si>
  <si>
    <t>Dec.Lei 238/2005
de 30/12</t>
  </si>
  <si>
    <t>Dec.Lei 
2/2007
de 03/01</t>
  </si>
  <si>
    <t>Dec.Lei 397/2007
de 31/12</t>
  </si>
  <si>
    <t>Dec.Lei 246/2008
de 18/12</t>
  </si>
  <si>
    <t>Dec.Lei 5/2010
de 15/01</t>
  </si>
  <si>
    <t>Dec.Lei 143/2010
de 31/12</t>
  </si>
  <si>
    <r>
      <t>data de entrada em vigor</t>
    </r>
    <r>
      <rPr>
        <b/>
        <sz val="8"/>
        <color indexed="63"/>
        <rFont val="Arial"/>
        <family val="2"/>
      </rPr>
      <t/>
    </r>
  </si>
  <si>
    <t>01/01/2005</t>
  </si>
  <si>
    <t>01/01/2006</t>
  </si>
  <si>
    <t>01/01/2007</t>
  </si>
  <si>
    <t>01/01/2008</t>
  </si>
  <si>
    <t>01/01/2009</t>
  </si>
  <si>
    <t>01/01/2010</t>
  </si>
  <si>
    <t>01/01/2011</t>
  </si>
  <si>
    <t>remuneração/ganho médio mensal - indicadores globais</t>
  </si>
  <si>
    <t>(euros e %)</t>
  </si>
  <si>
    <r>
      <t>remuneração de base média mensal</t>
    </r>
    <r>
      <rPr>
        <sz val="7"/>
        <color indexed="20"/>
        <rFont val="Arial"/>
        <family val="2"/>
      </rPr>
      <t xml:space="preserve"> </t>
    </r>
  </si>
  <si>
    <r>
      <t>ganho médio mensal</t>
    </r>
    <r>
      <rPr>
        <sz val="7"/>
        <color indexed="20"/>
        <rFont val="Arial"/>
        <family val="2"/>
      </rPr>
      <t xml:space="preserve"> </t>
    </r>
  </si>
  <si>
    <r>
      <t>remuneração de base/ganho</t>
    </r>
    <r>
      <rPr>
        <sz val="7"/>
        <color indexed="20"/>
        <rFont val="Arial"/>
        <family val="2"/>
      </rPr>
      <t xml:space="preserve"> (%)</t>
    </r>
  </si>
  <si>
    <r>
      <t xml:space="preserve">trabalhadores abrangidos pela retribuição mínima mensal garantida </t>
    </r>
    <r>
      <rPr>
        <vertAlign val="superscript"/>
        <sz val="8"/>
        <color indexed="20"/>
        <rFont val="Arial"/>
        <family val="2"/>
      </rPr>
      <t>(1)</t>
    </r>
    <r>
      <rPr>
        <sz val="8"/>
        <color indexed="20"/>
        <rFont val="Arial"/>
        <family val="2"/>
      </rPr>
      <t xml:space="preserve"> </t>
    </r>
    <r>
      <rPr>
        <sz val="7"/>
        <color indexed="20"/>
        <rFont val="Arial"/>
        <family val="2"/>
      </rPr>
      <t>(%)</t>
    </r>
  </si>
  <si>
    <r>
      <t>Homens</t>
    </r>
    <r>
      <rPr>
        <sz val="7"/>
        <color indexed="63"/>
        <rFont val="Arial"/>
        <family val="2"/>
      </rPr>
      <t xml:space="preserve"> (%)</t>
    </r>
  </si>
  <si>
    <r>
      <t>Mulheres</t>
    </r>
    <r>
      <rPr>
        <sz val="7"/>
        <color indexed="63"/>
        <rFont val="Arial"/>
        <family val="2"/>
      </rPr>
      <t xml:space="preserve"> (%)</t>
    </r>
  </si>
  <si>
    <t xml:space="preserve">remuneração de base média mensal </t>
  </si>
  <si>
    <t xml:space="preserve">ganho médio mensal </t>
  </si>
  <si>
    <r>
      <t>trabalhadores abrangidos pela RMMG</t>
    </r>
    <r>
      <rPr>
        <b/>
        <vertAlign val="superscript"/>
        <sz val="8"/>
        <color indexed="63"/>
        <rFont val="Arial"/>
        <family val="2"/>
      </rPr>
      <t xml:space="preserve"> </t>
    </r>
    <r>
      <rPr>
        <vertAlign val="superscript"/>
        <sz val="8"/>
        <color indexed="63"/>
        <rFont val="Arial"/>
        <family val="2"/>
      </rPr>
      <t>(1)</t>
    </r>
    <r>
      <rPr>
        <b/>
        <vertAlign val="superscript"/>
        <sz val="8"/>
        <color indexed="63"/>
        <rFont val="Arial"/>
        <family val="2"/>
      </rPr>
      <t xml:space="preserve"> </t>
    </r>
    <r>
      <rPr>
        <sz val="8"/>
        <color indexed="63"/>
        <rFont val="Arial"/>
        <family val="2"/>
      </rPr>
      <t>(%)</t>
    </r>
  </si>
  <si>
    <r>
      <t xml:space="preserve">B. </t>
    </r>
    <r>
      <rPr>
        <sz val="8"/>
        <color indexed="63"/>
        <rFont val="Arial"/>
        <family val="2"/>
      </rPr>
      <t>Indústrias extrativas</t>
    </r>
  </si>
  <si>
    <r>
      <t xml:space="preserve">C. </t>
    </r>
    <r>
      <rPr>
        <sz val="8"/>
        <color indexed="63"/>
        <rFont val="Arial"/>
        <family val="2"/>
      </rPr>
      <t>Indústrias transformadoras</t>
    </r>
  </si>
  <si>
    <r>
      <t xml:space="preserve">D. </t>
    </r>
    <r>
      <rPr>
        <sz val="8"/>
        <color indexed="63"/>
        <rFont val="Arial"/>
        <family val="2"/>
      </rPr>
      <t>Eletricidade, gás, vapor, água quente/fria, ar frio</t>
    </r>
  </si>
  <si>
    <r>
      <t xml:space="preserve">E. </t>
    </r>
    <r>
      <rPr>
        <sz val="8"/>
        <color indexed="63"/>
        <rFont val="Arial"/>
        <family val="2"/>
      </rPr>
      <t>Captação, tratamento, distrib.; san., despoluição</t>
    </r>
  </si>
  <si>
    <r>
      <t xml:space="preserve">F. </t>
    </r>
    <r>
      <rPr>
        <sz val="8"/>
        <color indexed="63"/>
        <rFont val="Arial"/>
        <family val="2"/>
      </rPr>
      <t>Construção</t>
    </r>
  </si>
  <si>
    <r>
      <t xml:space="preserve">G. </t>
    </r>
    <r>
      <rPr>
        <sz val="8"/>
        <color indexed="63"/>
        <rFont val="Arial"/>
        <family val="2"/>
      </rPr>
      <t>Comércio grosso e retalho, repar. veíc. automóveis</t>
    </r>
  </si>
  <si>
    <r>
      <t xml:space="preserve">H. </t>
    </r>
    <r>
      <rPr>
        <sz val="8"/>
        <color indexed="63"/>
        <rFont val="Arial"/>
        <family val="2"/>
      </rPr>
      <t>Transportes e armazenagem</t>
    </r>
  </si>
  <si>
    <r>
      <t xml:space="preserve">I. </t>
    </r>
    <r>
      <rPr>
        <sz val="8"/>
        <color indexed="63"/>
        <rFont val="Arial"/>
        <family val="2"/>
      </rPr>
      <t>Alojamento, restauração e similares</t>
    </r>
  </si>
  <si>
    <r>
      <t xml:space="preserve">J. </t>
    </r>
    <r>
      <rPr>
        <sz val="8"/>
        <color indexed="63"/>
        <rFont val="Arial"/>
        <family val="2"/>
      </rPr>
      <t>Atividades de informação e de comunicação</t>
    </r>
  </si>
  <si>
    <r>
      <t xml:space="preserve">K. </t>
    </r>
    <r>
      <rPr>
        <sz val="8"/>
        <color indexed="63"/>
        <rFont val="Arial"/>
        <family val="2"/>
      </rPr>
      <t>Atividades financeiras e de seguros</t>
    </r>
  </si>
  <si>
    <r>
      <t xml:space="preserve">L. </t>
    </r>
    <r>
      <rPr>
        <sz val="8"/>
        <color indexed="63"/>
        <rFont val="Arial"/>
        <family val="2"/>
      </rPr>
      <t>Atividades imobiliárias</t>
    </r>
  </si>
  <si>
    <r>
      <t xml:space="preserve">M. </t>
    </r>
    <r>
      <rPr>
        <sz val="8"/>
        <color indexed="63"/>
        <rFont val="Arial"/>
        <family val="2"/>
      </rPr>
      <t>Ativ. consultoria, científicas, técnicas e similares</t>
    </r>
  </si>
  <si>
    <r>
      <t xml:space="preserve">N. </t>
    </r>
    <r>
      <rPr>
        <sz val="8"/>
        <color indexed="63"/>
        <rFont val="Arial"/>
        <family val="2"/>
      </rPr>
      <t>Atividades administrativas e dos serviços de apoio</t>
    </r>
  </si>
  <si>
    <r>
      <t xml:space="preserve">P. </t>
    </r>
    <r>
      <rPr>
        <sz val="8"/>
        <color indexed="63"/>
        <rFont val="Arial"/>
        <family val="2"/>
      </rPr>
      <t>Educação</t>
    </r>
  </si>
  <si>
    <r>
      <t xml:space="preserve">Q. </t>
    </r>
    <r>
      <rPr>
        <sz val="8"/>
        <color indexed="63"/>
        <rFont val="Arial"/>
        <family val="2"/>
      </rPr>
      <t>Atividades de saúde humana e apoio social</t>
    </r>
  </si>
  <si>
    <r>
      <t xml:space="preserve">R. </t>
    </r>
    <r>
      <rPr>
        <sz val="8"/>
        <color indexed="63"/>
        <rFont val="Arial"/>
        <family val="2"/>
      </rPr>
      <t>Ativ. artísticas, espetáculos, desp. e recreativas</t>
    </r>
  </si>
  <si>
    <t>fonte: GEP/MSSS, Inquérito aos Ganhos.</t>
  </si>
  <si>
    <t>Mais informação em:  http://www.gep.msss.gov.pt/estatistica/remuneracoes/index.php#ganhos</t>
  </si>
  <si>
    <t xml:space="preserve">(1) habitualmente designada por salário mínimo nacional.              </t>
  </si>
  <si>
    <t>Outros</t>
  </si>
  <si>
    <t>Açores</t>
  </si>
  <si>
    <t>Madeira</t>
  </si>
  <si>
    <t xml:space="preserve"> Segurança Social </t>
  </si>
  <si>
    <t>famílias com processamento de rendimento social de inserção (RSI)</t>
  </si>
  <si>
    <t>(número e euros)</t>
  </si>
  <si>
    <t>fonte:  II/MSSS, Estatísticas da Segurança Social.</t>
  </si>
  <si>
    <t>Mais informação em:  http://www.seg-social.pt</t>
  </si>
  <si>
    <t>pensionistas ativos</t>
  </si>
  <si>
    <t>Invalidez</t>
  </si>
  <si>
    <t xml:space="preserve">Velhice </t>
  </si>
  <si>
    <t>Sobrevivência</t>
  </si>
  <si>
    <t>pensionistas com reforma antecipada</t>
  </si>
  <si>
    <t>titulares</t>
  </si>
  <si>
    <t>Abono de família</t>
  </si>
  <si>
    <t>Crianças e jovens deficientes</t>
  </si>
  <si>
    <t>Subsídio educação especial</t>
  </si>
  <si>
    <t>Subsídio vitalício</t>
  </si>
  <si>
    <t>Subsídio assistência 3.ª pessoa</t>
  </si>
  <si>
    <t>requerimentos deferidos</t>
  </si>
  <si>
    <t>Subsídio de desemprego</t>
  </si>
  <si>
    <t>Subsídio social de desemprego inicial</t>
  </si>
  <si>
    <t>beneficiários</t>
  </si>
  <si>
    <t>Subsídio social de desemprego subsequente</t>
  </si>
  <si>
    <t>Prolongamento do subsídio social de desemprego</t>
  </si>
  <si>
    <t>beneficiários estrangeiros</t>
  </si>
  <si>
    <t xml:space="preserve">Brasil  </t>
  </si>
  <si>
    <t xml:space="preserve">PALOP </t>
  </si>
  <si>
    <t xml:space="preserve">Europa de Leste  </t>
  </si>
  <si>
    <t xml:space="preserve">Países da UE (excepto Portugal)  </t>
  </si>
  <si>
    <t>valor médio do subsidio (€)</t>
  </si>
  <si>
    <t>Subsídio/ beneficiário</t>
  </si>
  <si>
    <t>Subsídio/ dias subsidiados</t>
  </si>
  <si>
    <t xml:space="preserve">baixas </t>
  </si>
  <si>
    <t xml:space="preserve"> Informação em destaque - tendências do mercado de trabalho</t>
  </si>
  <si>
    <r>
      <t>tendências do mercado de trabalho</t>
    </r>
    <r>
      <rPr>
        <sz val="10"/>
        <color indexed="9"/>
        <rFont val="Arial"/>
        <family val="2"/>
      </rPr>
      <t xml:space="preserve"> </t>
    </r>
    <r>
      <rPr>
        <vertAlign val="superscript"/>
        <sz val="10"/>
        <color indexed="9"/>
        <rFont val="Arial"/>
        <family val="2"/>
      </rPr>
      <t>(1)</t>
    </r>
  </si>
  <si>
    <r>
      <t xml:space="preserve">indicador de clima económico </t>
    </r>
    <r>
      <rPr>
        <sz val="6"/>
        <color indexed="17"/>
        <rFont val="Arial"/>
        <family val="2"/>
      </rPr>
      <t>(sre/mm3m/%)</t>
    </r>
  </si>
  <si>
    <r>
      <t xml:space="preserve">indicador de confiança setorial </t>
    </r>
    <r>
      <rPr>
        <sz val="6"/>
        <color indexed="17"/>
        <rFont val="Arial"/>
        <family val="2"/>
      </rPr>
      <t>(sre/mm3m)</t>
    </r>
  </si>
  <si>
    <t>Indústria Transformadora</t>
  </si>
  <si>
    <r>
      <t xml:space="preserve">Construção </t>
    </r>
    <r>
      <rPr>
        <vertAlign val="superscript"/>
        <sz val="8"/>
        <color indexed="63"/>
        <rFont val="Arial"/>
        <family val="2"/>
      </rPr>
      <t>(2)</t>
    </r>
  </si>
  <si>
    <t>Comércio</t>
  </si>
  <si>
    <r>
      <t>Serviços</t>
    </r>
    <r>
      <rPr>
        <b/>
        <vertAlign val="superscript"/>
        <sz val="8"/>
        <color indexed="63"/>
        <rFont val="Arial"/>
        <family val="2"/>
      </rPr>
      <t xml:space="preserve"> </t>
    </r>
    <r>
      <rPr>
        <vertAlign val="superscript"/>
        <sz val="8"/>
        <color indexed="63"/>
        <rFont val="Arial"/>
        <family val="2"/>
      </rPr>
      <t>(2)</t>
    </r>
  </si>
  <si>
    <r>
      <t xml:space="preserve">perspetivas de evolução do emprego nos próximos 3 meses </t>
    </r>
    <r>
      <rPr>
        <sz val="6"/>
        <color indexed="17"/>
        <rFont val="Arial"/>
        <family val="2"/>
      </rPr>
      <t>(mm3m)</t>
    </r>
  </si>
  <si>
    <t xml:space="preserve">Indústria Transformadora </t>
  </si>
  <si>
    <r>
      <t>Serviços</t>
    </r>
    <r>
      <rPr>
        <vertAlign val="superscript"/>
        <sz val="8"/>
        <color indexed="63"/>
        <rFont val="Arial"/>
        <family val="2"/>
      </rPr>
      <t xml:space="preserve"> (2)</t>
    </r>
  </si>
  <si>
    <t>processos concluídos</t>
  </si>
  <si>
    <r>
      <t>perspetivas de evolução do desemprego nos próximos 12 meses</t>
    </r>
    <r>
      <rPr>
        <sz val="6"/>
        <color indexed="17"/>
        <rFont val="Arial"/>
        <family val="2"/>
      </rPr>
      <t xml:space="preserve"> (mm3m)</t>
    </r>
  </si>
  <si>
    <r>
      <t xml:space="preserve">indicador de confiança dos consumidores </t>
    </r>
    <r>
      <rPr>
        <sz val="6"/>
        <color indexed="17"/>
        <rFont val="Arial"/>
        <family val="2"/>
      </rPr>
      <t>(mm3m)</t>
    </r>
  </si>
  <si>
    <t>desemprego registado:</t>
  </si>
  <si>
    <r>
      <t>no fim do período</t>
    </r>
    <r>
      <rPr>
        <b/>
        <sz val="7"/>
        <color indexed="17"/>
        <rFont val="Arial"/>
        <family val="2"/>
      </rPr>
      <t xml:space="preserve"> </t>
    </r>
    <r>
      <rPr>
        <sz val="6"/>
        <color indexed="17"/>
        <rFont val="Arial"/>
        <family val="2"/>
      </rPr>
      <t>(milhares)</t>
    </r>
  </si>
  <si>
    <r>
      <t xml:space="preserve">ao longo do período </t>
    </r>
    <r>
      <rPr>
        <sz val="6"/>
        <color indexed="17"/>
        <rFont val="Arial"/>
        <family val="2"/>
      </rPr>
      <t>(milhares)</t>
    </r>
  </si>
  <si>
    <r>
      <t xml:space="preserve">ofertas ao longo do período </t>
    </r>
    <r>
      <rPr>
        <sz val="6"/>
        <color indexed="17"/>
        <rFont val="Arial"/>
        <family val="2"/>
      </rPr>
      <t>(milhares)</t>
    </r>
  </si>
  <si>
    <r>
      <t xml:space="preserve">ofertas ao longo do período </t>
    </r>
    <r>
      <rPr>
        <sz val="6"/>
        <color indexed="63"/>
        <rFont val="Arial"/>
        <family val="2"/>
      </rPr>
      <t>(vh/%)</t>
    </r>
  </si>
  <si>
    <r>
      <t xml:space="preserve">beneficiários c/ prestações desemprego </t>
    </r>
    <r>
      <rPr>
        <sz val="6"/>
        <color indexed="17"/>
        <rFont val="Arial"/>
        <family val="2"/>
      </rPr>
      <t>(milhares)</t>
    </r>
  </si>
  <si>
    <t>(1) a informação de caráter qualitativo tem por fonte os Inquéritos Qualitativos de Conjuntura às Empresas (Indústria Transformadora, Construção e Obras Públicas e Serviços) e aos Consumidores, do INE.     (2) vcs - valores corrigidos da sazonalidade.      (3) Continente.</t>
  </si>
  <si>
    <r>
      <t>processos iniciados</t>
    </r>
    <r>
      <rPr>
        <sz val="6"/>
        <color indexed="63"/>
        <rFont val="Arial"/>
        <family val="2"/>
      </rPr>
      <t xml:space="preserve"> </t>
    </r>
    <r>
      <rPr>
        <sz val="7"/>
        <color indexed="63"/>
        <rFont val="Arial"/>
        <family val="2"/>
      </rPr>
      <t>(unidades)</t>
    </r>
  </si>
  <si>
    <r>
      <t xml:space="preserve">trabalhadores a despedir </t>
    </r>
    <r>
      <rPr>
        <sz val="7"/>
        <color indexed="63"/>
        <rFont val="Arial"/>
        <family val="2"/>
      </rPr>
      <t>(%)</t>
    </r>
    <r>
      <rPr>
        <vertAlign val="superscript"/>
        <sz val="8"/>
        <color indexed="63"/>
        <rFont val="Arial"/>
        <family val="2"/>
      </rPr>
      <t>(3)</t>
    </r>
  </si>
  <si>
    <r>
      <t xml:space="preserve">trabalhadores a despedir </t>
    </r>
    <r>
      <rPr>
        <sz val="7"/>
        <color indexed="63"/>
        <rFont val="Arial"/>
        <family val="2"/>
      </rPr>
      <t>(v.h.) (%)</t>
    </r>
    <r>
      <rPr>
        <vertAlign val="superscript"/>
        <sz val="8"/>
        <color indexed="63"/>
        <rFont val="Arial"/>
        <family val="2"/>
      </rPr>
      <t>(3)</t>
    </r>
  </si>
  <si>
    <r>
      <t>trabalhadores despedidos</t>
    </r>
    <r>
      <rPr>
        <b/>
        <vertAlign val="superscript"/>
        <sz val="8"/>
        <color indexed="63"/>
        <rFont val="Arial"/>
        <family val="2"/>
      </rPr>
      <t xml:space="preserve">(3) </t>
    </r>
    <r>
      <rPr>
        <sz val="7"/>
        <color indexed="63"/>
        <rFont val="Arial"/>
        <family val="2"/>
      </rPr>
      <t>(%)</t>
    </r>
  </si>
  <si>
    <r>
      <t>trabalhadores despedidos</t>
    </r>
    <r>
      <rPr>
        <b/>
        <vertAlign val="superscript"/>
        <sz val="8"/>
        <color indexed="63"/>
        <rFont val="Arial"/>
        <family val="2"/>
      </rPr>
      <t>(3)</t>
    </r>
    <r>
      <rPr>
        <sz val="7"/>
        <color indexed="63"/>
        <rFont val="Arial"/>
        <family val="2"/>
      </rPr>
      <t xml:space="preserve"> (v.h.) (%)</t>
    </r>
  </si>
  <si>
    <t>(milhares)</t>
  </si>
  <si>
    <t>15 - 24 anos</t>
  </si>
  <si>
    <t xml:space="preserve">25 - 44 anos </t>
  </si>
  <si>
    <r>
      <t>45 e + anos</t>
    </r>
    <r>
      <rPr>
        <b/>
        <vertAlign val="superscript"/>
        <sz val="8"/>
        <color indexed="63"/>
        <rFont val="Arial"/>
        <family val="2"/>
      </rPr>
      <t xml:space="preserve"> </t>
    </r>
  </si>
  <si>
    <t>(milhares e estrutura em %)</t>
  </si>
  <si>
    <t>v.a.</t>
  </si>
  <si>
    <t>fonte: INE, Inquérito ao Emprego.</t>
  </si>
  <si>
    <t xml:space="preserve"> População com emprego </t>
  </si>
  <si>
    <t>população com emprego - indicadores globais</t>
  </si>
  <si>
    <t>Agric., prod. animal, caça, floresta e pesca</t>
  </si>
  <si>
    <t>Indústria, const., energia e água</t>
  </si>
  <si>
    <t>Serviços</t>
  </si>
  <si>
    <t>Tempo completo</t>
  </si>
  <si>
    <t>Tempo parcial</t>
  </si>
  <si>
    <t>Trabalhadores por conta outrem</t>
  </si>
  <si>
    <t>Contrato sem termo</t>
  </si>
  <si>
    <t>Contrato com termo</t>
  </si>
  <si>
    <t>Trabalhadores por conta própria</t>
  </si>
  <si>
    <t>taxa de emprego (%)</t>
  </si>
  <si>
    <t>15 - 64 anos</t>
  </si>
  <si>
    <t>55 - 64 anos</t>
  </si>
  <si>
    <r>
      <t xml:space="preserve">disparidade entre sexos (M-H) </t>
    </r>
    <r>
      <rPr>
        <sz val="7"/>
        <color indexed="63"/>
        <rFont val="Arial"/>
        <family val="2"/>
      </rPr>
      <t>(p.p.)</t>
    </r>
  </si>
  <si>
    <t>(1) população ativa (15 e mais anos)/população total (15 e mais anos).</t>
  </si>
  <si>
    <t>população ativa</t>
  </si>
  <si>
    <t>Menos de 15 anos</t>
  </si>
  <si>
    <t>população total e ativa - indicadores globais</t>
  </si>
  <si>
    <t xml:space="preserve"> População total </t>
  </si>
  <si>
    <t>4.º trimestre</t>
  </si>
  <si>
    <t>1.º trimestre</t>
  </si>
  <si>
    <t>2.º trimestre</t>
  </si>
  <si>
    <t>3.º trimestre</t>
  </si>
  <si>
    <t>informação anual</t>
  </si>
  <si>
    <t>PRT</t>
  </si>
  <si>
    <t>AA</t>
  </si>
  <si>
    <t>trabalhadores abrangidos</t>
  </si>
  <si>
    <r>
      <t>eficácia</t>
    </r>
    <r>
      <rPr>
        <sz val="8"/>
        <color indexed="20"/>
        <rFont val="Arial"/>
        <family val="2"/>
      </rPr>
      <t xml:space="preserve"> (meses)</t>
    </r>
  </si>
  <si>
    <t>População desempregada</t>
  </si>
  <si>
    <t>população desempregada - indicadores globais</t>
  </si>
  <si>
    <t>desemprego total</t>
  </si>
  <si>
    <t>1.º Emprego</t>
  </si>
  <si>
    <t>Novo Emprego</t>
  </si>
  <si>
    <t>Até 11 meses</t>
  </si>
  <si>
    <t>12 meses e mais</t>
  </si>
  <si>
    <t>taxa de desemprego (%)</t>
  </si>
  <si>
    <r>
      <t xml:space="preserve">disparidade entre sexos </t>
    </r>
    <r>
      <rPr>
        <sz val="7"/>
        <color indexed="63"/>
        <rFont val="Arial"/>
        <family val="2"/>
      </rPr>
      <t>(M-H) (p.p.)</t>
    </r>
  </si>
  <si>
    <t>Norte</t>
  </si>
  <si>
    <t>Centro</t>
  </si>
  <si>
    <t xml:space="preserve">Lisboa </t>
  </si>
  <si>
    <t>Alentejo</t>
  </si>
  <si>
    <t>Algarve</t>
  </si>
  <si>
    <t>taxa de desemprego de longa duração (%)</t>
  </si>
  <si>
    <r>
      <t>disparidade entre sexos</t>
    </r>
    <r>
      <rPr>
        <sz val="7"/>
        <color indexed="63"/>
        <rFont val="Arial"/>
        <family val="2"/>
      </rPr>
      <t xml:space="preserve"> (M-H) (p.p.)</t>
    </r>
  </si>
  <si>
    <t xml:space="preserve"> Informação em destaque </t>
  </si>
  <si>
    <t>taxa de desemprego na União Europeia</t>
  </si>
  <si>
    <t>&lt; 25 anos</t>
  </si>
  <si>
    <t>Alemanha</t>
  </si>
  <si>
    <t>Áustria</t>
  </si>
  <si>
    <t>Bélgica</t>
  </si>
  <si>
    <t>Eslováquia</t>
  </si>
  <si>
    <t>Espanha</t>
  </si>
  <si>
    <t>Finlândia</t>
  </si>
  <si>
    <t>França</t>
  </si>
  <si>
    <t>Holanda</t>
  </si>
  <si>
    <t>Irlanda</t>
  </si>
  <si>
    <t>Itália</t>
  </si>
  <si>
    <t>Luxemburgo</t>
  </si>
  <si>
    <t>Malta</t>
  </si>
  <si>
    <t>Zona Euro</t>
  </si>
  <si>
    <t>Bulgária</t>
  </si>
  <si>
    <t xml:space="preserve">Dinamarca </t>
  </si>
  <si>
    <t>Hungria</t>
  </si>
  <si>
    <t>Polónia</t>
  </si>
  <si>
    <t>República Checa</t>
  </si>
  <si>
    <t>Suécia</t>
  </si>
  <si>
    <t>UE27</t>
  </si>
  <si>
    <t>Estados Unidos</t>
  </si>
  <si>
    <t>ganho médio mensal - atividade económica</t>
  </si>
  <si>
    <t>Outubro</t>
  </si>
  <si>
    <t>Abril</t>
  </si>
  <si>
    <r>
      <t>C.</t>
    </r>
    <r>
      <rPr>
        <sz val="8"/>
        <color indexed="63"/>
        <rFont val="Arial"/>
        <family val="2"/>
      </rPr>
      <t xml:space="preserve"> Indústrias extrativas</t>
    </r>
  </si>
  <si>
    <r>
      <t xml:space="preserve">D. </t>
    </r>
    <r>
      <rPr>
        <sz val="8"/>
        <color indexed="63"/>
        <rFont val="Arial"/>
        <family val="2"/>
      </rPr>
      <t>Indústrias transformadoras</t>
    </r>
  </si>
  <si>
    <r>
      <t xml:space="preserve">E. </t>
    </r>
    <r>
      <rPr>
        <sz val="8"/>
        <color indexed="63"/>
        <rFont val="Arial"/>
        <family val="2"/>
      </rPr>
      <t>Prod. e distr. eletricidade, gás e água</t>
    </r>
  </si>
  <si>
    <r>
      <t>F.</t>
    </r>
    <r>
      <rPr>
        <sz val="8"/>
        <color indexed="63"/>
        <rFont val="Arial"/>
        <family val="2"/>
      </rPr>
      <t xml:space="preserve"> Construção</t>
    </r>
  </si>
  <si>
    <r>
      <t xml:space="preserve">G. </t>
    </r>
    <r>
      <rPr>
        <sz val="8"/>
        <color indexed="63"/>
        <rFont val="Arial"/>
        <family val="2"/>
      </rPr>
      <t>Comércio grosso e retalho, rep. veíc. aut.</t>
    </r>
  </si>
  <si>
    <r>
      <t xml:space="preserve">H. </t>
    </r>
    <r>
      <rPr>
        <sz val="8"/>
        <color indexed="63"/>
        <rFont val="Arial"/>
        <family val="2"/>
      </rPr>
      <t>Alojamento e restauração</t>
    </r>
  </si>
  <si>
    <r>
      <t xml:space="preserve">I. </t>
    </r>
    <r>
      <rPr>
        <sz val="8"/>
        <color indexed="63"/>
        <rFont val="Arial"/>
        <family val="2"/>
      </rPr>
      <t>Transportes, armaz. e comunicações</t>
    </r>
  </si>
  <si>
    <r>
      <t>J.</t>
    </r>
    <r>
      <rPr>
        <sz val="8"/>
        <color indexed="63"/>
        <rFont val="Arial"/>
        <family val="2"/>
      </rPr>
      <t xml:space="preserve"> Atividades financeiras</t>
    </r>
  </si>
  <si>
    <r>
      <t xml:space="preserve">K. </t>
    </r>
    <r>
      <rPr>
        <sz val="8"/>
        <color indexed="63"/>
        <rFont val="Arial"/>
        <family val="2"/>
      </rPr>
      <t>At. imob.,alug. serviços prest. empresas</t>
    </r>
  </si>
  <si>
    <r>
      <t xml:space="preserve">M. </t>
    </r>
    <r>
      <rPr>
        <sz val="8"/>
        <color indexed="63"/>
        <rFont val="Arial"/>
        <family val="2"/>
      </rPr>
      <t>Educação</t>
    </r>
  </si>
  <si>
    <r>
      <t xml:space="preserve">N. </t>
    </r>
    <r>
      <rPr>
        <sz val="8"/>
        <color indexed="63"/>
        <rFont val="Arial"/>
        <family val="2"/>
      </rPr>
      <t>Saúde e ação social</t>
    </r>
  </si>
  <si>
    <r>
      <t xml:space="preserve">O. </t>
    </r>
    <r>
      <rPr>
        <sz val="8"/>
        <color indexed="63"/>
        <rFont val="Arial"/>
        <family val="2"/>
      </rPr>
      <t>Out. at. ser. colet., sociais e pessoais</t>
    </r>
  </si>
  <si>
    <r>
      <t>trabalhadores abrangidos pela retribuição mínima mensal garantida</t>
    </r>
    <r>
      <rPr>
        <b/>
        <sz val="8"/>
        <color indexed="9"/>
        <rFont val="Arial"/>
        <family val="2"/>
      </rPr>
      <t xml:space="preserve"> </t>
    </r>
    <r>
      <rPr>
        <b/>
        <vertAlign val="superscript"/>
        <sz val="8"/>
        <color indexed="9"/>
        <rFont val="Arial"/>
        <family val="2"/>
      </rPr>
      <t>(1)</t>
    </r>
    <r>
      <rPr>
        <b/>
        <sz val="8"/>
        <color indexed="9"/>
        <rFont val="Arial"/>
        <family val="2"/>
      </rPr>
      <t xml:space="preserve"> </t>
    </r>
    <r>
      <rPr>
        <b/>
        <sz val="10"/>
        <color indexed="9"/>
        <rFont val="Arial"/>
        <family val="2"/>
      </rPr>
      <t xml:space="preserve">- atividade económica </t>
    </r>
  </si>
  <si>
    <t>Ignorado</t>
  </si>
  <si>
    <r>
      <t>retribuição mínima mensal garantida</t>
    </r>
    <r>
      <rPr>
        <sz val="8"/>
        <color indexed="20"/>
        <rFont val="Arial"/>
        <family val="2"/>
      </rPr>
      <t xml:space="preserve"> </t>
    </r>
    <r>
      <rPr>
        <vertAlign val="superscript"/>
        <sz val="8"/>
        <color indexed="20"/>
        <rFont val="Arial"/>
        <family val="2"/>
      </rPr>
      <t>(1)</t>
    </r>
  </si>
  <si>
    <r>
      <t>2009</t>
    </r>
    <r>
      <rPr>
        <vertAlign val="superscript"/>
        <sz val="8"/>
        <color indexed="63"/>
        <rFont val="Arial"/>
        <family val="2"/>
      </rPr>
      <t xml:space="preserve"> (2)</t>
    </r>
  </si>
  <si>
    <t>abril
2011</t>
  </si>
  <si>
    <t>(2) em Abril de 2009 teve início uma nova série, com a selecção de uma nova amostra, de acordo com a CAE Rev. 3. Para esse período de referência, o inquérito foi realizado às duas amostras. Deste modo foi possível compatibilizar as séries, garantindo uma leitura contínua dos dados.</t>
  </si>
  <si>
    <t xml:space="preserve"> Desemprego registado, ofertas e colocações - ao longo do período </t>
  </si>
  <si>
    <t>desemprego registado - ao longo do período</t>
  </si>
  <si>
    <r>
      <t>5.1</t>
    </r>
    <r>
      <rPr>
        <sz val="8"/>
        <color indexed="63"/>
        <rFont val="Arial"/>
        <family val="2"/>
      </rPr>
      <t xml:space="preserve"> Pes. serv. proteção e segurança</t>
    </r>
  </si>
  <si>
    <r>
      <t>7.1</t>
    </r>
    <r>
      <rPr>
        <sz val="8"/>
        <color indexed="63"/>
        <rFont val="Arial"/>
        <family val="2"/>
      </rPr>
      <t xml:space="preserve"> Operár.e tr.simil.ind.extrat. e c.civil</t>
    </r>
  </si>
  <si>
    <r>
      <t xml:space="preserve">9.1 </t>
    </r>
    <r>
      <rPr>
        <sz val="8"/>
        <color indexed="63"/>
        <rFont val="Arial"/>
        <family val="2"/>
      </rPr>
      <t>Trab. não qualif. serv. e comércio</t>
    </r>
  </si>
  <si>
    <r>
      <t xml:space="preserve">4.1 </t>
    </r>
    <r>
      <rPr>
        <sz val="8"/>
        <color indexed="63"/>
        <rFont val="Arial"/>
        <family val="2"/>
      </rPr>
      <t>Empregados de escritório</t>
    </r>
  </si>
  <si>
    <r>
      <t xml:space="preserve">9.3 </t>
    </r>
    <r>
      <rPr>
        <sz val="8"/>
        <color indexed="63"/>
        <rFont val="Arial"/>
        <family val="2"/>
      </rPr>
      <t>Trab.não qual.minas,c.civil, ind.trans.</t>
    </r>
  </si>
  <si>
    <r>
      <t xml:space="preserve">5.2 </t>
    </r>
    <r>
      <rPr>
        <sz val="8"/>
        <color indexed="63"/>
        <rFont val="Arial"/>
        <family val="2"/>
      </rPr>
      <t>Manequins, vend. e demonstradores</t>
    </r>
  </si>
  <si>
    <r>
      <t xml:space="preserve">7.4 </t>
    </r>
    <r>
      <rPr>
        <sz val="8"/>
        <color indexed="63"/>
        <rFont val="Arial"/>
        <family val="2"/>
      </rPr>
      <t>Out.op.,artífices e trab.similares</t>
    </r>
  </si>
  <si>
    <r>
      <t xml:space="preserve">6.1 </t>
    </r>
    <r>
      <rPr>
        <sz val="8"/>
        <color indexed="63"/>
        <rFont val="Arial"/>
        <family val="2"/>
      </rPr>
      <t>Trab. qualific.da agric.e pesca</t>
    </r>
  </si>
  <si>
    <r>
      <t xml:space="preserve">2.3 </t>
    </r>
    <r>
      <rPr>
        <sz val="8"/>
        <color indexed="63"/>
        <rFont val="Arial"/>
        <family val="2"/>
      </rPr>
      <t>Docentes ens.secund., super. e simil.</t>
    </r>
  </si>
  <si>
    <t>1.º emprego</t>
  </si>
  <si>
    <t>Agric., prod. animal, caça, flor. e pesca</t>
  </si>
  <si>
    <t>Indúst., energia, água e construção</t>
  </si>
  <si>
    <t>Sem classificação</t>
  </si>
  <si>
    <t>ofertas de emprego - ao longo do período</t>
  </si>
  <si>
    <r>
      <t xml:space="preserve">7.4 </t>
    </r>
    <r>
      <rPr>
        <sz val="8"/>
        <color indexed="63"/>
        <rFont val="Arial"/>
        <family val="2"/>
      </rPr>
      <t>Outros operários, art. e trab.simil.</t>
    </r>
  </si>
  <si>
    <r>
      <t xml:space="preserve">6.1 </t>
    </r>
    <r>
      <rPr>
        <sz val="8"/>
        <color indexed="63"/>
        <rFont val="Arial"/>
        <family val="2"/>
      </rPr>
      <t>Trab. qualificados da agric. e pesca</t>
    </r>
  </si>
  <si>
    <r>
      <t>7.1</t>
    </r>
    <r>
      <rPr>
        <sz val="8"/>
        <color indexed="63"/>
        <rFont val="Arial"/>
        <family val="2"/>
      </rPr>
      <t xml:space="preserve"> Operários trab.sim.ind.ext.c.civ.</t>
    </r>
  </si>
  <si>
    <t xml:space="preserve">ofertas por 100 desempregados </t>
  </si>
  <si>
    <t>colocações - ao longo do período</t>
  </si>
  <si>
    <t>colocações/ofertas (%)</t>
  </si>
  <si>
    <r>
      <t xml:space="preserve">nota: </t>
    </r>
    <r>
      <rPr>
        <sz val="7"/>
        <color indexed="63"/>
        <rFont val="Arial"/>
        <family val="2"/>
      </rPr>
      <t xml:space="preserve">a informação por região NUT II foi classificada tendo em conta a Nomenclatura das Unidades Territoriais para Fins Estatísticos de 2002 (NUT 2002); a informação por catividade económica, é codificada com a Classificação Portuguesa das Atividades Económicas, Revisão 3 (CAE-Rev.3). </t>
    </r>
  </si>
  <si>
    <t xml:space="preserve">fonte:  IEFP/MEE, Informação Mensal e Estatísticas Mensais. </t>
  </si>
  <si>
    <t>Mais informação em:  http://www.iefp.pt</t>
  </si>
  <si>
    <t xml:space="preserve"> Desemprego registado - no fim do período </t>
  </si>
  <si>
    <t>pedidos de emprego - no fim do período</t>
  </si>
  <si>
    <t>Desemprego registado</t>
  </si>
  <si>
    <t>Empregados</t>
  </si>
  <si>
    <t>Ocupados</t>
  </si>
  <si>
    <t>Indisponíveis temporariamente</t>
  </si>
  <si>
    <t>Menos de 25 anos</t>
  </si>
  <si>
    <t>25 e + anos</t>
  </si>
  <si>
    <r>
      <t>Novo emprego</t>
    </r>
    <r>
      <rPr>
        <vertAlign val="superscript"/>
        <sz val="8"/>
        <color indexed="63"/>
        <rFont val="Arial"/>
        <family val="2"/>
      </rPr>
      <t xml:space="preserve"> (1)</t>
    </r>
    <r>
      <rPr>
        <sz val="8"/>
        <color indexed="63"/>
        <rFont val="Arial"/>
        <family val="2"/>
      </rPr>
      <t xml:space="preserve"> </t>
    </r>
  </si>
  <si>
    <t>Menos de 1 ano</t>
  </si>
  <si>
    <t>1 ano e mais</t>
  </si>
  <si>
    <t>Nenhum nível de instrução</t>
  </si>
  <si>
    <t>Ens. Básico - 1.º ciclo</t>
  </si>
  <si>
    <t>Ens. Básico - 2.º ciclo</t>
  </si>
  <si>
    <t>Ens. Básico - 3.º ciclo</t>
  </si>
  <si>
    <t>Secundário</t>
  </si>
  <si>
    <t>Superior</t>
  </si>
  <si>
    <r>
      <t>5.1</t>
    </r>
    <r>
      <rPr>
        <sz val="8"/>
        <color indexed="63"/>
        <rFont val="Arial"/>
        <family val="2"/>
      </rPr>
      <t xml:space="preserve"> </t>
    </r>
    <r>
      <rPr>
        <sz val="7"/>
        <color indexed="63"/>
        <rFont val="Arial"/>
        <family val="2"/>
      </rPr>
      <t>Pes. serv. proteção e segurança</t>
    </r>
  </si>
  <si>
    <r>
      <t xml:space="preserve">9.1 </t>
    </r>
    <r>
      <rPr>
        <sz val="7"/>
        <color indexed="63"/>
        <rFont val="Arial"/>
        <family val="2"/>
      </rPr>
      <t>Trab. não qualif. serv. e comércio</t>
    </r>
  </si>
  <si>
    <r>
      <t>4.1</t>
    </r>
    <r>
      <rPr>
        <sz val="8"/>
        <color indexed="63"/>
        <rFont val="Arial"/>
        <family val="2"/>
      </rPr>
      <t xml:space="preserve"> </t>
    </r>
    <r>
      <rPr>
        <sz val="7"/>
        <color indexed="63"/>
        <rFont val="Arial"/>
        <family val="2"/>
      </rPr>
      <t>Empregados de escritório</t>
    </r>
  </si>
  <si>
    <r>
      <t>7.1</t>
    </r>
    <r>
      <rPr>
        <sz val="8"/>
        <color indexed="63"/>
        <rFont val="Arial"/>
        <family val="2"/>
      </rPr>
      <t xml:space="preserve"> </t>
    </r>
    <r>
      <rPr>
        <sz val="7"/>
        <color indexed="63"/>
        <rFont val="Arial"/>
        <family val="2"/>
      </rPr>
      <t>Operários trab. sim.ind.ext. e c. civil</t>
    </r>
  </si>
  <si>
    <r>
      <t xml:space="preserve">9.3 </t>
    </r>
    <r>
      <rPr>
        <sz val="7"/>
        <color indexed="63"/>
        <rFont val="Arial"/>
        <family val="2"/>
      </rPr>
      <t>Trab. n/qual. minas,c.civil,ind. trans.</t>
    </r>
  </si>
  <si>
    <r>
      <t xml:space="preserve">5.2 </t>
    </r>
    <r>
      <rPr>
        <sz val="7"/>
        <color indexed="63"/>
        <rFont val="Arial"/>
        <family val="2"/>
      </rPr>
      <t>Maneq., vend. e demonstradores</t>
    </r>
  </si>
  <si>
    <r>
      <t>7.4</t>
    </r>
    <r>
      <rPr>
        <sz val="8"/>
        <color indexed="63"/>
        <rFont val="Arial"/>
        <family val="2"/>
      </rPr>
      <t xml:space="preserve"> </t>
    </r>
    <r>
      <rPr>
        <sz val="7"/>
        <color indexed="63"/>
        <rFont val="Arial"/>
        <family val="2"/>
      </rPr>
      <t>Outros operár., artíf. e trab. simil.</t>
    </r>
  </si>
  <si>
    <r>
      <t>8.2</t>
    </r>
    <r>
      <rPr>
        <sz val="8"/>
        <color indexed="63"/>
        <rFont val="Arial"/>
        <family val="2"/>
      </rPr>
      <t xml:space="preserve"> </t>
    </r>
    <r>
      <rPr>
        <sz val="7"/>
        <color indexed="63"/>
        <rFont val="Arial"/>
        <family val="2"/>
      </rPr>
      <t>Operadores máq. e trab. montagem</t>
    </r>
  </si>
  <si>
    <t xml:space="preserve"> Despedimentos coletivos</t>
  </si>
  <si>
    <t>informação trimestral</t>
  </si>
  <si>
    <t>processos iniciados</t>
  </si>
  <si>
    <t>Empresas</t>
  </si>
  <si>
    <t>Total de trabalhadores</t>
  </si>
  <si>
    <t>Trabalhadores a despedir</t>
  </si>
  <si>
    <t>norte</t>
  </si>
  <si>
    <t>centro</t>
  </si>
  <si>
    <t>lisboa e vale do tejo</t>
  </si>
  <si>
    <t>alentejo</t>
  </si>
  <si>
    <t>algarve</t>
  </si>
  <si>
    <t>Despedidos</t>
  </si>
  <si>
    <t>Revogação por acordo</t>
  </si>
  <si>
    <t>Outras medidas</t>
  </si>
  <si>
    <t>redução ou suspensão da prestação do trabalho em situações de crise empresarial (lay-off)</t>
  </si>
  <si>
    <t>1.º trimestre (3)</t>
  </si>
  <si>
    <t>redução dos períodos normais de trabalho</t>
  </si>
  <si>
    <t>Trabalhadores com redução</t>
  </si>
  <si>
    <t>suspensão dos contratos de trabalho</t>
  </si>
  <si>
    <t>Trabalhadores com suspensão</t>
  </si>
  <si>
    <r>
      <t xml:space="preserve">redução e suspensão </t>
    </r>
    <r>
      <rPr>
        <b/>
        <vertAlign val="superscript"/>
        <sz val="8"/>
        <color indexed="17"/>
        <rFont val="Arial"/>
        <family val="2"/>
      </rPr>
      <t>(4)</t>
    </r>
  </si>
  <si>
    <t>Trabalhadores c/ redução + suspensão</t>
  </si>
  <si>
    <t>4º trimestre 2007</t>
  </si>
  <si>
    <t>Lisboa e V.Tejo</t>
  </si>
  <si>
    <r>
      <t xml:space="preserve">redução e suspensão </t>
    </r>
    <r>
      <rPr>
        <b/>
        <vertAlign val="superscript"/>
        <sz val="8"/>
        <color indexed="17"/>
        <rFont val="Arial"/>
        <family val="2"/>
      </rPr>
      <t>(2)</t>
    </r>
    <r>
      <rPr>
        <b/>
        <sz val="8"/>
        <color indexed="17"/>
        <rFont val="Arial"/>
        <family val="2"/>
      </rPr>
      <t xml:space="preserve"> </t>
    </r>
  </si>
  <si>
    <t>Redução</t>
  </si>
  <si>
    <t>Suspensão</t>
  </si>
  <si>
    <r>
      <t xml:space="preserve">Redução e suspensão </t>
    </r>
    <r>
      <rPr>
        <vertAlign val="superscript"/>
        <sz val="8"/>
        <color indexed="63"/>
        <rFont val="Arial"/>
        <family val="2"/>
      </rPr>
      <t>(4)</t>
    </r>
  </si>
  <si>
    <t>(3) Janeiro.        (4) no caso de empresas que apliquem as duas medidas, redução e suspensão, as empresas e os respectivos trabalhadores estão incluídos em ambas, mas são contados apenas uma vez no total.</t>
  </si>
  <si>
    <r>
      <t>nota:</t>
    </r>
    <r>
      <rPr>
        <sz val="7"/>
        <color indexed="63"/>
        <rFont val="Arial"/>
        <family val="2"/>
      </rPr>
      <t xml:space="preserve"> a informação por região NUT II foi classificada tendo em conta a Nomenclatura das Unidades Territoriais para Fins Estatísticos (NUT) de 1989.</t>
    </r>
  </si>
  <si>
    <t>fonte: DGERT/MEE.</t>
  </si>
  <si>
    <t xml:space="preserve">  Jardinagem  </t>
  </si>
  <si>
    <t xml:space="preserve"> Formação profissional </t>
  </si>
  <si>
    <t>população em educação ou formação - indicadores globais</t>
  </si>
  <si>
    <t>15-24 anos</t>
  </si>
  <si>
    <t xml:space="preserve">45 e + anos </t>
  </si>
  <si>
    <r>
      <t xml:space="preserve">fonte: </t>
    </r>
    <r>
      <rPr>
        <sz val="7"/>
        <color indexed="63"/>
        <rFont val="Arial"/>
        <family val="2"/>
      </rPr>
      <t>INE, Inquérito ao Emprego.</t>
    </r>
  </si>
  <si>
    <t>indicadores de execução total</t>
  </si>
  <si>
    <t>metas</t>
  </si>
  <si>
    <t>execução</t>
  </si>
  <si>
    <r>
      <t>grau de execução</t>
    </r>
    <r>
      <rPr>
        <vertAlign val="superscript"/>
        <sz val="8"/>
        <color indexed="63"/>
        <rFont val="Arial"/>
        <family val="2"/>
      </rPr>
      <t>(1)</t>
    </r>
  </si>
  <si>
    <t>área de atividade</t>
  </si>
  <si>
    <t>tipo de centro</t>
  </si>
  <si>
    <t>(*) este número inclui as colocações de desempregados e empregados</t>
  </si>
  <si>
    <r>
      <t xml:space="preserve">caracterização dos abrangidos </t>
    </r>
    <r>
      <rPr>
        <b/>
        <vertAlign val="superscript"/>
        <sz val="8"/>
        <color indexed="63"/>
        <rFont val="Arial"/>
        <family val="2"/>
      </rPr>
      <t>(2)</t>
    </r>
  </si>
  <si>
    <t>&lt; 20 anos</t>
  </si>
  <si>
    <t>20 - 24 anos</t>
  </si>
  <si>
    <t>25 - 34 anos</t>
  </si>
  <si>
    <t>35 - 44 anos</t>
  </si>
  <si>
    <t>45 - 49 anos</t>
  </si>
  <si>
    <t>50 e + anos</t>
  </si>
  <si>
    <t>Não classificado</t>
  </si>
  <si>
    <t>&lt; 4 anos de escolaridade</t>
  </si>
  <si>
    <t>4 anos de escolaridade</t>
  </si>
  <si>
    <t>6 anos de escolaridade</t>
  </si>
  <si>
    <t>9 anos de escolaridade</t>
  </si>
  <si>
    <t>12 anos de escolaridade</t>
  </si>
  <si>
    <t>+ 12 anos de escolaridade</t>
  </si>
  <si>
    <t>fonte: IEFP/MEE, Síntese de Programas e Medidas de Emprego e Formação Profissional e Relatório Mensal de Execução Física e Financeira.</t>
  </si>
  <si>
    <t xml:space="preserve">(1) execução face à meta anual estabelecida, em percentagem.        (2) não inclui informação relativa às colocações.          </t>
  </si>
  <si>
    <t>Janeiro</t>
  </si>
  <si>
    <t>Julho</t>
  </si>
  <si>
    <r>
      <t xml:space="preserve">trabalhadores abrangidos </t>
    </r>
    <r>
      <rPr>
        <vertAlign val="superscript"/>
        <sz val="8"/>
        <color indexed="20"/>
        <rFont val="Arial"/>
        <family val="2"/>
      </rPr>
      <t>(2)</t>
    </r>
  </si>
  <si>
    <t>Abril de 2012</t>
  </si>
  <si>
    <r>
      <t xml:space="preserve">convenções consideradas </t>
    </r>
    <r>
      <rPr>
        <vertAlign val="superscript"/>
        <sz val="8"/>
        <color indexed="20"/>
        <rFont val="Arial"/>
        <family val="2"/>
      </rPr>
      <t>(1)</t>
    </r>
  </si>
  <si>
    <t xml:space="preserve">  Meios ou suportes de gravação</t>
  </si>
  <si>
    <r>
      <t>profissões com mais inscritos</t>
    </r>
    <r>
      <rPr>
        <vertAlign val="superscript"/>
        <sz val="8"/>
        <color indexed="17"/>
        <rFont val="Arial"/>
        <family val="2"/>
      </rPr>
      <t xml:space="preserve"> (1)</t>
    </r>
  </si>
  <si>
    <r>
      <t>novo emprego</t>
    </r>
    <r>
      <rPr>
        <sz val="8"/>
        <color indexed="17"/>
        <rFont val="Arial"/>
        <family val="2"/>
      </rPr>
      <t xml:space="preserve"> </t>
    </r>
    <r>
      <rPr>
        <vertAlign val="superscript"/>
        <sz val="8"/>
        <color indexed="17"/>
        <rFont val="Arial"/>
        <family val="2"/>
      </rPr>
      <t>(2)</t>
    </r>
  </si>
  <si>
    <r>
      <t>profissões mais solicitadas</t>
    </r>
    <r>
      <rPr>
        <vertAlign val="superscript"/>
        <sz val="8"/>
        <color indexed="17"/>
        <rFont val="Arial"/>
        <family val="2"/>
      </rPr>
      <t xml:space="preserve"> (1)</t>
    </r>
  </si>
  <si>
    <t xml:space="preserve">(1) valores do Continente a partir de abril.                (2) por atividade exercida no último emprego.  </t>
  </si>
  <si>
    <r>
      <t>profissões com mais inscritos</t>
    </r>
    <r>
      <rPr>
        <sz val="8"/>
        <color indexed="17"/>
        <rFont val="Arial"/>
        <family val="2"/>
      </rPr>
      <t xml:space="preserve"> </t>
    </r>
    <r>
      <rPr>
        <vertAlign val="superscript"/>
        <sz val="8"/>
        <color indexed="17"/>
        <rFont val="Arial"/>
        <family val="2"/>
      </rPr>
      <t>(2)</t>
    </r>
  </si>
  <si>
    <r>
      <t xml:space="preserve">nota: </t>
    </r>
    <r>
      <rPr>
        <sz val="7"/>
        <color indexed="63"/>
        <rFont val="Arial"/>
        <family val="2"/>
      </rPr>
      <t>a informação por região NUT II foi classificada tendo em conta a Nomenclatura das Unidades Territoriais para Fins Estatísticos de 2002 (NUT 2002); a informação por  atividade económica, é codificada com a Classificação Portuguesa das Atividades Económicas, Revisão 3 (CAE-Rev.3).</t>
    </r>
  </si>
  <si>
    <t>(1) por atividade exercida no último emprego.     (2) valores do Continente a partir de abril.</t>
  </si>
  <si>
    <t>sre - saldo de respostas extremas.             mm3m - média móvel de 3 meses.             vh - variação homóloga.      n.d. - não disponível</t>
  </si>
  <si>
    <t>Emprego</t>
  </si>
  <si>
    <t>Programas de emprego</t>
  </si>
  <si>
    <t>Programas de formação e emprego</t>
  </si>
  <si>
    <t>Criação de emprego e empresas</t>
  </si>
  <si>
    <t>Mercado social de emprego</t>
  </si>
  <si>
    <t>Outras</t>
  </si>
  <si>
    <t>Colocações(*)</t>
  </si>
  <si>
    <t>Formação profissional</t>
  </si>
  <si>
    <t>Reabilitação profissional</t>
  </si>
  <si>
    <t>Centros de emprego</t>
  </si>
  <si>
    <t>Centros de formação profissional</t>
  </si>
  <si>
    <t>Gestão direta</t>
  </si>
  <si>
    <t>Gestão participada</t>
  </si>
  <si>
    <t>não registados em aplicações informáticas</t>
  </si>
  <si>
    <t>registados em aplicações informáticas</t>
  </si>
  <si>
    <t>Transitados</t>
  </si>
  <si>
    <t>Iniciaram</t>
  </si>
  <si>
    <t>Terminaram</t>
  </si>
  <si>
    <t>Permanecem</t>
  </si>
  <si>
    <t>Empregado</t>
  </si>
  <si>
    <t>Desempregado</t>
  </si>
  <si>
    <t>Novo emprego</t>
  </si>
  <si>
    <r>
      <t xml:space="preserve"> - estrangeiros</t>
    </r>
    <r>
      <rPr>
        <sz val="8"/>
        <color indexed="63"/>
        <rFont val="Arial"/>
        <family val="2"/>
      </rPr>
      <t xml:space="preserve"> </t>
    </r>
    <r>
      <rPr>
        <sz val="6"/>
        <color indexed="63"/>
        <rFont val="Arial"/>
        <family val="2"/>
      </rPr>
      <t>(milhares)</t>
    </r>
    <r>
      <rPr>
        <sz val="7"/>
        <color indexed="63"/>
        <rFont val="Arial"/>
        <family val="2"/>
      </rPr>
      <t xml:space="preserve"> </t>
    </r>
    <r>
      <rPr>
        <vertAlign val="superscript"/>
        <sz val="8"/>
        <color indexed="63"/>
        <rFont val="Arial"/>
        <family val="2"/>
      </rPr>
      <t>(3)</t>
    </r>
  </si>
  <si>
    <r>
      <t>ao longo do período</t>
    </r>
    <r>
      <rPr>
        <sz val="7"/>
        <color indexed="63"/>
        <rFont val="Arial"/>
        <family val="2"/>
      </rPr>
      <t xml:space="preserve"> (vh/%)</t>
    </r>
  </si>
  <si>
    <r>
      <t xml:space="preserve"> - beneficiários estrangeiros</t>
    </r>
    <r>
      <rPr>
        <sz val="8"/>
        <color indexed="63"/>
        <rFont val="Arial"/>
        <family val="2"/>
      </rPr>
      <t xml:space="preserve"> </t>
    </r>
    <r>
      <rPr>
        <sz val="6"/>
        <color indexed="63"/>
        <rFont val="Arial"/>
        <family val="2"/>
      </rPr>
      <t xml:space="preserve">(milhares) </t>
    </r>
  </si>
  <si>
    <t>março 2012</t>
  </si>
  <si>
    <r>
      <t>Trabalhadores a despedir (resultado)</t>
    </r>
    <r>
      <rPr>
        <vertAlign val="superscript"/>
        <sz val="8"/>
        <color indexed="63"/>
        <rFont val="Arial"/>
        <family val="2"/>
      </rPr>
      <t>(1)</t>
    </r>
  </si>
  <si>
    <r>
      <t>Trabalhadores a despedir (intenção)</t>
    </r>
    <r>
      <rPr>
        <vertAlign val="superscript"/>
        <sz val="8"/>
        <color indexed="63"/>
        <rFont val="Arial"/>
        <family val="2"/>
      </rPr>
      <t>(1)</t>
    </r>
  </si>
  <si>
    <r>
      <t>1.º trimestre</t>
    </r>
    <r>
      <rPr>
        <sz val="8"/>
        <color indexed="63"/>
        <rFont val="Arial"/>
        <family val="2"/>
      </rPr>
      <t xml:space="preserve"> </t>
    </r>
  </si>
  <si>
    <t xml:space="preserve"> Maio de 2012 </t>
  </si>
  <si>
    <t>Praça de Londres, n.º 2, 3º andar</t>
  </si>
  <si>
    <t>11049-056 LISBOA</t>
  </si>
  <si>
    <t xml:space="preserve">Tel. 21 115 50 02     Fax 21 115 50 50 </t>
  </si>
  <si>
    <r>
      <t>2.º trimestre</t>
    </r>
    <r>
      <rPr>
        <b/>
        <vertAlign val="superscript"/>
        <sz val="8"/>
        <color indexed="63"/>
        <rFont val="Arial"/>
        <family val="2"/>
      </rPr>
      <t>(2)</t>
    </r>
    <r>
      <rPr>
        <sz val="8"/>
        <color indexed="63"/>
        <rFont val="Arial"/>
        <family val="2"/>
      </rPr>
      <t xml:space="preserve"> </t>
    </r>
  </si>
  <si>
    <t>fonte:  GEP/MSSS, Quadros de Pessoal.</t>
  </si>
  <si>
    <t>Mais informação em: http://www.gep.msss.gov.pt/estatistica/gerais/index.php#qp</t>
  </si>
  <si>
    <t>fonte: INE, Índice de Preços no Consumidor.</t>
  </si>
  <si>
    <t>:</t>
  </si>
  <si>
    <t>abril 2011</t>
  </si>
  <si>
    <t>abril 2012</t>
  </si>
  <si>
    <r>
      <t xml:space="preserve">taxa de atividade (%) </t>
    </r>
    <r>
      <rPr>
        <vertAlign val="superscript"/>
        <sz val="8"/>
        <color indexed="17"/>
        <rFont val="Arial"/>
        <family val="2"/>
      </rPr>
      <t>(1)</t>
    </r>
  </si>
  <si>
    <t>população total com  15 e mais anos - nível de instrução completo</t>
  </si>
  <si>
    <t xml:space="preserve"> Nenhum nível de instrução</t>
  </si>
  <si>
    <t xml:space="preserve"> Básico - 1.º ciclo</t>
  </si>
  <si>
    <t xml:space="preserve"> Básico - 2.º ciclo</t>
  </si>
  <si>
    <t xml:space="preserve"> Básico - 3.º ciclo</t>
  </si>
  <si>
    <t xml:space="preserve"> Secundário </t>
  </si>
  <si>
    <t xml:space="preserve"> Superior</t>
  </si>
  <si>
    <t xml:space="preserve">trabalhadores por conta de outrem (TCO) - nível de instrução completo </t>
  </si>
  <si>
    <t>trabalhadores por conta de outrem</t>
  </si>
  <si>
    <t xml:space="preserve"> Secundário</t>
  </si>
  <si>
    <t xml:space="preserve"> Superior </t>
  </si>
  <si>
    <t xml:space="preserve">(1) não inclui os indivíduos desempregados que já arranjaram emprego a começar nos 3 meses seguintes.      </t>
  </si>
  <si>
    <t xml:space="preserve"> - de longa duração</t>
  </si>
  <si>
    <t xml:space="preserve">desemprego total </t>
  </si>
  <si>
    <r>
      <t xml:space="preserve">população desempregada - nível de instrução completo e duração do desemprego </t>
    </r>
    <r>
      <rPr>
        <vertAlign val="superscript"/>
        <sz val="8"/>
        <color indexed="9"/>
        <rFont val="Arial"/>
        <family val="2"/>
      </rPr>
      <t>(1)</t>
    </r>
  </si>
  <si>
    <t>Junho de 2012</t>
  </si>
  <si>
    <t xml:space="preserve"> Junho de 2012 </t>
  </si>
  <si>
    <t>Data de disponibilização: 29 de junho de 2012</t>
  </si>
  <si>
    <r>
      <t xml:space="preserve">Chipre </t>
    </r>
    <r>
      <rPr>
        <vertAlign val="superscript"/>
        <sz val="8"/>
        <color indexed="63"/>
        <rFont val="Arial"/>
        <family val="2"/>
      </rPr>
      <t>(2)</t>
    </r>
  </si>
  <si>
    <r>
      <t xml:space="preserve">Eslovénia </t>
    </r>
    <r>
      <rPr>
        <vertAlign val="superscript"/>
        <sz val="8"/>
        <color indexed="63"/>
        <rFont val="Arial"/>
        <family val="2"/>
      </rPr>
      <t>(2)</t>
    </r>
  </si>
  <si>
    <r>
      <t xml:space="preserve">Estónia </t>
    </r>
    <r>
      <rPr>
        <vertAlign val="superscript"/>
        <sz val="8"/>
        <color indexed="63"/>
        <rFont val="Arial"/>
        <family val="2"/>
      </rPr>
      <t>(2)</t>
    </r>
  </si>
  <si>
    <r>
      <t>Grécia</t>
    </r>
    <r>
      <rPr>
        <vertAlign val="superscript"/>
        <sz val="8"/>
        <color indexed="63"/>
        <rFont val="Arial"/>
        <family val="2"/>
      </rPr>
      <t xml:space="preserve"> (1)</t>
    </r>
  </si>
  <si>
    <r>
      <t>Letónia</t>
    </r>
    <r>
      <rPr>
        <vertAlign val="superscript"/>
        <sz val="8"/>
        <color indexed="63"/>
        <rFont val="Arial"/>
        <family val="2"/>
      </rPr>
      <t xml:space="preserve"> (2)</t>
    </r>
  </si>
  <si>
    <t xml:space="preserve">Lituânia </t>
  </si>
  <si>
    <r>
      <t xml:space="preserve">Reino Unido </t>
    </r>
    <r>
      <rPr>
        <vertAlign val="superscript"/>
        <sz val="8"/>
        <color indexed="63"/>
        <rFont val="Arial"/>
        <family val="2"/>
      </rPr>
      <t>(1)</t>
    </r>
  </si>
  <si>
    <r>
      <t>Roménia</t>
    </r>
    <r>
      <rPr>
        <vertAlign val="superscript"/>
        <sz val="8"/>
        <color indexed="63"/>
        <rFont val="Arial"/>
        <family val="2"/>
      </rPr>
      <t xml:space="preserve"> </t>
    </r>
  </si>
  <si>
    <t xml:space="preserve">Japão </t>
  </si>
  <si>
    <t>fonte:  Eurostat, Newsrealease 81/2012 - 01 junho de 2012.</t>
  </si>
  <si>
    <t>(1) fevereiro de 2012  (total, homens, mulheres e total &lt; 25 anos)     (2) março de 2012  (total, homens, mulheres e total &lt; 25 anos)                                                                                           : valor não disponível.</t>
  </si>
  <si>
    <t>valor médio (€)
abr. 2012</t>
  </si>
  <si>
    <r>
      <t xml:space="preserve">nota: </t>
    </r>
    <r>
      <rPr>
        <sz val="7"/>
        <color indexed="63"/>
        <rFont val="Arial"/>
        <family val="2"/>
      </rPr>
      <t>situação da base de dados em 30 de abril de 2012.</t>
    </r>
  </si>
  <si>
    <r>
      <t xml:space="preserve">nota: </t>
    </r>
    <r>
      <rPr>
        <sz val="7"/>
        <color indexed="63"/>
        <rFont val="Arial"/>
        <family val="2"/>
      </rPr>
      <t>situação da base de dados em 2 de maio 2012.</t>
    </r>
  </si>
  <si>
    <r>
      <t xml:space="preserve">nota: </t>
    </r>
    <r>
      <rPr>
        <sz val="7"/>
        <color indexed="63"/>
        <rFont val="Arial"/>
        <family val="2"/>
      </rPr>
      <t>situação da base de dados em 18 de maio de 2012.</t>
    </r>
  </si>
  <si>
    <t>n.d.</t>
  </si>
  <si>
    <r>
      <t>retribuição mínima mensal garantida (RMMG)</t>
    </r>
    <r>
      <rPr>
        <sz val="10"/>
        <color indexed="9"/>
        <rFont val="Arial"/>
        <family val="2"/>
      </rPr>
      <t xml:space="preserve"> </t>
    </r>
    <r>
      <rPr>
        <vertAlign val="superscript"/>
        <sz val="9"/>
        <color indexed="9"/>
        <rFont val="Arial"/>
        <family val="2"/>
      </rPr>
      <t>(1)</t>
    </r>
  </si>
  <si>
    <r>
      <t>remuneração de base média mensal, ganho médio mensal e trabalhadores abrangidos pela retribuição mínima mensal garantida</t>
    </r>
    <r>
      <rPr>
        <b/>
        <sz val="8"/>
        <color indexed="9"/>
        <rFont val="Arial"/>
        <family val="2"/>
      </rPr>
      <t xml:space="preserve"> (RMMG)</t>
    </r>
    <r>
      <rPr>
        <vertAlign val="superscript"/>
        <sz val="8"/>
        <color indexed="9"/>
        <rFont val="Arial"/>
        <family val="2"/>
      </rPr>
      <t>(1)</t>
    </r>
    <r>
      <rPr>
        <sz val="8"/>
        <color indexed="9"/>
        <rFont val="Arial"/>
        <family val="2"/>
      </rPr>
      <t xml:space="preserve"> </t>
    </r>
    <r>
      <rPr>
        <b/>
        <sz val="10"/>
        <color indexed="9"/>
        <rFont val="Arial"/>
        <family val="2"/>
      </rPr>
      <t xml:space="preserve">- atividade económica </t>
    </r>
  </si>
  <si>
    <t>outubro
2011</t>
  </si>
  <si>
    <t>estrutura empresarial - indicadores globais</t>
  </si>
  <si>
    <t>empresas</t>
  </si>
  <si>
    <t>estabelecimentos</t>
  </si>
  <si>
    <t xml:space="preserve">pessoas ao serviço </t>
  </si>
  <si>
    <r>
      <t>remuneração média mensal base</t>
    </r>
    <r>
      <rPr>
        <sz val="7"/>
        <color indexed="63"/>
        <rFont val="Arial"/>
        <family val="2"/>
      </rPr>
      <t xml:space="preserve"> (euros)</t>
    </r>
    <r>
      <rPr>
        <vertAlign val="superscript"/>
        <sz val="7"/>
        <color indexed="63"/>
        <rFont val="Arial"/>
        <family val="2"/>
      </rPr>
      <t>(1)</t>
    </r>
  </si>
  <si>
    <r>
      <t>ganho médio mensal</t>
    </r>
    <r>
      <rPr>
        <sz val="7"/>
        <color indexed="63"/>
        <rFont val="Arial"/>
        <family val="2"/>
      </rPr>
      <t xml:space="preserve"> (euros)</t>
    </r>
    <r>
      <rPr>
        <vertAlign val="superscript"/>
        <sz val="7"/>
        <color indexed="63"/>
        <rFont val="Arial"/>
        <family val="2"/>
      </rPr>
      <t>(1)</t>
    </r>
  </si>
  <si>
    <r>
      <t xml:space="preserve">estrutura empresarial - actividade económica </t>
    </r>
    <r>
      <rPr>
        <sz val="8"/>
        <color indexed="9"/>
        <rFont val="Arial"/>
        <family val="2"/>
      </rPr>
      <t>(CAE Rev.3)</t>
    </r>
  </si>
  <si>
    <t>estabeleci-mentos</t>
  </si>
  <si>
    <r>
      <t>pessoas ao serviço</t>
    </r>
    <r>
      <rPr>
        <vertAlign val="superscript"/>
        <sz val="7"/>
        <color indexed="63"/>
        <rFont val="Arial"/>
        <family val="2"/>
      </rPr>
      <t xml:space="preserve"> (2)</t>
    </r>
  </si>
  <si>
    <r>
      <t>trabalhadores por conta de outrem</t>
    </r>
    <r>
      <rPr>
        <vertAlign val="superscript"/>
        <sz val="8"/>
        <color indexed="63"/>
        <rFont val="Arial"/>
        <family val="2"/>
      </rPr>
      <t/>
    </r>
  </si>
  <si>
    <t>A. Agricultura, produção animal, caça, flor.e pesca</t>
  </si>
  <si>
    <t>B. Indústrias extractivas</t>
  </si>
  <si>
    <t>C. Indústrias transformadoras</t>
  </si>
  <si>
    <t>10 - Indústrias alimentares</t>
  </si>
  <si>
    <t>11 - Indústria das bebidas</t>
  </si>
  <si>
    <t>12 - Indústria do tabaco</t>
  </si>
  <si>
    <t>13 - Fabricação de têxteis</t>
  </si>
  <si>
    <t>14 - Indústria do vestuário</t>
  </si>
  <si>
    <t>15 - Indústria do couro e dos produtos do couro</t>
  </si>
  <si>
    <t>16 - Ind.madeira e cortiça exc.mob.;Fab.cestaria e espartaria</t>
  </si>
  <si>
    <t>17 - Fabricação de pasta, de papel, cartão e seus artigos</t>
  </si>
  <si>
    <t>18 - Impressão e reprodução de suportes gravados</t>
  </si>
  <si>
    <t>19 - Fab. coque, prod. petrolíferos refinados e agl. combustíveis</t>
  </si>
  <si>
    <t>20 - Fabricação prod. químicos e fibras sintéticas ou artificiais</t>
  </si>
  <si>
    <t>21 - Fab. produtos farmacêuticos de base e prep. farmacêuticas</t>
  </si>
  <si>
    <t>22 - Fabricação de artigos de borracha e de matérias plásticas</t>
  </si>
  <si>
    <t>23 - Fabricação de outros produtos minerais não metálicos</t>
  </si>
  <si>
    <t>24 - Indústrias metalúrgicas de base</t>
  </si>
  <si>
    <t>25 - Fab. produtos metálicos, excepto máquinas e equipamento</t>
  </si>
  <si>
    <t>26 - Fab. equip.informáticos, p/comunic. e electrónicos e ópticos</t>
  </si>
  <si>
    <t>27 - Fabricação de equipamento eléctrico</t>
  </si>
  <si>
    <t>28 - Fabricação de máquinas e de equipamentos, n.e.</t>
  </si>
  <si>
    <t>29 - Fab. veíc.automóveis, reboques,semi-reboq. e componentes</t>
  </si>
  <si>
    <t>30 - Fabricação de outro equipamento de transporte</t>
  </si>
  <si>
    <t>31 - Fabricação de mobiliário e de colchões</t>
  </si>
  <si>
    <t>32 - Outras indústrias transformadoras</t>
  </si>
  <si>
    <t>33 - Reparação, manutenção e instalação máq. e equipamentos</t>
  </si>
  <si>
    <t>D. Electricidade, gás, vapor, água quente/fria, ar frio</t>
  </si>
  <si>
    <t>E. Captação, tratramento, distrib.; san., despoluição</t>
  </si>
  <si>
    <t>F. Construção</t>
  </si>
  <si>
    <t>G. Comércio grosso e retalho, repar. veíc. automóveis</t>
  </si>
  <si>
    <t>45 - Com. manutenção e rep. veíc. automóveis e motociclos</t>
  </si>
  <si>
    <t>46 - Comércio por grosso exc. veic. automóveis e motociclos</t>
  </si>
  <si>
    <t>47 - Comércio a retalho, exc. veículos automóveis e motociclos</t>
  </si>
  <si>
    <t>H. Transportes e armazenagem</t>
  </si>
  <si>
    <t>49 - Transportes terrestres, transp. por oleodutos ou gasodutos</t>
  </si>
  <si>
    <t>50 - Transportes por água</t>
  </si>
  <si>
    <t>51 - Transportes aéreos</t>
  </si>
  <si>
    <t>52 - Armazenagem e actividades auxiliares dos transportes</t>
  </si>
  <si>
    <t>53 - Actividades postais e de courier</t>
  </si>
  <si>
    <t>I. Alojamento, restauração e similares</t>
  </si>
  <si>
    <t>J. Actividades de informação e de comunicação</t>
  </si>
  <si>
    <t>K. Actividades financeiras e de seguros</t>
  </si>
  <si>
    <t>64 - Actividades de serv. financeiros, exc. seguros e f. pensões</t>
  </si>
  <si>
    <t>66 - Activ. auxiliares de serv. financeiros e dos seguros</t>
  </si>
  <si>
    <t>L. Actividades imobiliárias</t>
  </si>
  <si>
    <t>M. Activ. consultoria, científicas, técnicas e similares</t>
  </si>
  <si>
    <t>N. Actividades administrativas e dos serviços de apoio</t>
  </si>
  <si>
    <t>O. Admin. pública e defesa; seg. social obrigatória</t>
  </si>
  <si>
    <t>P. Educação</t>
  </si>
  <si>
    <t>Q. Actividades de saúde humana e apoio social</t>
  </si>
  <si>
    <t>R. Activ. artísticas, espectáculos, desp. e recreativas</t>
  </si>
  <si>
    <t>S. Outras actividades de serviços</t>
  </si>
  <si>
    <t>U. Activ. org. internacionais e out.inst.extra-territoriais</t>
  </si>
  <si>
    <t>(1) dos trabalhadores por conta de outrem a tempo completo, que auferiram remuneração completa no período de referência.</t>
  </si>
  <si>
    <t>(2) pessoas ao serviço nos estabelecimentos.</t>
  </si>
  <si>
    <t xml:space="preserve">  Serviços culturais  </t>
  </si>
  <si>
    <t xml:space="preserve">  Frutas  </t>
  </si>
  <si>
    <t xml:space="preserve">  Férias organizadas  </t>
  </si>
  <si>
    <t xml:space="preserve">  Gás  </t>
  </si>
  <si>
    <t xml:space="preserve">  Serviços recreativos e desportivos</t>
  </si>
  <si>
    <t xml:space="preserve">  Combustíveis e lubrificantes para equipamento de transporte pessoal  </t>
  </si>
  <si>
    <t xml:space="preserve">  Produtos farmacêuticos  </t>
  </si>
  <si>
    <t xml:space="preserve"> Acidentes de trabalho </t>
  </si>
  <si>
    <t>acidentes de trabalho - actividade económica</t>
  </si>
  <si>
    <t xml:space="preserve">não mortais </t>
  </si>
  <si>
    <t>mortais</t>
  </si>
  <si>
    <t>16 - Ind.madeira e cortiça exc.mob.;fab.cestaria e espartaria</t>
  </si>
  <si>
    <t>E. Captação, tratamento, distrib.; san., despoluição</t>
  </si>
  <si>
    <t>T. Famílias com empregados domésticos</t>
  </si>
  <si>
    <t>U. Organ. internacionais e out. inst. ext-territ.</t>
  </si>
  <si>
    <t>acidentes de trabalho - grupo etário</t>
  </si>
  <si>
    <t>Menos de 18 anos</t>
  </si>
  <si>
    <t>18 a 24 anos</t>
  </si>
  <si>
    <t>25 a 34 anos</t>
  </si>
  <si>
    <t>35 a 44 anos</t>
  </si>
  <si>
    <t>45 a 54 anos</t>
  </si>
  <si>
    <t>55 a 64 anos</t>
  </si>
  <si>
    <t>65 e + anos</t>
  </si>
  <si>
    <r>
      <t>nota:</t>
    </r>
    <r>
      <rPr>
        <sz val="7"/>
        <color indexed="63"/>
        <rFont val="Arial"/>
        <family val="2"/>
      </rPr>
      <t xml:space="preserve"> os dados apresentados não incluem acidentes de trajecto.</t>
    </r>
  </si>
  <si>
    <t>fonte: GEP/MSSS, Acidentes de Trabalho.</t>
  </si>
  <si>
    <t>Mais informação em:  http://www.gep.msss.gov.pt/estatistica/acidentes/index.php</t>
  </si>
  <si>
    <r>
      <t xml:space="preserve">notas: </t>
    </r>
    <r>
      <rPr>
        <sz val="7"/>
        <color indexed="63"/>
        <rFont val="Arial"/>
        <family val="2"/>
      </rPr>
      <t>dados sujeitos a atualizações; situação da base de dados a 2 de maio de 2012.</t>
    </r>
  </si>
  <si>
    <r>
      <t xml:space="preserve">notas: </t>
    </r>
    <r>
      <rPr>
        <sz val="7"/>
        <color indexed="63"/>
        <rFont val="Arial"/>
        <family val="2"/>
      </rPr>
      <t>situação da base de dados em 2 de maio de 2012.</t>
    </r>
  </si>
  <si>
    <t>Maio de 2012</t>
  </si>
  <si>
    <t>"ACT BRISA"</t>
  </si>
  <si>
    <t>19 - Fab. coque, prod. petrolíf. refinados e agl. combustíveis</t>
  </si>
  <si>
    <t>21 - Fab.produtos farmacêuticos de base e prep. farmacêuticas</t>
  </si>
  <si>
    <t>26 - Fab. equip.informáticos, p/comunic. electrónicos e ópticos</t>
  </si>
  <si>
    <t>29 - Fab.veíc.automóveis, reboques,semi-reboq. e componentes</t>
  </si>
  <si>
    <t>33 - Reparação, manut. e instalação máq. e equipamentos</t>
  </si>
  <si>
    <t>65 - Seguros, resseguros e f. pensões, exc.seg.soc. obrigatória</t>
  </si>
  <si>
    <r>
      <t xml:space="preserve">beneficiários com processamento de rendimento social de inserção (RSI) </t>
    </r>
    <r>
      <rPr>
        <b/>
        <vertAlign val="superscript"/>
        <sz val="10"/>
        <color indexed="9"/>
        <rFont val="Arial"/>
        <family val="2"/>
      </rPr>
      <t>(1)</t>
    </r>
  </si>
  <si>
    <t>(1) Caso um beneficiário tenha lançamento por mais de um centro distrital no mês, ele é contabilizado várias vezes nesta tabela.</t>
  </si>
  <si>
    <t>(1) Caso um beneficiário transite de centro distrital no mês ele é contabilizado uma vez em cada um dos centros distritais.</t>
  </si>
  <si>
    <t>(2) Caso um beneficiário transite de tipo de subsídio no mês ele é contabilizado uma vez em cada um dos subsídios.</t>
  </si>
  <si>
    <r>
      <t xml:space="preserve">beneficiários </t>
    </r>
    <r>
      <rPr>
        <b/>
        <vertAlign val="superscript"/>
        <sz val="9"/>
        <color indexed="23"/>
        <rFont val="Arial"/>
        <family val="2"/>
      </rPr>
      <t>(2)</t>
    </r>
  </si>
  <si>
    <r>
      <t xml:space="preserve">prestações familiares </t>
    </r>
    <r>
      <rPr>
        <b/>
        <vertAlign val="superscript"/>
        <sz val="10"/>
        <color indexed="9"/>
        <rFont val="Arial"/>
        <family val="2"/>
      </rPr>
      <t>(1)</t>
    </r>
  </si>
  <si>
    <t>Dados recolhidos até:  26 de junho de 2012</t>
  </si>
  <si>
    <t>(1) O número de "trabalhadores a despedir" constitui uma intenção; o número de "despedidos", com "revogação por acordo" e  com "outras medidas" constitui o resultado do processo de despedimento coletivo.     (2) abril e maio de 2012.</t>
  </si>
</sst>
</file>

<file path=xl/styles.xml><?xml version="1.0" encoding="utf-8"?>
<styleSheet xmlns="http://schemas.openxmlformats.org/spreadsheetml/2006/main">
  <numFmts count="9">
    <numFmt numFmtId="44" formatCode="_-* #,##0.00\ &quot;€&quot;_-;\-* #,##0.00\ &quot;€&quot;_-;_-* &quot;-&quot;??\ &quot;€&quot;_-;_-@_-"/>
    <numFmt numFmtId="43" formatCode="_-* #,##0.00\ _€_-;\-* #,##0.00\ _€_-;_-* &quot;-&quot;??\ _€_-;_-@_-"/>
    <numFmt numFmtId="164" formatCode="#\ ##0"/>
    <numFmt numFmtId="165" formatCode="0.0"/>
    <numFmt numFmtId="166" formatCode="#.0\ ##0"/>
    <numFmt numFmtId="167" formatCode="#,##0.0"/>
    <numFmt numFmtId="168" formatCode="#.0"/>
    <numFmt numFmtId="169" formatCode="#"/>
    <numFmt numFmtId="170" formatCode="###0.0"/>
  </numFmts>
  <fonts count="118">
    <font>
      <sz val="10"/>
      <name val="Arial"/>
    </font>
    <font>
      <sz val="10"/>
      <name val="Arial"/>
      <family val="2"/>
    </font>
    <font>
      <sz val="8"/>
      <name val="Arial"/>
      <family val="2"/>
    </font>
    <font>
      <sz val="10"/>
      <color indexed="9"/>
      <name val="Arial"/>
      <family val="2"/>
    </font>
    <font>
      <sz val="9"/>
      <name val="Arial"/>
      <family val="2"/>
    </font>
    <font>
      <b/>
      <sz val="9"/>
      <name val="Arial"/>
      <family val="2"/>
    </font>
    <font>
      <sz val="8"/>
      <name val="Arial"/>
      <family val="2"/>
    </font>
    <font>
      <b/>
      <sz val="8"/>
      <name val="Arial"/>
      <family val="2"/>
    </font>
    <font>
      <u/>
      <sz val="10"/>
      <color indexed="12"/>
      <name val="Arial"/>
      <family val="2"/>
    </font>
    <font>
      <sz val="7"/>
      <name val="Arial"/>
      <family val="2"/>
    </font>
    <font>
      <sz val="9"/>
      <color indexed="63"/>
      <name val="Arial"/>
      <family val="2"/>
    </font>
    <font>
      <b/>
      <sz val="8"/>
      <color indexed="63"/>
      <name val="Arial"/>
      <family val="2"/>
    </font>
    <font>
      <sz val="8"/>
      <color indexed="63"/>
      <name val="Arial"/>
      <family val="2"/>
    </font>
    <font>
      <sz val="10"/>
      <color indexed="63"/>
      <name val="Arial"/>
      <family val="2"/>
    </font>
    <font>
      <sz val="7"/>
      <color indexed="9"/>
      <name val="Arial"/>
      <family val="2"/>
    </font>
    <font>
      <b/>
      <sz val="10"/>
      <color indexed="9"/>
      <name val="Arial"/>
      <family val="2"/>
    </font>
    <font>
      <sz val="7"/>
      <color indexed="63"/>
      <name val="Arial"/>
      <family val="2"/>
    </font>
    <font>
      <b/>
      <sz val="8"/>
      <color indexed="63"/>
      <name val="Arial"/>
      <family val="2"/>
    </font>
    <font>
      <b/>
      <sz val="8"/>
      <color indexed="20"/>
      <name val="Arial"/>
      <family val="2"/>
    </font>
    <font>
      <sz val="9"/>
      <color indexed="63"/>
      <name val="Arial"/>
      <family val="2"/>
    </font>
    <font>
      <b/>
      <sz val="26"/>
      <name val="Arial"/>
      <family val="2"/>
    </font>
    <font>
      <sz val="10"/>
      <color indexed="10"/>
      <name val="Arial"/>
      <family val="2"/>
    </font>
    <font>
      <sz val="8"/>
      <color indexed="63"/>
      <name val="Arial"/>
      <family val="2"/>
    </font>
    <font>
      <i/>
      <sz val="8"/>
      <color indexed="63"/>
      <name val="Arial"/>
      <family val="2"/>
    </font>
    <font>
      <b/>
      <sz val="10"/>
      <color indexed="63"/>
      <name val="Arial"/>
      <family val="2"/>
    </font>
    <font>
      <sz val="7"/>
      <color indexed="63"/>
      <name val="Arial"/>
      <family val="2"/>
    </font>
    <font>
      <sz val="10"/>
      <name val="Arial"/>
      <family val="2"/>
    </font>
    <font>
      <sz val="7"/>
      <name val="Arial"/>
      <family val="2"/>
    </font>
    <font>
      <b/>
      <sz val="9"/>
      <color indexed="63"/>
      <name val="Arial"/>
      <family val="2"/>
    </font>
    <font>
      <b/>
      <sz val="7"/>
      <color indexed="63"/>
      <name val="Arial"/>
      <family val="2"/>
    </font>
    <font>
      <b/>
      <sz val="9"/>
      <color indexed="63"/>
      <name val="Arial"/>
      <family val="2"/>
    </font>
    <font>
      <sz val="10"/>
      <color indexed="23"/>
      <name val="Arial"/>
      <family val="2"/>
    </font>
    <font>
      <b/>
      <sz val="9"/>
      <color indexed="23"/>
      <name val="Arial"/>
      <family val="2"/>
    </font>
    <font>
      <sz val="9"/>
      <color indexed="23"/>
      <name val="Arial"/>
      <family val="2"/>
    </font>
    <font>
      <b/>
      <sz val="8"/>
      <color indexed="23"/>
      <name val="Arial"/>
      <family val="2"/>
    </font>
    <font>
      <sz val="10"/>
      <color indexed="10"/>
      <name val="Arial"/>
      <family val="2"/>
    </font>
    <font>
      <b/>
      <sz val="8"/>
      <color indexed="10"/>
      <name val="Arial"/>
      <family val="2"/>
    </font>
    <font>
      <sz val="8"/>
      <color indexed="10"/>
      <name val="Arial"/>
      <family val="2"/>
    </font>
    <font>
      <b/>
      <sz val="10"/>
      <color indexed="13"/>
      <name val="Arial"/>
      <family val="2"/>
    </font>
    <font>
      <sz val="7"/>
      <color indexed="23"/>
      <name val="Arial"/>
      <family val="2"/>
    </font>
    <font>
      <b/>
      <sz val="10"/>
      <color indexed="60"/>
      <name val="Arial"/>
      <family val="2"/>
    </font>
    <font>
      <sz val="10"/>
      <color indexed="13"/>
      <name val="Arial"/>
      <family val="2"/>
    </font>
    <font>
      <b/>
      <sz val="7.5"/>
      <color indexed="16"/>
      <name val="Arial"/>
      <family val="2"/>
    </font>
    <font>
      <sz val="10"/>
      <name val="Arial"/>
      <family val="2"/>
    </font>
    <font>
      <sz val="10"/>
      <color rgb="FF3D3D3D"/>
      <name val="Verdana"/>
      <family val="2"/>
    </font>
    <font>
      <b/>
      <u/>
      <sz val="7"/>
      <color rgb="FF003368"/>
      <name val="Verdana"/>
      <family val="2"/>
    </font>
    <font>
      <sz val="10"/>
      <name val="Arial"/>
      <family val="2"/>
    </font>
    <font>
      <sz val="8"/>
      <color rgb="FF333333"/>
      <name val="Arial"/>
      <family val="2"/>
    </font>
    <font>
      <sz val="10"/>
      <name val="Arial"/>
      <family val="2"/>
    </font>
    <font>
      <sz val="6"/>
      <color indexed="63"/>
      <name val="Small Fonts"/>
      <family val="2"/>
    </font>
    <font>
      <sz val="8"/>
      <color indexed="20"/>
      <name val="Arial"/>
      <family val="2"/>
    </font>
    <font>
      <b/>
      <sz val="10"/>
      <name val="Arial"/>
      <family val="2"/>
    </font>
    <font>
      <sz val="6"/>
      <color indexed="63"/>
      <name val="Arial"/>
      <family val="2"/>
    </font>
    <font>
      <b/>
      <sz val="7"/>
      <name val="Arial"/>
      <family val="2"/>
    </font>
    <font>
      <b/>
      <sz val="7"/>
      <color indexed="20"/>
      <name val="Arial"/>
      <family val="2"/>
    </font>
    <font>
      <b/>
      <vertAlign val="superscript"/>
      <sz val="8"/>
      <color indexed="9"/>
      <name val="Arial"/>
      <family val="2"/>
    </font>
    <font>
      <vertAlign val="superscript"/>
      <sz val="6"/>
      <color indexed="63"/>
      <name val="Arial"/>
      <family val="2"/>
    </font>
    <font>
      <b/>
      <sz val="9"/>
      <color indexed="20"/>
      <name val="Arial"/>
      <family val="2"/>
    </font>
    <font>
      <sz val="7"/>
      <color indexed="20"/>
      <name val="Arial"/>
      <family val="2"/>
    </font>
    <font>
      <sz val="10"/>
      <color indexed="20"/>
      <name val="Arial"/>
      <family val="2"/>
    </font>
    <font>
      <vertAlign val="superscript"/>
      <sz val="8"/>
      <color indexed="20"/>
      <name val="Arial"/>
      <family val="2"/>
    </font>
    <font>
      <sz val="8"/>
      <color indexed="9"/>
      <name val="Arial"/>
      <family val="2"/>
    </font>
    <font>
      <b/>
      <sz val="10"/>
      <color indexed="20"/>
      <name val="Arial"/>
      <family val="2"/>
    </font>
    <font>
      <b/>
      <sz val="8"/>
      <color rgb="FF333333"/>
      <name val="Arial"/>
      <family val="2"/>
    </font>
    <font>
      <b/>
      <sz val="7"/>
      <color rgb="FF333333"/>
      <name val="Arial"/>
      <family val="2"/>
    </font>
    <font>
      <sz val="7"/>
      <color rgb="FF333333"/>
      <name val="Arial"/>
      <family val="2"/>
    </font>
    <font>
      <sz val="9"/>
      <color indexed="20"/>
      <name val="Arial"/>
      <family val="2"/>
    </font>
    <font>
      <vertAlign val="superscript"/>
      <sz val="8"/>
      <color indexed="63"/>
      <name val="Arial"/>
      <family val="2"/>
    </font>
    <font>
      <sz val="9"/>
      <color indexed="9"/>
      <name val="Arial"/>
      <family val="2"/>
    </font>
    <font>
      <b/>
      <sz val="8"/>
      <color indexed="9"/>
      <name val="Arial"/>
      <family val="2"/>
    </font>
    <font>
      <sz val="7.5"/>
      <color indexed="63"/>
      <name val="Arial"/>
      <family val="2"/>
    </font>
    <font>
      <sz val="7.5"/>
      <name val="Arial"/>
      <family val="2"/>
    </font>
    <font>
      <sz val="6"/>
      <color indexed="20"/>
      <name val="Arial"/>
      <family val="2"/>
    </font>
    <font>
      <vertAlign val="superscript"/>
      <sz val="9"/>
      <color indexed="9"/>
      <name val="Arial"/>
      <family val="2"/>
    </font>
    <font>
      <b/>
      <vertAlign val="superscript"/>
      <sz val="8"/>
      <color indexed="63"/>
      <name val="Arial"/>
      <family val="2"/>
    </font>
    <font>
      <vertAlign val="superscript"/>
      <sz val="8"/>
      <color indexed="9"/>
      <name val="Arial"/>
      <family val="2"/>
    </font>
    <font>
      <b/>
      <sz val="8"/>
      <color indexed="17"/>
      <name val="Arial"/>
      <family val="2"/>
    </font>
    <font>
      <sz val="10"/>
      <color indexed="17"/>
      <name val="Arial"/>
      <family val="2"/>
    </font>
    <font>
      <b/>
      <sz val="10"/>
      <color indexed="17"/>
      <name val="Arial"/>
      <family val="2"/>
    </font>
    <font>
      <sz val="8"/>
      <color indexed="17"/>
      <name val="Arial"/>
      <family val="2"/>
    </font>
    <font>
      <b/>
      <sz val="7"/>
      <color indexed="17"/>
      <name val="Arial"/>
      <family val="2"/>
    </font>
    <font>
      <vertAlign val="superscript"/>
      <sz val="10"/>
      <color indexed="9"/>
      <name val="Arial"/>
      <family val="2"/>
    </font>
    <font>
      <sz val="6"/>
      <color indexed="17"/>
      <name val="Arial"/>
      <family val="2"/>
    </font>
    <font>
      <sz val="7"/>
      <color indexed="17"/>
      <name val="Arial"/>
      <family val="2"/>
    </font>
    <font>
      <sz val="7"/>
      <color theme="0"/>
      <name val="Arial"/>
      <family val="2"/>
    </font>
    <font>
      <sz val="9"/>
      <color indexed="17"/>
      <name val="Arial"/>
      <family val="2"/>
    </font>
    <font>
      <sz val="9"/>
      <color indexed="10"/>
      <name val="Arial"/>
      <family val="2"/>
    </font>
    <font>
      <b/>
      <sz val="10"/>
      <color indexed="10"/>
      <name val="Arial"/>
      <family val="2"/>
    </font>
    <font>
      <b/>
      <sz val="8"/>
      <color indexed="8"/>
      <name val="Arial"/>
      <family val="2"/>
    </font>
    <font>
      <i/>
      <sz val="8"/>
      <color indexed="17"/>
      <name val="Arial"/>
      <family val="2"/>
    </font>
    <font>
      <b/>
      <sz val="9"/>
      <color indexed="17"/>
      <name val="Arial"/>
      <family val="2"/>
    </font>
    <font>
      <b/>
      <vertAlign val="superscript"/>
      <sz val="8"/>
      <color indexed="17"/>
      <name val="Arial"/>
      <family val="2"/>
    </font>
    <font>
      <sz val="10"/>
      <color indexed="8"/>
      <name val="Arial"/>
      <family val="2"/>
    </font>
    <font>
      <sz val="9"/>
      <color indexed="8"/>
      <name val="Arial"/>
      <family val="2"/>
    </font>
    <font>
      <b/>
      <sz val="8"/>
      <color indexed="24"/>
      <name val="Arial"/>
      <family val="2"/>
    </font>
    <font>
      <sz val="10"/>
      <color rgb="FF008000"/>
      <name val="Arial"/>
      <family val="2"/>
    </font>
    <font>
      <b/>
      <sz val="8"/>
      <color rgb="FF008000"/>
      <name val="Arial"/>
      <family val="2"/>
    </font>
    <font>
      <b/>
      <sz val="9"/>
      <color rgb="FF008000"/>
      <name val="Arial"/>
      <family val="2"/>
    </font>
    <font>
      <sz val="8"/>
      <color rgb="FF008000"/>
      <name val="Arial"/>
      <family val="2"/>
    </font>
    <font>
      <sz val="9"/>
      <color rgb="FF008000"/>
      <name val="Arial"/>
      <family val="2"/>
    </font>
    <font>
      <b/>
      <sz val="10"/>
      <color rgb="FF008000"/>
      <name val="Arial"/>
      <family val="2"/>
    </font>
    <font>
      <b/>
      <sz val="10"/>
      <color indexed="8"/>
      <name val="Arial"/>
      <family val="2"/>
    </font>
    <font>
      <sz val="6"/>
      <name val="Arial"/>
      <family val="2"/>
    </font>
    <font>
      <b/>
      <sz val="7.5"/>
      <color indexed="17"/>
      <name val="Arial"/>
      <family val="2"/>
    </font>
    <font>
      <vertAlign val="superscript"/>
      <sz val="8"/>
      <color indexed="17"/>
      <name val="Arial"/>
      <family val="2"/>
    </font>
    <font>
      <vertAlign val="superscript"/>
      <sz val="7.5"/>
      <color indexed="63"/>
      <name val="Arial"/>
      <family val="2"/>
    </font>
    <font>
      <b/>
      <sz val="7"/>
      <color rgb="FF00B050"/>
      <name val="Arial"/>
      <family val="2"/>
    </font>
    <font>
      <b/>
      <sz val="14"/>
      <color indexed="17"/>
      <name val="Wingdings"/>
      <charset val="2"/>
    </font>
    <font>
      <b/>
      <sz val="8"/>
      <color indexed="61"/>
      <name val="Arial"/>
      <family val="2"/>
    </font>
    <font>
      <b/>
      <sz val="10"/>
      <color indexed="12"/>
      <name val="Arial"/>
      <family val="2"/>
    </font>
    <font>
      <sz val="8"/>
      <color indexed="61"/>
      <name val="Arial"/>
      <family val="2"/>
    </font>
    <font>
      <sz val="7"/>
      <color indexed="8"/>
      <name val="Arial"/>
      <family val="2"/>
    </font>
    <font>
      <b/>
      <u/>
      <sz val="8"/>
      <color indexed="63"/>
      <name val="Arial"/>
      <family val="2"/>
    </font>
    <font>
      <sz val="8"/>
      <color indexed="8"/>
      <name val="Arial"/>
      <family val="2"/>
    </font>
    <font>
      <vertAlign val="superscript"/>
      <sz val="7"/>
      <color indexed="63"/>
      <name val="Arial"/>
      <family val="2"/>
    </font>
    <font>
      <b/>
      <sz val="7"/>
      <color indexed="8"/>
      <name val="Arial"/>
      <family val="2"/>
    </font>
    <font>
      <b/>
      <vertAlign val="superscript"/>
      <sz val="10"/>
      <color indexed="9"/>
      <name val="Arial"/>
      <family val="2"/>
    </font>
    <font>
      <b/>
      <vertAlign val="superscript"/>
      <sz val="9"/>
      <color indexed="23"/>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9"/>
        <bgColor indexed="55"/>
      </patternFill>
    </fill>
    <fill>
      <patternFill patternType="solid">
        <fgColor indexed="9"/>
        <bgColor indexed="64"/>
      </patternFill>
    </fill>
    <fill>
      <patternFill patternType="solid">
        <fgColor indexed="17"/>
        <bgColor indexed="64"/>
      </patternFill>
    </fill>
    <fill>
      <patternFill patternType="solid">
        <fgColor indexed="51"/>
        <bgColor indexed="64"/>
      </patternFill>
    </fill>
    <fill>
      <patternFill patternType="solid">
        <fgColor indexed="20"/>
        <bgColor indexed="64"/>
      </patternFill>
    </fill>
    <fill>
      <patternFill patternType="solid">
        <fgColor indexed="23"/>
        <bgColor indexed="55"/>
      </patternFill>
    </fill>
    <fill>
      <patternFill patternType="solid">
        <fgColor indexed="23"/>
        <bgColor indexed="64"/>
      </patternFill>
    </fill>
    <fill>
      <patternFill patternType="solid">
        <fgColor indexed="35"/>
        <bgColor indexed="64"/>
      </patternFill>
    </fill>
    <fill>
      <patternFill patternType="solid">
        <fgColor indexed="35"/>
        <bgColor indexed="55"/>
      </patternFill>
    </fill>
    <fill>
      <patternFill patternType="solid">
        <fgColor theme="0"/>
        <bgColor indexed="64"/>
      </patternFill>
    </fill>
    <fill>
      <patternFill patternType="solid">
        <fgColor theme="0"/>
        <bgColor indexed="55"/>
      </patternFill>
    </fill>
    <fill>
      <patternFill patternType="solid">
        <fgColor indexed="65"/>
        <bgColor indexed="64"/>
      </patternFill>
    </fill>
    <fill>
      <patternFill patternType="solid">
        <fgColor indexed="9"/>
        <bgColor indexed="8"/>
      </patternFill>
    </fill>
    <fill>
      <patternFill patternType="solid">
        <fgColor theme="0"/>
        <bgColor indexed="8"/>
      </patternFill>
    </fill>
    <fill>
      <patternFill patternType="solid">
        <fgColor rgb="FF008000"/>
        <bgColor indexed="64"/>
      </patternFill>
    </fill>
    <fill>
      <patternFill patternType="solid">
        <fgColor indexed="13"/>
        <bgColor indexed="55"/>
      </patternFill>
    </fill>
    <fill>
      <patternFill patternType="solid">
        <fgColor indexed="13"/>
        <bgColor indexed="64"/>
      </patternFill>
    </fill>
    <fill>
      <patternFill patternType="solid">
        <fgColor rgb="FFFFFFCC"/>
        <bgColor indexed="64"/>
      </patternFill>
    </fill>
    <fill>
      <patternFill patternType="solid">
        <fgColor rgb="FFFFFFCC"/>
        <bgColor indexed="55"/>
      </patternFill>
    </fill>
  </fills>
  <borders count="89">
    <border>
      <left/>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thin">
        <color indexed="22"/>
      </top>
      <bottom/>
      <diagonal/>
    </border>
    <border>
      <left/>
      <right style="thin">
        <color indexed="22"/>
      </right>
      <top/>
      <bottom/>
      <diagonal/>
    </border>
    <border>
      <left/>
      <right/>
      <top/>
      <bottom style="thin">
        <color indexed="22"/>
      </bottom>
      <diagonal/>
    </border>
    <border>
      <left style="thin">
        <color indexed="22"/>
      </left>
      <right/>
      <top/>
      <bottom/>
      <diagonal/>
    </border>
    <border>
      <left/>
      <right style="thin">
        <color indexed="22"/>
      </right>
      <top style="thin">
        <color indexed="22"/>
      </top>
      <bottom/>
      <diagonal/>
    </border>
    <border>
      <left style="thin">
        <color indexed="17"/>
      </left>
      <right style="thin">
        <color indexed="17"/>
      </right>
      <top style="thin">
        <color indexed="17"/>
      </top>
      <bottom style="thin">
        <color indexed="17"/>
      </bottom>
      <diagonal/>
    </border>
    <border>
      <left style="thin">
        <color indexed="51"/>
      </left>
      <right style="thin">
        <color indexed="51"/>
      </right>
      <top style="thin">
        <color indexed="51"/>
      </top>
      <bottom style="thin">
        <color indexed="51"/>
      </bottom>
      <diagonal/>
    </border>
    <border>
      <left style="thin">
        <color indexed="20"/>
      </left>
      <right style="thin">
        <color indexed="20"/>
      </right>
      <top style="thin">
        <color indexed="20"/>
      </top>
      <bottom style="thin">
        <color indexed="20"/>
      </bottom>
      <diagonal/>
    </border>
    <border>
      <left style="thin">
        <color indexed="22"/>
      </left>
      <right/>
      <top style="thin">
        <color indexed="22"/>
      </top>
      <bottom/>
      <diagonal/>
    </border>
    <border>
      <left style="medium">
        <color indexed="23"/>
      </left>
      <right style="medium">
        <color indexed="23"/>
      </right>
      <top style="medium">
        <color indexed="23"/>
      </top>
      <bottom style="medium">
        <color indexed="23"/>
      </bottom>
      <diagonal/>
    </border>
    <border>
      <left/>
      <right style="thin">
        <color indexed="22"/>
      </right>
      <top/>
      <bottom style="thin">
        <color indexed="22"/>
      </bottom>
      <diagonal/>
    </border>
    <border>
      <left style="medium">
        <color indexed="22"/>
      </left>
      <right style="medium">
        <color indexed="22"/>
      </right>
      <top style="medium">
        <color indexed="22"/>
      </top>
      <bottom style="medium">
        <color indexed="22"/>
      </bottom>
      <diagonal/>
    </border>
    <border>
      <left/>
      <right/>
      <top/>
      <bottom style="thin">
        <color indexed="16"/>
      </bottom>
      <diagonal/>
    </border>
    <border>
      <left style="thin">
        <color indexed="17"/>
      </left>
      <right/>
      <top/>
      <bottom/>
      <diagonal/>
    </border>
    <border>
      <left style="thin">
        <color indexed="51"/>
      </left>
      <right/>
      <top/>
      <bottom/>
      <diagonal/>
    </border>
    <border>
      <left/>
      <right/>
      <top style="thin">
        <color indexed="16"/>
      </top>
      <bottom style="thin">
        <color indexed="16"/>
      </bottom>
      <diagonal/>
    </border>
    <border>
      <left/>
      <right/>
      <top style="medium">
        <color indexed="23"/>
      </top>
      <bottom/>
      <diagonal/>
    </border>
    <border>
      <left style="medium">
        <color indexed="17"/>
      </left>
      <right style="medium">
        <color indexed="20"/>
      </right>
      <top style="medium">
        <color indexed="17"/>
      </top>
      <bottom style="medium">
        <color indexed="20"/>
      </bottom>
      <diagonal/>
    </border>
    <border>
      <left style="medium">
        <color indexed="23"/>
      </left>
      <right/>
      <top/>
      <bottom style="thin">
        <color indexed="22"/>
      </bottom>
      <diagonal/>
    </border>
    <border>
      <left/>
      <right style="medium">
        <color indexed="23"/>
      </right>
      <top/>
      <bottom/>
      <diagonal/>
    </border>
    <border>
      <left/>
      <right style="medium">
        <color indexed="23"/>
      </right>
      <top/>
      <bottom style="thin">
        <color indexed="22"/>
      </bottom>
      <diagonal/>
    </border>
    <border>
      <left style="medium">
        <color indexed="20"/>
      </left>
      <right style="medium">
        <color indexed="20"/>
      </right>
      <top style="medium">
        <color indexed="20"/>
      </top>
      <bottom style="medium">
        <color indexed="20"/>
      </bottom>
      <diagonal/>
    </border>
    <border>
      <left/>
      <right style="medium">
        <color indexed="17"/>
      </right>
      <top/>
      <bottom/>
      <diagonal/>
    </border>
    <border>
      <left/>
      <right/>
      <top style="thin">
        <color indexed="22"/>
      </top>
      <bottom style="thin">
        <color indexed="22"/>
      </bottom>
      <diagonal/>
    </border>
    <border>
      <left/>
      <right/>
      <top style="medium">
        <color indexed="20"/>
      </top>
      <bottom style="medium">
        <color indexed="20"/>
      </bottom>
      <diagonal/>
    </border>
    <border>
      <left/>
      <right/>
      <top style="thin">
        <color indexed="20"/>
      </top>
      <bottom style="thin">
        <color indexed="20"/>
      </bottom>
      <diagonal/>
    </border>
    <border>
      <left style="thin">
        <color indexed="20"/>
      </left>
      <right/>
      <top style="thin">
        <color indexed="20"/>
      </top>
      <bottom style="thin">
        <color indexed="20"/>
      </bottom>
      <diagonal/>
    </border>
    <border>
      <left/>
      <right style="thin">
        <color indexed="20"/>
      </right>
      <top style="thin">
        <color indexed="20"/>
      </top>
      <bottom style="thin">
        <color indexed="20"/>
      </bottom>
      <diagonal/>
    </border>
    <border>
      <left/>
      <right style="medium">
        <color indexed="20"/>
      </right>
      <top style="medium">
        <color indexed="20"/>
      </top>
      <bottom style="medium">
        <color indexed="20"/>
      </bottom>
      <diagonal/>
    </border>
    <border>
      <left/>
      <right/>
      <top style="medium">
        <color indexed="20"/>
      </top>
      <bottom/>
      <diagonal/>
    </border>
    <border>
      <left style="medium">
        <color indexed="20"/>
      </left>
      <right/>
      <top style="medium">
        <color indexed="20"/>
      </top>
      <bottom style="medium">
        <color indexed="20"/>
      </bottom>
      <diagonal/>
    </border>
    <border>
      <left/>
      <right/>
      <top/>
      <bottom style="medium">
        <color indexed="20"/>
      </bottom>
      <diagonal/>
    </border>
    <border>
      <left style="medium">
        <color indexed="20"/>
      </left>
      <right/>
      <top/>
      <bottom style="thin">
        <color indexed="22"/>
      </bottom>
      <diagonal/>
    </border>
    <border>
      <left style="thin">
        <color rgb="FFC00000"/>
      </left>
      <right style="thin">
        <color indexed="20"/>
      </right>
      <top style="medium">
        <color indexed="20"/>
      </top>
      <bottom style="medium">
        <color indexed="20"/>
      </bottom>
      <diagonal/>
    </border>
    <border>
      <left/>
      <right/>
      <top/>
      <bottom style="thin">
        <color rgb="FFC00000"/>
      </bottom>
      <diagonal/>
    </border>
    <border>
      <left/>
      <right/>
      <top style="thin">
        <color indexed="20"/>
      </top>
      <bottom style="thin">
        <color indexed="22"/>
      </bottom>
      <diagonal/>
    </border>
    <border>
      <left/>
      <right/>
      <top style="thin">
        <color indexed="51"/>
      </top>
      <bottom/>
      <diagonal/>
    </border>
    <border>
      <left style="medium">
        <color indexed="17"/>
      </left>
      <right style="medium">
        <color indexed="17"/>
      </right>
      <top style="medium">
        <color indexed="17"/>
      </top>
      <bottom style="medium">
        <color indexed="17"/>
      </bottom>
      <diagonal/>
    </border>
    <border>
      <left/>
      <right/>
      <top/>
      <bottom style="medium">
        <color indexed="17"/>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medium">
        <color indexed="23"/>
      </left>
      <right/>
      <top style="medium">
        <color indexed="23"/>
      </top>
      <bottom style="medium">
        <color indexed="23"/>
      </bottom>
      <diagonal/>
    </border>
    <border>
      <left/>
      <right/>
      <top style="medium">
        <color indexed="23"/>
      </top>
      <bottom style="medium">
        <color indexed="23"/>
      </bottom>
      <diagonal/>
    </border>
    <border>
      <left/>
      <right style="medium">
        <color indexed="23"/>
      </right>
      <top style="medium">
        <color indexed="23"/>
      </top>
      <bottom style="medium">
        <color indexed="23"/>
      </bottom>
      <diagonal/>
    </border>
    <border>
      <left/>
      <right/>
      <top style="thin">
        <color theme="0" tint="-0.24994659260841701"/>
      </top>
      <bottom style="thin">
        <color theme="0" tint="-0.24994659260841701"/>
      </bottom>
      <diagonal/>
    </border>
    <border>
      <left/>
      <right/>
      <top/>
      <bottom style="medium">
        <color indexed="23"/>
      </bottom>
      <diagonal/>
    </border>
    <border>
      <left style="thin">
        <color indexed="22"/>
      </left>
      <right/>
      <top/>
      <bottom style="medium">
        <color indexed="17"/>
      </bottom>
      <diagonal/>
    </border>
    <border>
      <left/>
      <right/>
      <top style="thin">
        <color indexed="20"/>
      </top>
      <bottom/>
      <diagonal/>
    </border>
    <border>
      <left/>
      <right style="medium">
        <color indexed="17"/>
      </right>
      <top/>
      <bottom style="thin">
        <color indexed="22"/>
      </bottom>
      <diagonal/>
    </border>
    <border>
      <left/>
      <right/>
      <top style="medium">
        <color indexed="17"/>
      </top>
      <bottom/>
      <diagonal/>
    </border>
    <border>
      <left/>
      <right/>
      <top style="thin">
        <color rgb="FFC0C0C0"/>
      </top>
      <bottom/>
      <diagonal/>
    </border>
    <border>
      <left style="thin">
        <color indexed="17"/>
      </left>
      <right style="medium">
        <color indexed="17"/>
      </right>
      <top style="medium">
        <color indexed="17"/>
      </top>
      <bottom style="medium">
        <color indexed="17"/>
      </bottom>
      <diagonal/>
    </border>
    <border>
      <left style="medium">
        <color indexed="17"/>
      </left>
      <right/>
      <top/>
      <bottom style="thin">
        <color indexed="22"/>
      </bottom>
      <diagonal/>
    </border>
    <border>
      <left/>
      <right/>
      <top style="thin">
        <color theme="0" tint="-0.24994659260841701"/>
      </top>
      <bottom style="thin">
        <color indexed="22"/>
      </bottom>
      <diagonal/>
    </border>
    <border>
      <left/>
      <right style="thin">
        <color indexed="17"/>
      </right>
      <top/>
      <bottom/>
      <diagonal/>
    </border>
    <border>
      <left style="medium">
        <color indexed="17"/>
      </left>
      <right style="thin">
        <color indexed="17"/>
      </right>
      <top style="medium">
        <color indexed="17"/>
      </top>
      <bottom style="medium">
        <color indexed="17"/>
      </bottom>
      <diagonal/>
    </border>
    <border>
      <left style="medium">
        <color rgb="FF008000"/>
      </left>
      <right style="medium">
        <color rgb="FF008000"/>
      </right>
      <top style="medium">
        <color rgb="FF008000"/>
      </top>
      <bottom style="medium">
        <color rgb="FF008000"/>
      </bottom>
      <diagonal/>
    </border>
    <border>
      <left style="thin">
        <color indexed="17"/>
      </left>
      <right/>
      <top style="thin">
        <color indexed="17"/>
      </top>
      <bottom style="thin">
        <color indexed="17"/>
      </bottom>
      <diagonal/>
    </border>
    <border>
      <left/>
      <right style="thin">
        <color indexed="17"/>
      </right>
      <top style="thin">
        <color indexed="17"/>
      </top>
      <bottom style="thin">
        <color indexed="17"/>
      </bottom>
      <diagonal/>
    </border>
    <border>
      <left/>
      <right/>
      <top style="thin">
        <color rgb="FFC0C0C0"/>
      </top>
      <bottom style="thin">
        <color rgb="FFC0C0C0"/>
      </bottom>
      <diagonal/>
    </border>
    <border>
      <left/>
      <right/>
      <top style="thin">
        <color indexed="17"/>
      </top>
      <bottom style="thin">
        <color indexed="17"/>
      </bottom>
      <diagonal/>
    </border>
    <border>
      <left/>
      <right/>
      <top style="thin">
        <color indexed="17"/>
      </top>
      <bottom/>
      <diagonal/>
    </border>
    <border>
      <left/>
      <right/>
      <top/>
      <bottom style="thin">
        <color indexed="17"/>
      </bottom>
      <diagonal/>
    </border>
    <border>
      <left/>
      <right style="thin">
        <color indexed="22"/>
      </right>
      <top/>
      <bottom style="medium">
        <color indexed="17"/>
      </bottom>
      <diagonal/>
    </border>
    <border>
      <left style="medium">
        <color indexed="51"/>
      </left>
      <right style="medium">
        <color indexed="51"/>
      </right>
      <top style="medium">
        <color indexed="51"/>
      </top>
      <bottom style="medium">
        <color indexed="51"/>
      </bottom>
      <diagonal/>
    </border>
    <border>
      <left/>
      <right/>
      <top style="medium">
        <color indexed="51"/>
      </top>
      <bottom/>
      <diagonal/>
    </border>
    <border>
      <left/>
      <right/>
      <top/>
      <bottom style="medium">
        <color indexed="51"/>
      </bottom>
      <diagonal/>
    </border>
    <border>
      <left style="medium">
        <color indexed="51"/>
      </left>
      <right/>
      <top style="medium">
        <color indexed="51"/>
      </top>
      <bottom style="medium">
        <color indexed="51"/>
      </bottom>
      <diagonal/>
    </border>
    <border>
      <left/>
      <right/>
      <top style="medium">
        <color indexed="51"/>
      </top>
      <bottom style="medium">
        <color indexed="51"/>
      </bottom>
      <diagonal/>
    </border>
    <border>
      <left/>
      <right style="medium">
        <color indexed="51"/>
      </right>
      <top style="medium">
        <color indexed="51"/>
      </top>
      <bottom style="medium">
        <color indexed="51"/>
      </bottom>
      <diagonal/>
    </border>
    <border>
      <left style="medium">
        <color indexed="51"/>
      </left>
      <right/>
      <top/>
      <bottom/>
      <diagonal/>
    </border>
    <border>
      <left/>
      <right/>
      <top style="thin">
        <color rgb="FFC0C0C0"/>
      </top>
      <bottom style="thin">
        <color indexed="22"/>
      </bottom>
      <diagonal/>
    </border>
    <border>
      <left style="thin">
        <color indexed="51"/>
      </left>
      <right/>
      <top style="thin">
        <color indexed="51"/>
      </top>
      <bottom style="thin">
        <color indexed="51"/>
      </bottom>
      <diagonal/>
    </border>
    <border>
      <left/>
      <right/>
      <top style="thin">
        <color indexed="51"/>
      </top>
      <bottom style="thin">
        <color indexed="51"/>
      </bottom>
      <diagonal/>
    </border>
    <border>
      <left/>
      <right style="thin">
        <color indexed="51"/>
      </right>
      <top style="thin">
        <color indexed="51"/>
      </top>
      <bottom style="thin">
        <color indexed="51"/>
      </bottom>
      <diagonal/>
    </border>
    <border>
      <left style="thin">
        <color indexed="22"/>
      </left>
      <right/>
      <top/>
      <bottom style="medium">
        <color indexed="20"/>
      </bottom>
      <diagonal/>
    </border>
    <border>
      <left style="medium">
        <color indexed="17"/>
      </left>
      <right/>
      <top/>
      <bottom style="medium">
        <color indexed="17"/>
      </bottom>
      <diagonal/>
    </border>
    <border>
      <left/>
      <right style="medium">
        <color indexed="17"/>
      </right>
      <top/>
      <bottom style="medium">
        <color indexed="17"/>
      </bottom>
      <diagonal/>
    </border>
  </borders>
  <cellStyleXfs count="71">
    <xf numFmtId="0" fontId="0" fillId="0" borderId="0" applyProtection="0"/>
    <xf numFmtId="0" fontId="26"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0" borderId="1" applyNumberFormat="0" applyFill="0" applyAlignment="0" applyProtection="0"/>
    <xf numFmtId="0" fontId="1" fillId="0" borderId="2" applyNumberFormat="0" applyFill="0" applyAlignment="0" applyProtection="0"/>
    <xf numFmtId="0" fontId="1" fillId="0" borderId="3" applyNumberFormat="0" applyFill="0" applyAlignment="0" applyProtection="0"/>
    <xf numFmtId="0" fontId="1" fillId="0" borderId="0" applyNumberFormat="0" applyFill="0" applyBorder="0" applyAlignment="0" applyProtection="0"/>
    <xf numFmtId="0" fontId="1" fillId="16" borderId="4" applyNumberFormat="0" applyAlignment="0" applyProtection="0"/>
    <xf numFmtId="0" fontId="1" fillId="0" borderId="5" applyNumberFormat="0" applyFill="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0" borderId="0" applyNumberFormat="0" applyBorder="0" applyAlignment="0" applyProtection="0"/>
    <xf numFmtId="0" fontId="1" fillId="4" borderId="0" applyNumberFormat="0" applyBorder="0" applyAlignment="0" applyProtection="0"/>
    <xf numFmtId="0" fontId="1" fillId="7" borderId="4" applyNumberFormat="0" applyAlignment="0" applyProtection="0"/>
    <xf numFmtId="44" fontId="1" fillId="0" borderId="0" applyFont="0" applyFill="0" applyBorder="0" applyAlignment="0" applyProtection="0"/>
    <xf numFmtId="0" fontId="8" fillId="0" borderId="0" applyNumberFormat="0" applyFill="0" applyBorder="0" applyAlignment="0" applyProtection="0">
      <alignment vertical="top"/>
      <protection locked="0"/>
    </xf>
    <xf numFmtId="0" fontId="1" fillId="3" borderId="0" applyNumberFormat="0" applyBorder="0" applyAlignment="0" applyProtection="0"/>
    <xf numFmtId="0" fontId="1" fillId="21" borderId="0" applyNumberFormat="0" applyBorder="0" applyAlignment="0" applyProtection="0"/>
    <xf numFmtId="0" fontId="43" fillId="0" borderId="0"/>
    <xf numFmtId="0" fontId="26" fillId="0" borderId="0"/>
    <xf numFmtId="0" fontId="26" fillId="0" borderId="0" applyProtection="0"/>
    <xf numFmtId="0" fontId="1" fillId="0" borderId="0"/>
    <xf numFmtId="0" fontId="1" fillId="22" borderId="6" applyNumberFormat="0" applyFont="0" applyAlignment="0" applyProtection="0"/>
    <xf numFmtId="0" fontId="1" fillId="16" borderId="7" applyNumberFormat="0" applyAlignment="0" applyProtection="0"/>
    <xf numFmtId="0" fontId="1" fillId="0" borderId="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8" applyNumberFormat="0" applyFill="0" applyAlignment="0" applyProtection="0"/>
    <xf numFmtId="0" fontId="1" fillId="23" borderId="9" applyNumberFormat="0" applyAlignment="0" applyProtection="0"/>
    <xf numFmtId="43" fontId="26" fillId="0" borderId="0" applyFont="0" applyFill="0" applyBorder="0" applyAlignment="0" applyProtection="0"/>
    <xf numFmtId="0" fontId="46"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43" fontId="48" fillId="0" borderId="0" applyFont="0" applyFill="0" applyBorder="0" applyAlignment="0" applyProtection="0"/>
    <xf numFmtId="0" fontId="1" fillId="0" borderId="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applyProtection="0"/>
    <xf numFmtId="0" fontId="1" fillId="0" borderId="0"/>
    <xf numFmtId="0" fontId="1" fillId="0" borderId="0"/>
    <xf numFmtId="0" fontId="1" fillId="0" borderId="0"/>
    <xf numFmtId="0" fontId="1" fillId="0" borderId="0"/>
    <xf numFmtId="0" fontId="1" fillId="0" borderId="0"/>
  </cellStyleXfs>
  <cellXfs count="1708">
    <xf numFmtId="0" fontId="0" fillId="0" borderId="0" xfId="0"/>
    <xf numFmtId="0" fontId="0" fillId="0" borderId="0" xfId="0" applyBorder="1"/>
    <xf numFmtId="164" fontId="6" fillId="24" borderId="0" xfId="41" applyNumberFormat="1" applyFont="1" applyFill="1" applyBorder="1" applyAlignment="1">
      <alignment horizontal="center" wrapText="1"/>
    </xf>
    <xf numFmtId="0" fontId="5" fillId="24" borderId="0" xfId="41" quotePrefix="1" applyFont="1" applyFill="1" applyBorder="1" applyAlignment="1">
      <alignment horizontal="left"/>
    </xf>
    <xf numFmtId="0" fontId="0" fillId="25" borderId="0" xfId="0" applyFill="1"/>
    <xf numFmtId="0" fontId="4" fillId="25" borderId="0" xfId="0" applyFont="1" applyFill="1" applyBorder="1"/>
    <xf numFmtId="0" fontId="5" fillId="25" borderId="0" xfId="0" applyFont="1" applyFill="1" applyBorder="1" applyAlignment="1">
      <alignment horizontal="center"/>
    </xf>
    <xf numFmtId="0" fontId="0" fillId="0" borderId="0" xfId="0" applyAlignment="1">
      <alignment horizontal="left"/>
    </xf>
    <xf numFmtId="0" fontId="0" fillId="25" borderId="0" xfId="0" applyFill="1" applyBorder="1"/>
    <xf numFmtId="0" fontId="2" fillId="0" borderId="0" xfId="0" applyFont="1"/>
    <xf numFmtId="0" fontId="6" fillId="25" borderId="0" xfId="0" applyFont="1" applyFill="1" applyBorder="1"/>
    <xf numFmtId="0" fontId="0" fillId="25" borderId="0" xfId="0" applyFill="1" applyAlignment="1">
      <alignment vertical="center"/>
    </xf>
    <xf numFmtId="0" fontId="0" fillId="0" borderId="0" xfId="0" applyAlignment="1">
      <alignment vertical="center"/>
    </xf>
    <xf numFmtId="0" fontId="10" fillId="25" borderId="0" xfId="0" applyFont="1" applyFill="1" applyBorder="1"/>
    <xf numFmtId="0" fontId="11" fillId="25" borderId="0" xfId="0" applyFont="1" applyFill="1" applyBorder="1"/>
    <xf numFmtId="0" fontId="11" fillId="25" borderId="0" xfId="0" applyFont="1" applyFill="1" applyBorder="1" applyAlignment="1">
      <alignment horizontal="center"/>
    </xf>
    <xf numFmtId="164" fontId="12" fillId="24" borderId="0" xfId="41" applyNumberFormat="1" applyFont="1" applyFill="1" applyBorder="1" applyAlignment="1">
      <alignment horizontal="center" wrapText="1"/>
    </xf>
    <xf numFmtId="0" fontId="11" fillId="24" borderId="0" xfId="41" applyFont="1" applyFill="1" applyBorder="1"/>
    <xf numFmtId="0" fontId="12" fillId="25" borderId="0" xfId="0" applyFont="1" applyFill="1" applyBorder="1"/>
    <xf numFmtId="0" fontId="0" fillId="25" borderId="10" xfId="0" applyFill="1" applyBorder="1"/>
    <xf numFmtId="0" fontId="0" fillId="25" borderId="11" xfId="0" applyFill="1" applyBorder="1"/>
    <xf numFmtId="0" fontId="0" fillId="25" borderId="0" xfId="0" applyFill="1" applyBorder="1" applyAlignment="1">
      <alignment vertical="center"/>
    </xf>
    <xf numFmtId="0" fontId="4" fillId="25" borderId="11" xfId="0" applyFont="1" applyFill="1" applyBorder="1"/>
    <xf numFmtId="0" fontId="13" fillId="25" borderId="0" xfId="0" applyFont="1" applyFill="1" applyBorder="1"/>
    <xf numFmtId="0" fontId="9" fillId="25" borderId="0" xfId="0" applyFont="1" applyFill="1" applyBorder="1" applyAlignment="1">
      <alignment horizontal="left"/>
    </xf>
    <xf numFmtId="0" fontId="9" fillId="25" borderId="10" xfId="0" applyFont="1" applyFill="1" applyBorder="1" applyAlignment="1">
      <alignment horizontal="left"/>
    </xf>
    <xf numFmtId="164" fontId="12" fillId="24" borderId="11" xfId="41" applyNumberFormat="1" applyFont="1" applyFill="1" applyBorder="1" applyAlignment="1">
      <alignment horizontal="center" wrapText="1"/>
    </xf>
    <xf numFmtId="164" fontId="6" fillId="24" borderId="11" xfId="41" applyNumberFormat="1" applyFont="1" applyFill="1" applyBorder="1" applyAlignment="1">
      <alignment horizontal="center" wrapText="1"/>
    </xf>
    <xf numFmtId="0" fontId="0" fillId="25" borderId="12" xfId="0" applyFill="1" applyBorder="1" applyAlignment="1">
      <alignment horizontal="left"/>
    </xf>
    <xf numFmtId="0" fontId="0" fillId="25" borderId="12" xfId="0" applyFill="1" applyBorder="1"/>
    <xf numFmtId="0" fontId="0" fillId="25" borderId="13" xfId="0" applyFill="1" applyBorder="1"/>
    <xf numFmtId="0" fontId="0" fillId="25" borderId="13" xfId="0" applyFill="1" applyBorder="1" applyAlignment="1">
      <alignment vertical="center"/>
    </xf>
    <xf numFmtId="0" fontId="9" fillId="25" borderId="13" xfId="0" applyFont="1" applyFill="1" applyBorder="1" applyAlignment="1">
      <alignment horizontal="left"/>
    </xf>
    <xf numFmtId="0" fontId="16" fillId="25" borderId="0" xfId="0" applyFont="1" applyFill="1" applyBorder="1" applyAlignment="1">
      <alignment horizontal="right"/>
    </xf>
    <xf numFmtId="0" fontId="17" fillId="25" borderId="12" xfId="0" applyFont="1" applyFill="1" applyBorder="1" applyAlignment="1">
      <alignment horizontal="right"/>
    </xf>
    <xf numFmtId="164" fontId="18" fillId="25" borderId="0" xfId="0" applyNumberFormat="1" applyFont="1" applyFill="1" applyBorder="1" applyAlignment="1">
      <alignment horizontal="center"/>
    </xf>
    <xf numFmtId="0" fontId="12" fillId="25" borderId="10" xfId="0" applyFont="1" applyFill="1" applyBorder="1"/>
    <xf numFmtId="0" fontId="12" fillId="25" borderId="14" xfId="0" applyFont="1" applyFill="1" applyBorder="1"/>
    <xf numFmtId="0" fontId="12" fillId="25" borderId="11" xfId="0" applyFont="1" applyFill="1" applyBorder="1"/>
    <xf numFmtId="164" fontId="17" fillId="24" borderId="0" xfId="41" applyNumberFormat="1" applyFont="1" applyFill="1" applyBorder="1" applyAlignment="1">
      <alignment horizontal="left" wrapText="1"/>
    </xf>
    <xf numFmtId="0" fontId="0" fillId="0" borderId="6" xfId="0" applyFill="1" applyBorder="1"/>
    <xf numFmtId="0" fontId="10" fillId="25" borderId="0" xfId="0" applyFont="1" applyFill="1" applyBorder="1" applyAlignment="1">
      <alignment horizontal="justify" vertical="top" wrapText="1"/>
    </xf>
    <xf numFmtId="0" fontId="0" fillId="26" borderId="15" xfId="0" applyFill="1" applyBorder="1"/>
    <xf numFmtId="0" fontId="0" fillId="27" borderId="16" xfId="0" applyFill="1" applyBorder="1"/>
    <xf numFmtId="0" fontId="0" fillId="28" borderId="17" xfId="0" applyFill="1" applyBorder="1"/>
    <xf numFmtId="164" fontId="12" fillId="25" borderId="0" xfId="41" applyNumberFormat="1" applyFont="1" applyFill="1" applyBorder="1" applyAlignment="1">
      <alignment horizontal="center" wrapText="1"/>
    </xf>
    <xf numFmtId="0" fontId="21" fillId="0" borderId="0" xfId="0" applyFont="1"/>
    <xf numFmtId="165" fontId="0" fillId="0" borderId="0" xfId="0" applyNumberFormat="1"/>
    <xf numFmtId="0" fontId="0" fillId="0" borderId="0" xfId="0" applyFill="1" applyBorder="1"/>
    <xf numFmtId="0" fontId="0" fillId="25" borderId="14" xfId="0" applyFill="1" applyBorder="1"/>
    <xf numFmtId="0" fontId="13" fillId="0" borderId="0" xfId="0" applyFont="1"/>
    <xf numFmtId="0" fontId="26" fillId="0" borderId="0" xfId="0" applyFont="1"/>
    <xf numFmtId="0" fontId="22" fillId="25" borderId="0" xfId="0" applyFont="1" applyFill="1" applyBorder="1" applyAlignment="1">
      <alignment horizontal="left"/>
    </xf>
    <xf numFmtId="0" fontId="16" fillId="25" borderId="0" xfId="0" applyFont="1" applyFill="1" applyBorder="1"/>
    <xf numFmtId="164" fontId="0" fillId="0" borderId="0" xfId="0" applyNumberFormat="1"/>
    <xf numFmtId="0" fontId="2" fillId="25" borderId="0" xfId="0" applyFont="1" applyFill="1" applyBorder="1"/>
    <xf numFmtId="0" fontId="17" fillId="25" borderId="0" xfId="0" applyFont="1" applyFill="1" applyBorder="1"/>
    <xf numFmtId="0" fontId="30" fillId="25" borderId="0" xfId="0" applyFont="1" applyFill="1" applyBorder="1"/>
    <xf numFmtId="0" fontId="2" fillId="0" borderId="0" xfId="0" applyFont="1" applyAlignment="1">
      <alignment horizontal="right"/>
    </xf>
    <xf numFmtId="0" fontId="19" fillId="25" borderId="0" xfId="0" applyFont="1" applyFill="1" applyBorder="1" applyAlignment="1">
      <alignment horizontal="justify" vertical="top" wrapText="1"/>
    </xf>
    <xf numFmtId="164" fontId="12" fillId="29" borderId="0" xfId="41" applyNumberFormat="1" applyFont="1" applyFill="1" applyBorder="1" applyAlignment="1">
      <alignment horizontal="center" wrapText="1"/>
    </xf>
    <xf numFmtId="0" fontId="0" fillId="30" borderId="19" xfId="0" applyFill="1" applyBorder="1"/>
    <xf numFmtId="0" fontId="22" fillId="25" borderId="0" xfId="0" applyFont="1" applyFill="1" applyBorder="1" applyAlignment="1"/>
    <xf numFmtId="0" fontId="16" fillId="0" borderId="6" xfId="0" applyFont="1" applyFill="1" applyBorder="1" applyAlignment="1">
      <alignment horizontal="center" vertical="center"/>
    </xf>
    <xf numFmtId="0" fontId="0" fillId="25" borderId="0" xfId="0" applyFill="1" applyAlignment="1">
      <alignment readingOrder="1"/>
    </xf>
    <xf numFmtId="0" fontId="0" fillId="25" borderId="12" xfId="0" applyFill="1" applyBorder="1" applyAlignment="1">
      <alignment horizontal="left" readingOrder="1"/>
    </xf>
    <xf numFmtId="0" fontId="0" fillId="25" borderId="12" xfId="0" applyFill="1" applyBorder="1" applyAlignment="1">
      <alignment readingOrder="1"/>
    </xf>
    <xf numFmtId="0" fontId="0" fillId="0" borderId="6" xfId="0" applyFill="1" applyBorder="1" applyAlignment="1">
      <alignment readingOrder="1"/>
    </xf>
    <xf numFmtId="0" fontId="0" fillId="25" borderId="0" xfId="0" applyFill="1" applyBorder="1" applyAlignment="1">
      <alignment readingOrder="1"/>
    </xf>
    <xf numFmtId="0" fontId="0" fillId="25" borderId="0" xfId="0" applyFill="1" applyBorder="1" applyAlignment="1">
      <alignment readingOrder="2"/>
    </xf>
    <xf numFmtId="0" fontId="0" fillId="0" borderId="0" xfId="0" applyAlignment="1">
      <alignment readingOrder="2"/>
    </xf>
    <xf numFmtId="0" fontId="9" fillId="25" borderId="10" xfId="0" applyFont="1" applyFill="1" applyBorder="1" applyAlignment="1">
      <alignment readingOrder="1"/>
    </xf>
    <xf numFmtId="0" fontId="0" fillId="25" borderId="0" xfId="0" applyFill="1" applyAlignment="1">
      <alignment readingOrder="2"/>
    </xf>
    <xf numFmtId="0" fontId="2" fillId="25" borderId="0" xfId="0" applyFont="1" applyFill="1" applyAlignment="1">
      <alignment readingOrder="1"/>
    </xf>
    <xf numFmtId="0" fontId="2" fillId="25" borderId="0" xfId="0" applyFont="1" applyFill="1" applyBorder="1" applyAlignment="1">
      <alignment readingOrder="1"/>
    </xf>
    <xf numFmtId="0" fontId="2" fillId="25" borderId="0" xfId="0" applyFont="1" applyFill="1" applyAlignment="1">
      <alignment readingOrder="2"/>
    </xf>
    <xf numFmtId="0" fontId="2" fillId="0" borderId="0" xfId="0" applyFont="1" applyAlignment="1">
      <alignment readingOrder="2"/>
    </xf>
    <xf numFmtId="0" fontId="12" fillId="25" borderId="0" xfId="0" applyFont="1" applyFill="1" applyBorder="1" applyAlignment="1">
      <alignment horizontal="center" vertical="top" readingOrder="1"/>
    </xf>
    <xf numFmtId="0" fontId="12" fillId="25" borderId="0" xfId="0" applyFont="1" applyFill="1" applyBorder="1" applyAlignment="1">
      <alignment horizontal="right" readingOrder="1"/>
    </xf>
    <xf numFmtId="0" fontId="12" fillId="25" borderId="0" xfId="0" applyFont="1" applyFill="1" applyBorder="1" applyAlignment="1">
      <alignment horizontal="justify" vertical="top" readingOrder="1"/>
    </xf>
    <xf numFmtId="0" fontId="11" fillId="25" borderId="0" xfId="0" applyFont="1" applyFill="1" applyBorder="1" applyAlignment="1">
      <alignment readingOrder="1"/>
    </xf>
    <xf numFmtId="0" fontId="11" fillId="24" borderId="0" xfId="41" applyFont="1" applyFill="1" applyBorder="1" applyAlignment="1">
      <alignment readingOrder="1"/>
    </xf>
    <xf numFmtId="0" fontId="12" fillId="25" borderId="0" xfId="0" applyFont="1" applyFill="1" applyBorder="1" applyAlignment="1">
      <alignment readingOrder="1"/>
    </xf>
    <xf numFmtId="0" fontId="11" fillId="25" borderId="0" xfId="0" applyFont="1" applyFill="1" applyBorder="1" applyAlignment="1">
      <alignment horizontal="center" readingOrder="1"/>
    </xf>
    <xf numFmtId="164" fontId="12" fillId="24" borderId="0" xfId="41" applyNumberFormat="1" applyFont="1" applyFill="1" applyBorder="1" applyAlignment="1">
      <alignment horizontal="center" readingOrder="1"/>
    </xf>
    <xf numFmtId="0" fontId="12" fillId="25" borderId="12" xfId="0" applyFont="1" applyFill="1" applyBorder="1" applyAlignment="1">
      <alignment readingOrder="1"/>
    </xf>
    <xf numFmtId="164" fontId="12" fillId="24" borderId="12" xfId="41" applyNumberFormat="1" applyFont="1" applyFill="1" applyBorder="1" applyAlignment="1">
      <alignment horizontal="center" readingOrder="1"/>
    </xf>
    <xf numFmtId="0" fontId="11" fillId="24" borderId="20" xfId="41" applyFont="1" applyFill="1" applyBorder="1" applyAlignment="1">
      <alignment horizontal="right" readingOrder="1"/>
    </xf>
    <xf numFmtId="164" fontId="12" fillId="24" borderId="6" xfId="41" applyNumberFormat="1" applyFont="1" applyFill="1" applyBorder="1" applyAlignment="1">
      <alignment horizontal="center" readingOrder="1"/>
    </xf>
    <xf numFmtId="0" fontId="12" fillId="25" borderId="18" xfId="0" applyFont="1" applyFill="1" applyBorder="1" applyAlignment="1">
      <alignment readingOrder="1"/>
    </xf>
    <xf numFmtId="164" fontId="12" fillId="24" borderId="18" xfId="41" applyNumberFormat="1" applyFont="1" applyFill="1" applyBorder="1" applyAlignment="1">
      <alignment horizontal="center" readingOrder="1"/>
    </xf>
    <xf numFmtId="0" fontId="17" fillId="25" borderId="13" xfId="0" applyFont="1" applyFill="1" applyBorder="1" applyAlignment="1">
      <alignment horizontal="left" indent="1" readingOrder="1"/>
    </xf>
    <xf numFmtId="164" fontId="12" fillId="24" borderId="13" xfId="41" applyNumberFormat="1" applyFont="1" applyFill="1" applyBorder="1" applyAlignment="1">
      <alignment horizontal="center" readingOrder="1"/>
    </xf>
    <xf numFmtId="0" fontId="2" fillId="0" borderId="0" xfId="0" applyFont="1" applyAlignment="1">
      <alignment horizontal="right" readingOrder="2"/>
    </xf>
    <xf numFmtId="0" fontId="0" fillId="0" borderId="21" xfId="0" applyFill="1" applyBorder="1"/>
    <xf numFmtId="0" fontId="29" fillId="25" borderId="0" xfId="0" applyFont="1" applyFill="1" applyBorder="1"/>
    <xf numFmtId="0" fontId="11" fillId="24" borderId="0" xfId="41" applyFont="1" applyFill="1" applyBorder="1" applyAlignment="1">
      <alignment horizontal="left" indent="1"/>
    </xf>
    <xf numFmtId="0" fontId="12" fillId="25" borderId="0" xfId="0" applyFont="1" applyFill="1" applyBorder="1" applyAlignment="1">
      <alignment horizontal="center" vertical="center" readingOrder="1"/>
    </xf>
    <xf numFmtId="0" fontId="12" fillId="25" borderId="0" xfId="0" applyFont="1" applyFill="1" applyBorder="1" applyAlignment="1">
      <alignment vertical="center" readingOrder="1"/>
    </xf>
    <xf numFmtId="0" fontId="12" fillId="25" borderId="0" xfId="0" applyFont="1" applyFill="1" applyBorder="1" applyAlignment="1">
      <alignment horizontal="right" vertical="center" readingOrder="1"/>
    </xf>
    <xf numFmtId="0" fontId="12" fillId="25" borderId="0" xfId="0" applyFont="1" applyFill="1" applyBorder="1" applyAlignment="1">
      <alignment horizontal="justify" vertical="center" readingOrder="1"/>
    </xf>
    <xf numFmtId="0" fontId="31" fillId="25" borderId="0" xfId="0" applyFont="1" applyFill="1"/>
    <xf numFmtId="0" fontId="31" fillId="25" borderId="0" xfId="0" applyFont="1" applyFill="1" applyBorder="1"/>
    <xf numFmtId="0" fontId="32" fillId="25" borderId="0" xfId="0" applyFont="1" applyFill="1" applyBorder="1" applyAlignment="1">
      <alignment horizontal="left"/>
    </xf>
    <xf numFmtId="0" fontId="33" fillId="25" borderId="11" xfId="0" applyFont="1" applyFill="1" applyBorder="1"/>
    <xf numFmtId="0" fontId="31" fillId="0" borderId="0" xfId="0" applyFont="1"/>
    <xf numFmtId="3" fontId="0" fillId="0" borderId="0" xfId="0" applyNumberFormat="1"/>
    <xf numFmtId="165" fontId="13" fillId="0" borderId="0" xfId="0" applyNumberFormat="1" applyFont="1"/>
    <xf numFmtId="3" fontId="34" fillId="25" borderId="0" xfId="0" applyNumberFormat="1" applyFont="1" applyFill="1" applyBorder="1" applyAlignment="1">
      <alignment horizontal="center"/>
    </xf>
    <xf numFmtId="0" fontId="0" fillId="0" borderId="0" xfId="0" applyFill="1" applyBorder="1" applyAlignment="1">
      <alignment vertical="center"/>
    </xf>
    <xf numFmtId="165" fontId="0" fillId="0" borderId="0" xfId="0" applyNumberFormat="1" applyFill="1" applyBorder="1"/>
    <xf numFmtId="3" fontId="0" fillId="0" borderId="0" xfId="0" applyNumberFormat="1" applyFill="1" applyBorder="1"/>
    <xf numFmtId="0" fontId="0" fillId="0" borderId="0" xfId="0" applyAlignment="1">
      <alignment horizontal="right"/>
    </xf>
    <xf numFmtId="0" fontId="25" fillId="24" borderId="0" xfId="41" applyFont="1" applyFill="1" applyBorder="1"/>
    <xf numFmtId="0" fontId="14" fillId="30" borderId="19" xfId="0" applyFont="1" applyFill="1" applyBorder="1" applyAlignment="1">
      <alignment horizontal="center" vertical="center"/>
    </xf>
    <xf numFmtId="0" fontId="0" fillId="0" borderId="0" xfId="0" applyFill="1"/>
    <xf numFmtId="0" fontId="35" fillId="0" borderId="0" xfId="0" applyFont="1" applyAlignment="1">
      <alignment horizontal="center" wrapText="1"/>
    </xf>
    <xf numFmtId="164" fontId="0" fillId="25" borderId="0" xfId="0" applyNumberFormat="1" applyFill="1" applyBorder="1"/>
    <xf numFmtId="0" fontId="34" fillId="25" borderId="0" xfId="0" applyFont="1" applyFill="1" applyBorder="1" applyAlignment="1">
      <alignment horizontal="left"/>
    </xf>
    <xf numFmtId="3" fontId="39" fillId="25" borderId="0" xfId="0" applyNumberFormat="1" applyFont="1" applyFill="1" applyBorder="1" applyAlignment="1">
      <alignment horizontal="center"/>
    </xf>
    <xf numFmtId="3" fontId="34" fillId="25" borderId="0" xfId="0" applyNumberFormat="1" applyFont="1" applyFill="1" applyBorder="1" applyAlignment="1">
      <alignment horizontal="right"/>
    </xf>
    <xf numFmtId="0" fontId="31" fillId="25" borderId="0" xfId="0" applyFont="1" applyFill="1" applyAlignment="1">
      <alignment vertical="center"/>
    </xf>
    <xf numFmtId="0" fontId="34" fillId="25" borderId="0" xfId="0" applyFont="1" applyFill="1" applyBorder="1" applyAlignment="1">
      <alignment horizontal="left" vertical="center"/>
    </xf>
    <xf numFmtId="0" fontId="32" fillId="25" borderId="0" xfId="0" applyFont="1" applyFill="1" applyBorder="1" applyAlignment="1">
      <alignment horizontal="left" vertical="center"/>
    </xf>
    <xf numFmtId="3" fontId="34" fillId="25" borderId="0" xfId="0" applyNumberFormat="1" applyFont="1" applyFill="1" applyBorder="1" applyAlignment="1">
      <alignment horizontal="right" vertical="center"/>
    </xf>
    <xf numFmtId="0" fontId="31" fillId="0" borderId="0" xfId="0" applyFont="1" applyAlignment="1">
      <alignment vertical="center"/>
    </xf>
    <xf numFmtId="3" fontId="12" fillId="25" borderId="0" xfId="0" applyNumberFormat="1" applyFont="1" applyFill="1" applyBorder="1" applyAlignment="1">
      <alignment horizontal="right"/>
    </xf>
    <xf numFmtId="0" fontId="31" fillId="25" borderId="13" xfId="0" applyFont="1" applyFill="1" applyBorder="1"/>
    <xf numFmtId="0" fontId="33" fillId="25" borderId="0" xfId="0" applyFont="1" applyFill="1" applyBorder="1"/>
    <xf numFmtId="0" fontId="11" fillId="25" borderId="12" xfId="0" applyFont="1" applyFill="1" applyBorder="1" applyAlignment="1">
      <alignment horizontal="right"/>
    </xf>
    <xf numFmtId="0" fontId="27" fillId="25" borderId="0" xfId="0" applyFont="1" applyFill="1"/>
    <xf numFmtId="0" fontId="27" fillId="25" borderId="0" xfId="0" applyFont="1" applyFill="1" applyBorder="1"/>
    <xf numFmtId="0" fontId="27" fillId="0" borderId="0" xfId="0" applyFont="1"/>
    <xf numFmtId="3" fontId="16" fillId="25" borderId="0" xfId="0" applyNumberFormat="1" applyFont="1" applyFill="1"/>
    <xf numFmtId="0" fontId="29" fillId="24" borderId="0" xfId="41" applyFont="1" applyFill="1" applyBorder="1" applyAlignment="1">
      <alignment horizontal="left" vertical="center" indent="1"/>
    </xf>
    <xf numFmtId="0" fontId="21" fillId="0" borderId="0" xfId="0" applyFont="1" applyFill="1"/>
    <xf numFmtId="3" fontId="16" fillId="25" borderId="0" xfId="0" applyNumberFormat="1" applyFont="1" applyFill="1" applyBorder="1" applyAlignment="1">
      <alignment horizontal="right"/>
    </xf>
    <xf numFmtId="0" fontId="13" fillId="0" borderId="0" xfId="0" applyFont="1" applyFill="1" applyBorder="1"/>
    <xf numFmtId="0" fontId="13" fillId="25" borderId="0" xfId="0" applyFont="1" applyFill="1" applyBorder="1" applyAlignment="1">
      <alignment vertical="center"/>
    </xf>
    <xf numFmtId="0" fontId="17" fillId="25" borderId="0" xfId="0" applyFont="1" applyFill="1" applyBorder="1" applyAlignment="1"/>
    <xf numFmtId="164" fontId="12" fillId="24" borderId="0" xfId="41" applyNumberFormat="1" applyFont="1" applyFill="1" applyBorder="1" applyAlignment="1">
      <alignment wrapText="1"/>
    </xf>
    <xf numFmtId="164" fontId="17" fillId="24" borderId="0" xfId="41" applyNumberFormat="1" applyFont="1" applyFill="1" applyBorder="1" applyAlignment="1">
      <alignment wrapText="1"/>
    </xf>
    <xf numFmtId="164" fontId="22" fillId="24" borderId="0" xfId="41" applyNumberFormat="1" applyFont="1" applyFill="1" applyBorder="1" applyAlignment="1">
      <alignment wrapText="1"/>
    </xf>
    <xf numFmtId="0" fontId="0" fillId="0" borderId="13" xfId="0" applyBorder="1"/>
    <xf numFmtId="0" fontId="9" fillId="25" borderId="0" xfId="0" applyFont="1" applyFill="1" applyBorder="1" applyAlignment="1"/>
    <xf numFmtId="0" fontId="0" fillId="31" borderId="0" xfId="0" applyFill="1"/>
    <xf numFmtId="0" fontId="9" fillId="31" borderId="0" xfId="0" applyFont="1" applyFill="1" applyBorder="1" applyAlignment="1"/>
    <xf numFmtId="0" fontId="0" fillId="31" borderId="0" xfId="0" applyFill="1" applyBorder="1"/>
    <xf numFmtId="0" fontId="10" fillId="31" borderId="0" xfId="0" applyFont="1" applyFill="1" applyBorder="1" applyAlignment="1">
      <alignment horizontal="justify" vertical="top" wrapText="1"/>
    </xf>
    <xf numFmtId="0" fontId="0" fillId="31" borderId="0" xfId="0" applyFill="1" applyAlignment="1">
      <alignment vertical="center"/>
    </xf>
    <xf numFmtId="0" fontId="0" fillId="31" borderId="0" xfId="0" applyFill="1" applyBorder="1" applyAlignment="1">
      <alignment vertical="center"/>
    </xf>
    <xf numFmtId="0" fontId="12" fillId="31" borderId="0" xfId="0" applyFont="1" applyFill="1" applyBorder="1"/>
    <xf numFmtId="0" fontId="7" fillId="31" borderId="0" xfId="0" applyFont="1" applyFill="1" applyBorder="1" applyAlignment="1">
      <alignment horizontal="center"/>
    </xf>
    <xf numFmtId="0" fontId="13" fillId="31" borderId="0" xfId="0" applyFont="1" applyFill="1" applyBorder="1"/>
    <xf numFmtId="0" fontId="10" fillId="31" borderId="0" xfId="0" applyFont="1" applyFill="1" applyBorder="1"/>
    <xf numFmtId="0" fontId="2" fillId="31" borderId="0" xfId="0" applyFont="1" applyFill="1" applyBorder="1" applyAlignment="1">
      <alignment horizontal="center"/>
    </xf>
    <xf numFmtId="0" fontId="0" fillId="31" borderId="22" xfId="0" applyFill="1" applyBorder="1"/>
    <xf numFmtId="0" fontId="10" fillId="31" borderId="22" xfId="0" applyFont="1" applyFill="1" applyBorder="1" applyAlignment="1">
      <alignment horizontal="justify" vertical="top" wrapText="1"/>
    </xf>
    <xf numFmtId="0" fontId="6" fillId="31" borderId="0" xfId="0" applyFont="1" applyFill="1" applyBorder="1"/>
    <xf numFmtId="164" fontId="18" fillId="31" borderId="0" xfId="0" applyNumberFormat="1" applyFont="1" applyFill="1" applyBorder="1" applyAlignment="1">
      <alignment horizontal="center"/>
    </xf>
    <xf numFmtId="164" fontId="12" fillId="32" borderId="0" xfId="41" applyNumberFormat="1" applyFont="1" applyFill="1" applyBorder="1" applyAlignment="1">
      <alignment horizontal="center" wrapText="1"/>
    </xf>
    <xf numFmtId="0" fontId="12" fillId="31" borderId="0" xfId="0" applyFont="1" applyFill="1" applyBorder="1" applyAlignment="1">
      <alignment horizontal="justify" vertical="top"/>
    </xf>
    <xf numFmtId="164" fontId="17" fillId="32" borderId="0" xfId="41" applyNumberFormat="1" applyFont="1" applyFill="1" applyBorder="1" applyAlignment="1">
      <alignment horizontal="left" wrapText="1"/>
    </xf>
    <xf numFmtId="164" fontId="12" fillId="31" borderId="0" xfId="41" applyNumberFormat="1" applyFont="1" applyFill="1" applyBorder="1" applyAlignment="1">
      <alignment horizontal="center" wrapText="1"/>
    </xf>
    <xf numFmtId="0" fontId="12" fillId="31" borderId="22" xfId="0" applyFont="1" applyFill="1" applyBorder="1"/>
    <xf numFmtId="0" fontId="20" fillId="25" borderId="0" xfId="0" applyFont="1" applyFill="1" applyBorder="1" applyAlignment="1">
      <alignment horizontal="center" vertical="center"/>
    </xf>
    <xf numFmtId="0" fontId="12" fillId="25" borderId="0" xfId="0" applyFont="1" applyFill="1" applyBorder="1" applyAlignment="1">
      <alignment horizontal="right"/>
    </xf>
    <xf numFmtId="0" fontId="24" fillId="31" borderId="22" xfId="0" applyFont="1" applyFill="1" applyBorder="1"/>
    <xf numFmtId="0" fontId="22" fillId="31" borderId="0" xfId="0" applyFont="1" applyFill="1" applyBorder="1" applyAlignment="1">
      <alignment horizontal="center" vertical="top" wrapText="1"/>
    </xf>
    <xf numFmtId="0" fontId="22" fillId="31" borderId="0" xfId="0" applyFont="1" applyFill="1" applyBorder="1" applyAlignment="1">
      <alignment horizontal="center"/>
    </xf>
    <xf numFmtId="0" fontId="12" fillId="31" borderId="0" xfId="0" applyFont="1" applyFill="1" applyBorder="1" applyAlignment="1">
      <alignment vertical="center"/>
    </xf>
    <xf numFmtId="0" fontId="22" fillId="31" borderId="0" xfId="0" applyFont="1" applyFill="1" applyBorder="1" applyAlignment="1">
      <alignment horizontal="center" vertical="center" wrapText="1"/>
    </xf>
    <xf numFmtId="0" fontId="22" fillId="31" borderId="0" xfId="0" applyFont="1" applyFill="1" applyBorder="1" applyAlignment="1">
      <alignment horizontal="center" vertical="center"/>
    </xf>
    <xf numFmtId="0" fontId="17" fillId="31" borderId="0" xfId="0" applyFont="1" applyFill="1" applyBorder="1" applyAlignment="1">
      <alignment horizontal="center" vertical="center"/>
    </xf>
    <xf numFmtId="0" fontId="17" fillId="31" borderId="0" xfId="0" applyFont="1" applyFill="1" applyBorder="1" applyAlignment="1">
      <alignment horizontal="center" vertical="center" wrapText="1"/>
    </xf>
    <xf numFmtId="0" fontId="10" fillId="31" borderId="0" xfId="0" applyFont="1" applyFill="1" applyBorder="1" applyAlignment="1">
      <alignment horizontal="justify" vertical="center" wrapText="1"/>
    </xf>
    <xf numFmtId="0" fontId="28" fillId="31" borderId="0" xfId="0" applyFont="1" applyFill="1" applyBorder="1" applyAlignment="1">
      <alignment vertical="center"/>
    </xf>
    <xf numFmtId="164" fontId="28" fillId="32" borderId="23" xfId="41" applyNumberFormat="1" applyFont="1" applyFill="1" applyBorder="1" applyAlignment="1">
      <alignment horizontal="left" vertical="center" wrapText="1"/>
    </xf>
    <xf numFmtId="164" fontId="28" fillId="32" borderId="24" xfId="41" applyNumberFormat="1" applyFont="1" applyFill="1" applyBorder="1" applyAlignment="1">
      <alignment horizontal="left" vertical="center" wrapText="1"/>
    </xf>
    <xf numFmtId="164" fontId="28" fillId="32" borderId="0" xfId="41" applyNumberFormat="1" applyFont="1" applyFill="1" applyBorder="1" applyAlignment="1">
      <alignment horizontal="left" vertical="center" wrapText="1"/>
    </xf>
    <xf numFmtId="0" fontId="10" fillId="31" borderId="25" xfId="0" applyFont="1" applyFill="1" applyBorder="1" applyAlignment="1">
      <alignment horizontal="center" vertical="center"/>
    </xf>
    <xf numFmtId="0" fontId="0" fillId="25" borderId="11" xfId="0" applyFill="1" applyBorder="1" applyAlignment="1">
      <alignment readingOrder="1"/>
    </xf>
    <xf numFmtId="0" fontId="2" fillId="25" borderId="11" xfId="0" applyFont="1" applyFill="1" applyBorder="1" applyAlignment="1">
      <alignment readingOrder="1"/>
    </xf>
    <xf numFmtId="0" fontId="11" fillId="25" borderId="0" xfId="0" applyFont="1" applyFill="1" applyBorder="1" applyAlignment="1">
      <alignment horizontal="justify" vertical="center" readingOrder="1"/>
    </xf>
    <xf numFmtId="0" fontId="36" fillId="25" borderId="0" xfId="0" applyFont="1" applyFill="1" applyBorder="1" applyAlignment="1">
      <alignment horizontal="justify" vertical="center" readingOrder="1"/>
    </xf>
    <xf numFmtId="0" fontId="9" fillId="25" borderId="10" xfId="0" applyFont="1" applyFill="1" applyBorder="1" applyAlignment="1">
      <alignment horizontal="left" readingOrder="1"/>
    </xf>
    <xf numFmtId="0" fontId="17" fillId="25" borderId="12" xfId="0" applyFont="1" applyFill="1" applyBorder="1" applyAlignment="1">
      <alignment horizontal="left" readingOrder="1"/>
    </xf>
    <xf numFmtId="0" fontId="0" fillId="0" borderId="12" xfId="0" applyBorder="1" applyAlignment="1">
      <alignment readingOrder="2"/>
    </xf>
    <xf numFmtId="0" fontId="31" fillId="25" borderId="13" xfId="0" applyFont="1" applyFill="1" applyBorder="1" applyAlignment="1">
      <alignment vertical="center"/>
    </xf>
    <xf numFmtId="0" fontId="27" fillId="25" borderId="13" xfId="0" applyFont="1" applyFill="1" applyBorder="1"/>
    <xf numFmtId="0" fontId="0" fillId="25" borderId="26" xfId="0" applyFill="1" applyBorder="1"/>
    <xf numFmtId="0" fontId="33" fillId="25" borderId="0" xfId="0" applyFont="1" applyFill="1" applyBorder="1" applyAlignment="1">
      <alignment vertical="center"/>
    </xf>
    <xf numFmtId="0" fontId="12" fillId="31" borderId="0" xfId="0" applyFont="1" applyFill="1" applyBorder="1" applyAlignment="1"/>
    <xf numFmtId="164" fontId="12" fillId="32" borderId="0" xfId="41" applyNumberFormat="1" applyFont="1" applyFill="1" applyBorder="1" applyAlignment="1">
      <alignment horizontal="justify" vertical="center" wrapText="1"/>
    </xf>
    <xf numFmtId="164" fontId="12" fillId="32" borderId="0" xfId="41" applyNumberFormat="1" applyFont="1" applyFill="1" applyBorder="1" applyAlignment="1">
      <alignment horizontal="justify" wrapText="1"/>
    </xf>
    <xf numFmtId="0" fontId="0" fillId="31" borderId="0" xfId="0" applyFill="1" applyBorder="1" applyAlignment="1">
      <alignment horizontal="left"/>
    </xf>
    <xf numFmtId="0" fontId="9" fillId="31" borderId="0" xfId="0" applyFont="1" applyFill="1" applyBorder="1" applyAlignment="1">
      <alignment horizontal="left"/>
    </xf>
    <xf numFmtId="0" fontId="2" fillId="31" borderId="0" xfId="0" applyFont="1" applyFill="1" applyBorder="1" applyAlignment="1">
      <alignment horizontal="right"/>
    </xf>
    <xf numFmtId="0" fontId="20" fillId="31" borderId="0" xfId="0" applyFont="1" applyFill="1" applyBorder="1"/>
    <xf numFmtId="0" fontId="16" fillId="31" borderId="0" xfId="0" applyFont="1" applyFill="1" applyBorder="1" applyAlignment="1">
      <alignment horizontal="right"/>
    </xf>
    <xf numFmtId="0" fontId="4" fillId="31" borderId="0" xfId="0" applyFont="1" applyFill="1" applyBorder="1"/>
    <xf numFmtId="164" fontId="17" fillId="31" borderId="0" xfId="41" applyNumberFormat="1" applyFont="1" applyFill="1" applyBorder="1" applyAlignment="1">
      <alignment horizontal="left" wrapText="1"/>
    </xf>
    <xf numFmtId="0" fontId="11" fillId="31" borderId="0" xfId="0" applyFont="1" applyFill="1" applyBorder="1"/>
    <xf numFmtId="0" fontId="11" fillId="31" borderId="0" xfId="0" applyFont="1" applyFill="1" applyBorder="1" applyAlignment="1">
      <alignment horizontal="center"/>
    </xf>
    <xf numFmtId="0" fontId="11" fillId="32" borderId="0" xfId="41" applyFont="1" applyFill="1" applyBorder="1"/>
    <xf numFmtId="0" fontId="8" fillId="25" borderId="0" xfId="35" applyFill="1" applyBorder="1" applyAlignment="1" applyProtection="1"/>
    <xf numFmtId="0" fontId="10" fillId="31" borderId="22" xfId="0" applyFont="1" applyFill="1" applyBorder="1"/>
    <xf numFmtId="164" fontId="12" fillId="31" borderId="22" xfId="41" applyNumberFormat="1" applyFont="1" applyFill="1" applyBorder="1" applyAlignment="1">
      <alignment horizontal="center" wrapText="1"/>
    </xf>
    <xf numFmtId="0" fontId="11" fillId="31" borderId="22" xfId="0" applyFont="1" applyFill="1" applyBorder="1" applyAlignment="1">
      <alignment horizontal="center"/>
    </xf>
    <xf numFmtId="164" fontId="12" fillId="32" borderId="22" xfId="41" applyNumberFormat="1" applyFont="1" applyFill="1" applyBorder="1" applyAlignment="1">
      <alignment horizontal="center" wrapText="1"/>
    </xf>
    <xf numFmtId="0" fontId="0" fillId="25" borderId="22" xfId="0" applyFill="1" applyBorder="1"/>
    <xf numFmtId="0" fontId="11" fillId="25" borderId="22" xfId="0" applyFont="1" applyFill="1" applyBorder="1"/>
    <xf numFmtId="0" fontId="12" fillId="25" borderId="22" xfId="0" applyFont="1" applyFill="1" applyBorder="1"/>
    <xf numFmtId="0" fontId="13" fillId="25" borderId="22" xfId="0" applyFont="1" applyFill="1" applyBorder="1"/>
    <xf numFmtId="0" fontId="11" fillId="25" borderId="22" xfId="0" applyFont="1" applyFill="1" applyBorder="1" applyAlignment="1">
      <alignment horizontal="center"/>
    </xf>
    <xf numFmtId="0" fontId="24" fillId="31" borderId="22" xfId="0" applyFont="1" applyFill="1" applyBorder="1" applyAlignment="1">
      <alignment vertical="center"/>
    </xf>
    <xf numFmtId="3" fontId="12" fillId="25" borderId="0" xfId="0" applyNumberFormat="1" applyFont="1" applyFill="1" applyBorder="1"/>
    <xf numFmtId="3" fontId="16" fillId="25" borderId="0" xfId="0" applyNumberFormat="1" applyFont="1" applyFill="1" applyBorder="1"/>
    <xf numFmtId="3" fontId="2" fillId="25" borderId="0" xfId="0" applyNumberFormat="1" applyFont="1" applyFill="1" applyBorder="1"/>
    <xf numFmtId="0" fontId="15" fillId="25" borderId="0" xfId="0" applyFont="1" applyFill="1" applyBorder="1" applyAlignment="1">
      <alignment vertical="center"/>
    </xf>
    <xf numFmtId="0" fontId="3" fillId="25" borderId="0" xfId="0" applyFont="1" applyFill="1" applyBorder="1" applyAlignment="1">
      <alignment vertical="center"/>
    </xf>
    <xf numFmtId="0" fontId="33" fillId="25" borderId="11" xfId="0" applyFont="1" applyFill="1" applyBorder="1" applyAlignment="1">
      <alignment vertical="center"/>
    </xf>
    <xf numFmtId="0" fontId="27" fillId="25" borderId="11" xfId="0" applyFont="1" applyFill="1" applyBorder="1"/>
    <xf numFmtId="0" fontId="31" fillId="25" borderId="0" xfId="0" applyFont="1" applyFill="1" applyBorder="1" applyAlignment="1">
      <alignment vertical="center"/>
    </xf>
    <xf numFmtId="0" fontId="31" fillId="0" borderId="0" xfId="0" applyFont="1" applyFill="1" applyBorder="1"/>
    <xf numFmtId="3" fontId="38" fillId="0" borderId="0" xfId="0" applyNumberFormat="1" applyFont="1" applyFill="1" applyBorder="1"/>
    <xf numFmtId="164" fontId="0" fillId="0" borderId="0" xfId="0" applyNumberFormat="1" applyFill="1" applyBorder="1"/>
    <xf numFmtId="164" fontId="38" fillId="0" borderId="0" xfId="0" applyNumberFormat="1" applyFont="1" applyFill="1" applyBorder="1"/>
    <xf numFmtId="164" fontId="41" fillId="0" borderId="0" xfId="0" applyNumberFormat="1" applyFont="1" applyFill="1" applyBorder="1"/>
    <xf numFmtId="166" fontId="0" fillId="0" borderId="0" xfId="0" applyNumberFormat="1" applyFill="1" applyBorder="1"/>
    <xf numFmtId="0" fontId="27" fillId="0" borderId="0" xfId="0" applyFont="1" applyFill="1" applyBorder="1"/>
    <xf numFmtId="0" fontId="35" fillId="0" borderId="0" xfId="0" applyFont="1" applyFill="1" applyBorder="1" applyAlignment="1">
      <alignment horizontal="center" wrapText="1"/>
    </xf>
    <xf numFmtId="0" fontId="40" fillId="0" borderId="0" xfId="0" applyFont="1" applyFill="1" applyBorder="1" applyAlignment="1">
      <alignment horizontal="center" vertical="center" wrapText="1"/>
    </xf>
    <xf numFmtId="0" fontId="12" fillId="31" borderId="0" xfId="0" applyFont="1" applyFill="1" applyBorder="1" applyAlignment="1">
      <alignment vertical="center" wrapText="1"/>
    </xf>
    <xf numFmtId="0" fontId="0" fillId="31" borderId="0" xfId="0" applyFill="1" applyAlignment="1">
      <alignment horizontal="right" vertical="center"/>
    </xf>
    <xf numFmtId="0" fontId="42" fillId="0" borderId="0" xfId="0" applyFont="1"/>
    <xf numFmtId="0" fontId="22" fillId="31" borderId="0" xfId="0" applyFont="1" applyFill="1" applyBorder="1" applyAlignment="1">
      <alignment horizontal="center" wrapText="1"/>
    </xf>
    <xf numFmtId="0" fontId="0" fillId="0" borderId="27" xfId="0" applyFill="1" applyBorder="1"/>
    <xf numFmtId="0" fontId="44" fillId="0" borderId="0" xfId="0" applyFont="1"/>
    <xf numFmtId="0" fontId="45" fillId="0" borderId="0" xfId="0" applyFont="1"/>
    <xf numFmtId="0" fontId="29" fillId="25" borderId="0" xfId="0" applyFont="1" applyFill="1" applyBorder="1" applyAlignment="1">
      <alignment vertical="center"/>
    </xf>
    <xf numFmtId="0" fontId="11" fillId="24" borderId="0" xfId="41" applyFont="1" applyFill="1" applyBorder="1" applyAlignment="1">
      <alignment horizontal="left"/>
    </xf>
    <xf numFmtId="0" fontId="11" fillId="24" borderId="0" xfId="41" applyFont="1" applyFill="1" applyBorder="1" applyAlignment="1"/>
    <xf numFmtId="0" fontId="16" fillId="24" borderId="0" xfId="41" applyFont="1" applyFill="1" applyBorder="1" applyAlignment="1">
      <alignment vertical="center"/>
    </xf>
    <xf numFmtId="0" fontId="58" fillId="25" borderId="0" xfId="0" applyFont="1" applyFill="1" applyBorder="1"/>
    <xf numFmtId="0" fontId="11" fillId="25" borderId="0" xfId="0" applyFont="1" applyFill="1" applyBorder="1" applyAlignment="1"/>
    <xf numFmtId="0" fontId="51" fillId="25" borderId="10" xfId="0" applyFont="1" applyFill="1" applyBorder="1" applyAlignment="1">
      <alignment horizontal="left"/>
    </xf>
    <xf numFmtId="0" fontId="0" fillId="0" borderId="12" xfId="0" applyBorder="1"/>
    <xf numFmtId="0" fontId="7" fillId="28" borderId="31" xfId="0" applyFont="1" applyFill="1" applyBorder="1" applyAlignment="1">
      <alignment horizontal="right"/>
    </xf>
    <xf numFmtId="164" fontId="12" fillId="33" borderId="0" xfId="41" applyNumberFormat="1" applyFont="1" applyFill="1" applyBorder="1" applyAlignment="1">
      <alignment horizontal="center" wrapText="1"/>
    </xf>
    <xf numFmtId="164" fontId="11" fillId="24" borderId="0" xfId="41" applyNumberFormat="1" applyFont="1" applyFill="1" applyBorder="1" applyAlignment="1">
      <alignment horizontal="center" wrapText="1"/>
    </xf>
    <xf numFmtId="164" fontId="11" fillId="24" borderId="12" xfId="41" applyNumberFormat="1" applyFont="1" applyFill="1" applyBorder="1" applyAlignment="1">
      <alignment horizontal="center" wrapText="1"/>
    </xf>
    <xf numFmtId="164" fontId="11" fillId="24" borderId="10" xfId="41" applyNumberFormat="1" applyFont="1" applyFill="1" applyBorder="1" applyAlignment="1">
      <alignment horizontal="center" wrapText="1"/>
    </xf>
    <xf numFmtId="1" fontId="11" fillId="24" borderId="0" xfId="41" applyNumberFormat="1" applyFont="1" applyFill="1" applyBorder="1" applyAlignment="1">
      <alignment horizontal="center" wrapText="1"/>
    </xf>
    <xf numFmtId="1" fontId="11" fillId="24" borderId="33" xfId="41" applyNumberFormat="1" applyFont="1" applyFill="1" applyBorder="1" applyAlignment="1">
      <alignment horizontal="center" wrapText="1"/>
    </xf>
    <xf numFmtId="0" fontId="29" fillId="24" borderId="0" xfId="41" applyFont="1" applyFill="1" applyBorder="1"/>
    <xf numFmtId="165" fontId="18" fillId="24" borderId="0" xfId="41" applyNumberFormat="1" applyFont="1" applyFill="1" applyBorder="1" applyAlignment="1">
      <alignment horizontal="center" vertical="center" wrapText="1"/>
    </xf>
    <xf numFmtId="49" fontId="16" fillId="24" borderId="0" xfId="41" applyNumberFormat="1" applyFont="1" applyFill="1" applyBorder="1" applyAlignment="1">
      <alignment horizontal="center" vertical="center" wrapText="1"/>
    </xf>
    <xf numFmtId="3" fontId="16" fillId="24" borderId="0" xfId="41" applyNumberFormat="1" applyFont="1" applyFill="1" applyBorder="1" applyAlignment="1">
      <alignment horizontal="center" wrapText="1"/>
    </xf>
    <xf numFmtId="167" fontId="12" fillId="24" borderId="0" xfId="41" applyNumberFormat="1" applyFont="1" applyFill="1" applyBorder="1" applyAlignment="1">
      <alignment horizontal="center" wrapText="1"/>
    </xf>
    <xf numFmtId="0" fontId="18" fillId="24" borderId="0" xfId="41" applyFont="1" applyFill="1" applyBorder="1"/>
    <xf numFmtId="167" fontId="18" fillId="24" borderId="0" xfId="41" applyNumberFormat="1" applyFont="1" applyFill="1" applyBorder="1" applyAlignment="1">
      <alignment horizontal="center" wrapText="1"/>
    </xf>
    <xf numFmtId="0" fontId="13" fillId="25" borderId="0" xfId="0" applyFont="1" applyFill="1"/>
    <xf numFmtId="0" fontId="13" fillId="25" borderId="13" xfId="0" applyFont="1" applyFill="1" applyBorder="1"/>
    <xf numFmtId="165" fontId="18" fillId="24" borderId="0" xfId="59" applyNumberFormat="1" applyFont="1" applyFill="1" applyBorder="1" applyAlignment="1">
      <alignment horizontal="center" wrapText="1"/>
    </xf>
    <xf numFmtId="2" fontId="12" fillId="24" borderId="0" xfId="41" applyNumberFormat="1" applyFont="1" applyFill="1" applyBorder="1" applyAlignment="1">
      <alignment horizontal="center" wrapText="1"/>
    </xf>
    <xf numFmtId="0" fontId="18" fillId="24" borderId="0" xfId="41" applyFont="1" applyFill="1" applyBorder="1" applyAlignment="1">
      <alignment horizontal="left" indent="1"/>
    </xf>
    <xf numFmtId="167" fontId="12" fillId="25" borderId="0" xfId="0" applyNumberFormat="1" applyFont="1" applyFill="1" applyBorder="1" applyAlignment="1">
      <alignment horizontal="center"/>
    </xf>
    <xf numFmtId="0" fontId="11" fillId="24" borderId="0" xfId="41" applyFont="1" applyFill="1" applyBorder="1" applyAlignment="1">
      <alignment horizontal="center" vertical="center"/>
    </xf>
    <xf numFmtId="1" fontId="12" fillId="25" borderId="0" xfId="0" applyNumberFormat="1" applyFont="1" applyFill="1" applyBorder="1" applyAlignment="1">
      <alignment horizontal="center"/>
    </xf>
    <xf numFmtId="1" fontId="11" fillId="25" borderId="0" xfId="0" applyNumberFormat="1" applyFont="1" applyFill="1" applyBorder="1" applyAlignment="1">
      <alignment horizontal="center"/>
    </xf>
    <xf numFmtId="3" fontId="76" fillId="24" borderId="0" xfId="41" applyNumberFormat="1" applyFont="1" applyFill="1" applyBorder="1" applyAlignment="1">
      <alignment horizontal="right" wrapText="1"/>
    </xf>
    <xf numFmtId="0" fontId="11" fillId="24" borderId="0" xfId="41" applyFont="1" applyFill="1" applyBorder="1" applyAlignment="1">
      <alignment horizontal="center"/>
    </xf>
    <xf numFmtId="0" fontId="76" fillId="24" borderId="0" xfId="41" applyFont="1" applyFill="1" applyBorder="1"/>
    <xf numFmtId="3" fontId="12" fillId="25" borderId="0" xfId="60" applyNumberFormat="1" applyFont="1" applyFill="1" applyAlignment="1">
      <alignment horizontal="right"/>
    </xf>
    <xf numFmtId="3" fontId="12" fillId="25" borderId="0" xfId="60" applyNumberFormat="1" applyFont="1" applyFill="1" applyAlignment="1">
      <alignment horizontal="right" vertical="center"/>
    </xf>
    <xf numFmtId="0" fontId="12" fillId="33" borderId="0" xfId="0" applyFont="1" applyFill="1" applyBorder="1"/>
    <xf numFmtId="3" fontId="12" fillId="33" borderId="0" xfId="60" applyNumberFormat="1" applyFont="1" applyFill="1" applyAlignment="1">
      <alignment horizontal="right"/>
    </xf>
    <xf numFmtId="164" fontId="16" fillId="34" borderId="0" xfId="41" applyNumberFormat="1" applyFont="1" applyFill="1" applyBorder="1" applyAlignment="1">
      <alignment horizontal="center" wrapText="1"/>
    </xf>
    <xf numFmtId="3" fontId="12" fillId="25" borderId="0" xfId="60" applyNumberFormat="1" applyFont="1" applyFill="1"/>
    <xf numFmtId="3" fontId="11" fillId="34" borderId="0" xfId="41" applyNumberFormat="1" applyFont="1" applyFill="1" applyBorder="1" applyAlignment="1">
      <alignment horizontal="right" wrapText="1"/>
    </xf>
    <xf numFmtId="3" fontId="12" fillId="34" borderId="0" xfId="41" applyNumberFormat="1" applyFont="1" applyFill="1" applyBorder="1" applyAlignment="1">
      <alignment horizontal="right" wrapText="1"/>
    </xf>
    <xf numFmtId="3" fontId="11" fillId="24" borderId="0" xfId="41" applyNumberFormat="1" applyFont="1" applyFill="1" applyBorder="1" applyAlignment="1">
      <alignment horizontal="right" wrapText="1"/>
    </xf>
    <xf numFmtId="3" fontId="12" fillId="24" borderId="0" xfId="41" applyNumberFormat="1" applyFont="1" applyFill="1" applyBorder="1" applyAlignment="1">
      <alignment horizontal="right" wrapText="1"/>
    </xf>
    <xf numFmtId="0" fontId="29" fillId="24" borderId="0" xfId="41" applyFont="1" applyFill="1" applyBorder="1" applyAlignment="1">
      <alignment wrapText="1"/>
    </xf>
    <xf numFmtId="0" fontId="29" fillId="24" borderId="56" xfId="41" applyFont="1" applyFill="1" applyBorder="1" applyAlignment="1">
      <alignment horizontal="left" vertical="top" wrapText="1"/>
    </xf>
    <xf numFmtId="0" fontId="16" fillId="24" borderId="0" xfId="41" applyFont="1" applyFill="1" applyBorder="1"/>
    <xf numFmtId="0" fontId="11" fillId="24" borderId="0" xfId="41" applyFont="1" applyFill="1" applyBorder="1" applyAlignment="1">
      <alignment horizontal="left" vertical="center" indent="1"/>
    </xf>
    <xf numFmtId="3" fontId="12" fillId="33" borderId="0" xfId="41" applyNumberFormat="1" applyFont="1" applyFill="1" applyBorder="1" applyAlignment="1">
      <alignment horizontal="right" wrapText="1"/>
    </xf>
    <xf numFmtId="0" fontId="29" fillId="34" borderId="56" xfId="41" applyFont="1" applyFill="1" applyBorder="1" applyAlignment="1">
      <alignment horizontal="left" vertical="top" wrapText="1"/>
    </xf>
    <xf numFmtId="0" fontId="16" fillId="34" borderId="0" xfId="41" applyFont="1" applyFill="1" applyBorder="1"/>
    <xf numFmtId="0" fontId="52" fillId="24" borderId="0" xfId="41" applyFont="1" applyFill="1" applyBorder="1" applyAlignment="1">
      <alignment wrapText="1"/>
    </xf>
    <xf numFmtId="165" fontId="76" fillId="24" borderId="0" xfId="41" applyNumberFormat="1" applyFont="1" applyFill="1" applyBorder="1" applyAlignment="1">
      <alignment horizontal="right"/>
    </xf>
    <xf numFmtId="165" fontId="76" fillId="34" borderId="0" xfId="41" applyNumberFormat="1" applyFont="1" applyFill="1" applyBorder="1" applyAlignment="1">
      <alignment horizontal="right"/>
    </xf>
    <xf numFmtId="164" fontId="76" fillId="24" borderId="0" xfId="41" applyNumberFormat="1" applyFont="1" applyFill="1" applyBorder="1" applyAlignment="1">
      <alignment horizontal="right" indent="1"/>
    </xf>
    <xf numFmtId="165" fontId="76" fillId="24" borderId="0" xfId="41" applyNumberFormat="1" applyFont="1" applyFill="1" applyBorder="1" applyAlignment="1">
      <alignment horizontal="right" indent="1"/>
    </xf>
    <xf numFmtId="165" fontId="76" fillId="34" borderId="0" xfId="41" applyNumberFormat="1" applyFont="1" applyFill="1" applyBorder="1" applyAlignment="1">
      <alignment horizontal="right" indent="1"/>
    </xf>
    <xf numFmtId="0" fontId="76" fillId="24" borderId="0" xfId="41" applyFont="1" applyFill="1" applyBorder="1" applyAlignment="1">
      <alignment vertical="center"/>
    </xf>
    <xf numFmtId="3" fontId="76" fillId="24" borderId="0" xfId="41" applyNumberFormat="1" applyFont="1" applyFill="1" applyBorder="1" applyAlignment="1">
      <alignment horizontal="right" vertical="center" wrapText="1"/>
    </xf>
    <xf numFmtId="0" fontId="77" fillId="25" borderId="0" xfId="0" applyFont="1" applyFill="1"/>
    <xf numFmtId="0" fontId="77" fillId="25" borderId="13" xfId="0" applyFont="1" applyFill="1" applyBorder="1"/>
    <xf numFmtId="0" fontId="15" fillId="26" borderId="49" xfId="0" applyFont="1" applyFill="1" applyBorder="1" applyAlignment="1">
      <alignment vertical="center"/>
    </xf>
    <xf numFmtId="0" fontId="24" fillId="25" borderId="13" xfId="0" applyFont="1" applyFill="1" applyBorder="1"/>
    <xf numFmtId="0" fontId="0" fillId="0" borderId="0" xfId="0"/>
    <xf numFmtId="0" fontId="0" fillId="25" borderId="0" xfId="0" applyFill="1" applyAlignment="1"/>
    <xf numFmtId="0" fontId="0" fillId="25" borderId="0" xfId="0" applyFill="1" applyBorder="1" applyAlignment="1"/>
    <xf numFmtId="0" fontId="0" fillId="0" borderId="0" xfId="0" applyAlignment="1"/>
    <xf numFmtId="0" fontId="4" fillId="25" borderId="11" xfId="0" applyFont="1" applyFill="1" applyBorder="1" applyAlignment="1">
      <alignment vertical="center"/>
    </xf>
    <xf numFmtId="3" fontId="11" fillId="25" borderId="0" xfId="0" applyNumberFormat="1" applyFont="1" applyFill="1" applyBorder="1" applyAlignment="1">
      <alignment horizontal="center"/>
    </xf>
    <xf numFmtId="0" fontId="11" fillId="25" borderId="0" xfId="0" applyFont="1" applyFill="1" applyBorder="1" applyAlignment="1">
      <alignment horizontal="left"/>
    </xf>
    <xf numFmtId="3" fontId="16" fillId="25" borderId="0" xfId="0" applyNumberFormat="1" applyFont="1" applyFill="1" applyBorder="1" applyAlignment="1">
      <alignment horizontal="right" vertical="center"/>
    </xf>
    <xf numFmtId="0" fontId="78" fillId="25" borderId="0" xfId="0" applyFont="1" applyFill="1"/>
    <xf numFmtId="0" fontId="14" fillId="26" borderId="47" xfId="0" applyFont="1" applyFill="1" applyBorder="1" applyAlignment="1">
      <alignment horizontal="center" vertical="center"/>
    </xf>
    <xf numFmtId="0" fontId="0" fillId="26" borderId="47" xfId="0" applyFill="1" applyBorder="1"/>
    <xf numFmtId="0" fontId="13" fillId="26" borderId="50" xfId="0" applyFont="1" applyFill="1" applyBorder="1" applyAlignment="1">
      <alignment vertical="center"/>
    </xf>
    <xf numFmtId="0" fontId="3" fillId="26" borderId="50" xfId="0" applyFont="1" applyFill="1" applyBorder="1" applyAlignment="1">
      <alignment vertical="center"/>
    </xf>
    <xf numFmtId="0" fontId="3" fillId="26" borderId="51" xfId="0" applyFont="1" applyFill="1" applyBorder="1" applyAlignment="1">
      <alignment vertical="center"/>
    </xf>
    <xf numFmtId="0" fontId="0" fillId="25" borderId="60" xfId="0" applyFill="1" applyBorder="1" applyAlignment="1"/>
    <xf numFmtId="167" fontId="76" fillId="25" borderId="0" xfId="0" applyNumberFormat="1" applyFont="1" applyFill="1" applyBorder="1" applyAlignment="1">
      <alignment horizontal="center"/>
    </xf>
    <xf numFmtId="0" fontId="11" fillId="25" borderId="0" xfId="0" applyFont="1" applyFill="1" applyBorder="1" applyAlignment="1">
      <alignment vertical="center"/>
    </xf>
    <xf numFmtId="0" fontId="79" fillId="25" borderId="0" xfId="0" applyFont="1" applyFill="1" applyBorder="1"/>
    <xf numFmtId="0" fontId="85" fillId="25" borderId="0" xfId="0" applyFont="1" applyFill="1" applyBorder="1"/>
    <xf numFmtId="0" fontId="77" fillId="0" borderId="0" xfId="0" applyFont="1"/>
    <xf numFmtId="0" fontId="21" fillId="25" borderId="0" xfId="0" applyFont="1" applyFill="1"/>
    <xf numFmtId="0" fontId="37" fillId="25" borderId="0" xfId="0" applyFont="1" applyFill="1" applyBorder="1"/>
    <xf numFmtId="0" fontId="86" fillId="25" borderId="0" xfId="0" applyFont="1" applyFill="1" applyBorder="1"/>
    <xf numFmtId="0" fontId="16" fillId="0" borderId="48" xfId="0" applyFont="1" applyBorder="1" applyAlignment="1"/>
    <xf numFmtId="0" fontId="0" fillId="26" borderId="50" xfId="0" applyFill="1" applyBorder="1" applyAlignment="1">
      <alignment vertical="center"/>
    </xf>
    <xf numFmtId="0" fontId="0" fillId="26" borderId="51" xfId="0" applyFill="1" applyBorder="1" applyAlignment="1">
      <alignment vertical="center"/>
    </xf>
    <xf numFmtId="164" fontId="11" fillId="25" borderId="0" xfId="0" applyNumberFormat="1" applyFont="1" applyFill="1" applyBorder="1" applyAlignment="1">
      <alignment horizontal="center"/>
    </xf>
    <xf numFmtId="0" fontId="29" fillId="25" borderId="12" xfId="0" applyFont="1" applyFill="1" applyBorder="1" applyAlignment="1">
      <alignment horizontal="center"/>
    </xf>
    <xf numFmtId="0" fontId="16" fillId="25" borderId="12" xfId="0" applyFont="1" applyFill="1" applyBorder="1" applyAlignment="1">
      <alignment horizontal="center"/>
    </xf>
    <xf numFmtId="164" fontId="76" fillId="25" borderId="0" xfId="0" applyNumberFormat="1" applyFont="1" applyFill="1" applyBorder="1" applyAlignment="1">
      <alignment horizontal="center"/>
    </xf>
    <xf numFmtId="0" fontId="76" fillId="25" borderId="0" xfId="0" applyFont="1" applyFill="1" applyBorder="1" applyAlignment="1">
      <alignment horizontal="right"/>
    </xf>
    <xf numFmtId="0" fontId="51" fillId="25" borderId="0" xfId="0" applyFont="1" applyFill="1"/>
    <xf numFmtId="0" fontId="51" fillId="25" borderId="13" xfId="0" applyFont="1" applyFill="1" applyBorder="1"/>
    <xf numFmtId="0" fontId="51" fillId="0" borderId="0" xfId="0" applyFont="1"/>
    <xf numFmtId="0" fontId="5" fillId="25" borderId="0" xfId="0" applyFont="1" applyFill="1" applyBorder="1"/>
    <xf numFmtId="165" fontId="12" fillId="25" borderId="0" xfId="0" applyNumberFormat="1" applyFont="1" applyFill="1" applyBorder="1" applyAlignment="1">
      <alignment horizontal="center"/>
    </xf>
    <xf numFmtId="0" fontId="14" fillId="26" borderId="62" xfId="0" applyFont="1" applyFill="1" applyBorder="1" applyAlignment="1">
      <alignment horizontal="center" vertical="center"/>
    </xf>
    <xf numFmtId="0" fontId="3" fillId="26" borderId="49" xfId="0" applyFont="1" applyFill="1" applyBorder="1" applyAlignment="1">
      <alignment vertical="center"/>
    </xf>
    <xf numFmtId="0" fontId="10" fillId="25" borderId="0" xfId="0" applyFont="1" applyFill="1" applyBorder="1" applyAlignment="1"/>
    <xf numFmtId="0" fontId="11" fillId="25" borderId="60" xfId="0" applyFont="1" applyFill="1" applyBorder="1" applyAlignment="1">
      <alignment horizontal="center"/>
    </xf>
    <xf numFmtId="0" fontId="0" fillId="25" borderId="0" xfId="0" applyFill="1" applyAlignment="1">
      <alignment vertical="justify"/>
    </xf>
    <xf numFmtId="0" fontId="85" fillId="25" borderId="11" xfId="0" applyFont="1" applyFill="1" applyBorder="1"/>
    <xf numFmtId="3" fontId="12" fillId="36" borderId="0" xfId="61" applyNumberFormat="1" applyFont="1" applyFill="1" applyBorder="1" applyAlignment="1">
      <alignment horizontal="center" wrapText="1"/>
    </xf>
    <xf numFmtId="167" fontId="11" fillId="25" borderId="0" xfId="0" applyNumberFormat="1" applyFont="1" applyFill="1" applyBorder="1" applyAlignment="1">
      <alignment horizontal="center"/>
    </xf>
    <xf numFmtId="0" fontId="10" fillId="25" borderId="11" xfId="0" applyFont="1" applyFill="1" applyBorder="1"/>
    <xf numFmtId="167" fontId="12" fillId="25" borderId="0" xfId="0" applyNumberFormat="1" applyFont="1" applyFill="1" applyBorder="1"/>
    <xf numFmtId="164" fontId="89" fillId="24" borderId="0" xfId="41" applyNumberFormat="1" applyFont="1" applyFill="1" applyBorder="1" applyAlignment="1">
      <alignment horizontal="center" wrapText="1"/>
    </xf>
    <xf numFmtId="164" fontId="79" fillId="24" borderId="0" xfId="41" applyNumberFormat="1" applyFont="1" applyFill="1" applyBorder="1" applyAlignment="1">
      <alignment horizontal="center" wrapText="1"/>
    </xf>
    <xf numFmtId="0" fontId="36" fillId="24" borderId="0" xfId="41" applyFont="1" applyFill="1" applyBorder="1"/>
    <xf numFmtId="169" fontId="37" fillId="24" borderId="0" xfId="41" applyNumberFormat="1" applyFont="1" applyFill="1" applyBorder="1" applyAlignment="1">
      <alignment horizontal="center" wrapText="1"/>
    </xf>
    <xf numFmtId="0" fontId="86" fillId="25" borderId="11" xfId="0" applyFont="1" applyFill="1" applyBorder="1"/>
    <xf numFmtId="169" fontId="12" fillId="24" borderId="0" xfId="41" applyNumberFormat="1" applyFont="1" applyFill="1" applyBorder="1" applyAlignment="1">
      <alignment horizontal="center" wrapText="1"/>
    </xf>
    <xf numFmtId="168" fontId="12" fillId="24" borderId="0" xfId="41" applyNumberFormat="1" applyFont="1" applyFill="1" applyBorder="1" applyAlignment="1">
      <alignment horizontal="center" wrapText="1"/>
    </xf>
    <xf numFmtId="169" fontId="11" fillId="24" borderId="0" xfId="41" applyNumberFormat="1" applyFont="1" applyFill="1" applyBorder="1" applyAlignment="1">
      <alignment horizontal="center" wrapText="1"/>
    </xf>
    <xf numFmtId="168" fontId="11" fillId="24" borderId="0" xfId="41" applyNumberFormat="1" applyFont="1" applyFill="1" applyBorder="1" applyAlignment="1">
      <alignment horizontal="center" wrapText="1"/>
    </xf>
    <xf numFmtId="0" fontId="5" fillId="25" borderId="11" xfId="0" applyFont="1" applyFill="1" applyBorder="1"/>
    <xf numFmtId="0" fontId="12" fillId="24" borderId="0" xfId="41" applyFont="1" applyFill="1" applyBorder="1" applyAlignment="1">
      <alignment horizontal="left"/>
    </xf>
    <xf numFmtId="165" fontId="2" fillId="25" borderId="0" xfId="0" applyNumberFormat="1" applyFont="1" applyFill="1" applyBorder="1" applyAlignment="1">
      <alignment horizontal="center"/>
    </xf>
    <xf numFmtId="0" fontId="77" fillId="25" borderId="0" xfId="0" applyFont="1" applyFill="1" applyBorder="1"/>
    <xf numFmtId="0" fontId="12" fillId="24" borderId="0" xfId="41" applyFont="1" applyFill="1" applyBorder="1"/>
    <xf numFmtId="0" fontId="12" fillId="25" borderId="0" xfId="0" applyFont="1" applyFill="1" applyBorder="1" applyAlignment="1">
      <alignment horizontal="center"/>
    </xf>
    <xf numFmtId="167" fontId="12" fillId="24" borderId="0" xfId="41" applyNumberFormat="1" applyFont="1" applyFill="1" applyBorder="1" applyAlignment="1">
      <alignment wrapText="1"/>
    </xf>
    <xf numFmtId="0" fontId="24" fillId="25" borderId="0" xfId="0" applyFont="1" applyFill="1" applyBorder="1"/>
    <xf numFmtId="3" fontId="12" fillId="25" borderId="0" xfId="0" applyNumberFormat="1" applyFont="1" applyFill="1" applyBorder="1" applyAlignment="1">
      <alignment horizontal="center"/>
    </xf>
    <xf numFmtId="169" fontId="12" fillId="25" borderId="0" xfId="0" applyNumberFormat="1" applyFont="1" applyFill="1" applyBorder="1" applyAlignment="1">
      <alignment horizontal="center"/>
    </xf>
    <xf numFmtId="0" fontId="11" fillId="24" borderId="0" xfId="41" applyFont="1" applyFill="1" applyBorder="1" applyAlignment="1">
      <alignment horizontal="right"/>
    </xf>
    <xf numFmtId="0" fontId="79" fillId="25" borderId="0" xfId="0" applyFont="1" applyFill="1" applyBorder="1" applyAlignment="1">
      <alignment horizontal="left" vertical="center"/>
    </xf>
    <xf numFmtId="0" fontId="16" fillId="24" borderId="0" xfId="41" applyFont="1" applyFill="1" applyBorder="1" applyAlignment="1">
      <alignment horizontal="left"/>
    </xf>
    <xf numFmtId="169" fontId="76" fillId="25" borderId="0" xfId="0" applyNumberFormat="1" applyFont="1" applyFill="1" applyBorder="1" applyAlignment="1">
      <alignment horizontal="center"/>
    </xf>
    <xf numFmtId="165" fontId="37" fillId="25" borderId="0" xfId="0" applyNumberFormat="1" applyFont="1" applyFill="1" applyBorder="1" applyAlignment="1">
      <alignment horizontal="center"/>
    </xf>
    <xf numFmtId="165" fontId="16" fillId="25" borderId="0" xfId="0" applyNumberFormat="1" applyFont="1" applyFill="1" applyBorder="1" applyAlignment="1">
      <alignment horizontal="right"/>
    </xf>
    <xf numFmtId="0" fontId="51" fillId="25" borderId="0" xfId="0" applyFont="1" applyFill="1" applyBorder="1"/>
    <xf numFmtId="0" fontId="2" fillId="0" borderId="0" xfId="0" applyFont="1" applyFill="1"/>
    <xf numFmtId="0" fontId="14" fillId="26" borderId="66" xfId="0" applyFont="1" applyFill="1" applyBorder="1" applyAlignment="1">
      <alignment horizontal="center" vertical="center"/>
    </xf>
    <xf numFmtId="0" fontId="87" fillId="25" borderId="13" xfId="0" applyFont="1" applyFill="1" applyBorder="1" applyAlignment="1">
      <alignment horizontal="center"/>
    </xf>
    <xf numFmtId="0" fontId="16" fillId="24" borderId="0" xfId="41" applyFont="1" applyFill="1" applyBorder="1" applyAlignment="1">
      <alignment horizontal="left" vertical="center" wrapText="1"/>
    </xf>
    <xf numFmtId="0" fontId="87" fillId="25" borderId="0" xfId="0" applyFont="1" applyFill="1" applyBorder="1" applyAlignment="1">
      <alignment horizontal="center"/>
    </xf>
    <xf numFmtId="167" fontId="12" fillId="25" borderId="0" xfId="0" applyNumberFormat="1" applyFont="1" applyFill="1" applyBorder="1" applyAlignment="1">
      <alignment horizontal="right"/>
    </xf>
    <xf numFmtId="167" fontId="12" fillId="33" borderId="0" xfId="0" applyNumberFormat="1" applyFont="1" applyFill="1" applyBorder="1" applyAlignment="1">
      <alignment horizontal="right"/>
    </xf>
    <xf numFmtId="167" fontId="11" fillId="33" borderId="0" xfId="0" applyNumberFormat="1" applyFont="1" applyFill="1" applyBorder="1" applyAlignment="1">
      <alignment horizontal="right"/>
    </xf>
    <xf numFmtId="168" fontId="12" fillId="24" borderId="0" xfId="41" applyNumberFormat="1" applyFont="1" applyFill="1" applyBorder="1" applyAlignment="1">
      <alignment horizontal="right" wrapText="1"/>
    </xf>
    <xf numFmtId="168" fontId="76" fillId="25" borderId="0" xfId="0" applyNumberFormat="1" applyFont="1" applyFill="1" applyBorder="1" applyAlignment="1">
      <alignment horizontal="right"/>
    </xf>
    <xf numFmtId="167" fontId="12" fillId="24" borderId="0" xfId="41" applyNumberFormat="1" applyFont="1" applyFill="1" applyBorder="1" applyAlignment="1">
      <alignment horizontal="right" wrapText="1"/>
    </xf>
    <xf numFmtId="167" fontId="76" fillId="25" borderId="0" xfId="0" applyNumberFormat="1" applyFont="1" applyFill="1" applyBorder="1" applyAlignment="1">
      <alignment horizontal="right"/>
    </xf>
    <xf numFmtId="167" fontId="76" fillId="33" borderId="0" xfId="0" applyNumberFormat="1" applyFont="1" applyFill="1" applyBorder="1" applyAlignment="1">
      <alignment horizontal="right"/>
    </xf>
    <xf numFmtId="3" fontId="2" fillId="25" borderId="0" xfId="0" applyNumberFormat="1" applyFont="1" applyFill="1" applyBorder="1" applyAlignment="1">
      <alignment horizontal="right"/>
    </xf>
    <xf numFmtId="164" fontId="11" fillId="25" borderId="0" xfId="41" applyNumberFormat="1" applyFont="1" applyFill="1" applyBorder="1" applyAlignment="1">
      <alignment horizontal="center" wrapText="1"/>
    </xf>
    <xf numFmtId="0" fontId="11" fillId="25" borderId="60" xfId="0" applyFont="1" applyFill="1" applyBorder="1" applyAlignment="1">
      <alignment horizontal="center" vertical="center"/>
    </xf>
    <xf numFmtId="168" fontId="11" fillId="25" borderId="0" xfId="0" applyNumberFormat="1" applyFont="1" applyFill="1" applyBorder="1" applyAlignment="1">
      <alignment horizontal="right"/>
    </xf>
    <xf numFmtId="0" fontId="16" fillId="24" borderId="0" xfId="41" applyFont="1" applyFill="1" applyBorder="1" applyAlignment="1">
      <alignment horizontal="left" indent="1"/>
    </xf>
    <xf numFmtId="0" fontId="78" fillId="0" borderId="0" xfId="0" applyFont="1"/>
    <xf numFmtId="0" fontId="90" fillId="25" borderId="0" xfId="0" applyFont="1" applyFill="1" applyBorder="1"/>
    <xf numFmtId="0" fontId="78" fillId="25" borderId="0" xfId="0" applyFont="1" applyFill="1" applyBorder="1"/>
    <xf numFmtId="0" fontId="78" fillId="25" borderId="13" xfId="0" applyFont="1" applyFill="1" applyBorder="1"/>
    <xf numFmtId="0" fontId="13" fillId="0" borderId="0" xfId="0" applyFont="1" applyBorder="1"/>
    <xf numFmtId="0" fontId="13" fillId="25" borderId="12" xfId="0" applyFont="1" applyFill="1" applyBorder="1" applyAlignment="1">
      <alignment horizontal="left"/>
    </xf>
    <xf numFmtId="0" fontId="11" fillId="24" borderId="0" xfId="41" applyFont="1" applyFill="1" applyBorder="1" applyAlignment="1">
      <alignment horizontal="left" indent="1"/>
    </xf>
    <xf numFmtId="0" fontId="16" fillId="0" borderId="48" xfId="0" applyFont="1" applyBorder="1" applyAlignment="1">
      <alignment vertical="center"/>
    </xf>
    <xf numFmtId="0" fontId="51" fillId="25" borderId="0" xfId="0" applyFont="1" applyFill="1" applyBorder="1" applyAlignment="1">
      <alignment horizontal="left"/>
    </xf>
    <xf numFmtId="0" fontId="15" fillId="26" borderId="49" xfId="0" applyFont="1" applyFill="1" applyBorder="1" applyAlignment="1"/>
    <xf numFmtId="0" fontId="13" fillId="26" borderId="60" xfId="0" applyFont="1" applyFill="1" applyBorder="1" applyAlignment="1">
      <alignment vertical="center"/>
    </xf>
    <xf numFmtId="0" fontId="3" fillId="26" borderId="60" xfId="0" applyFont="1" applyFill="1" applyBorder="1" applyAlignment="1">
      <alignment vertical="center"/>
    </xf>
    <xf numFmtId="165" fontId="76" fillId="25" borderId="0" xfId="0" applyNumberFormat="1" applyFont="1" applyFill="1" applyBorder="1" applyAlignment="1">
      <alignment horizontal="right"/>
    </xf>
    <xf numFmtId="0" fontId="11" fillId="25" borderId="60" xfId="0" applyFont="1" applyFill="1" applyBorder="1" applyAlignment="1">
      <alignment horizontal="center" vertical="distributed"/>
    </xf>
    <xf numFmtId="165" fontId="10" fillId="25" borderId="0" xfId="0" applyNumberFormat="1" applyFont="1" applyFill="1" applyBorder="1" applyAlignment="1">
      <alignment horizontal="right"/>
    </xf>
    <xf numFmtId="0" fontId="10" fillId="25" borderId="0" xfId="0" applyFont="1" applyFill="1" applyBorder="1" applyAlignment="1">
      <alignment horizontal="right"/>
    </xf>
    <xf numFmtId="0" fontId="23" fillId="25" borderId="0" xfId="0" applyFont="1" applyFill="1"/>
    <xf numFmtId="0" fontId="23" fillId="25" borderId="13" xfId="0" applyFont="1" applyFill="1" applyBorder="1"/>
    <xf numFmtId="0" fontId="23" fillId="25" borderId="0" xfId="0" applyFont="1" applyFill="1" applyBorder="1" applyAlignment="1">
      <alignment horizontal="left"/>
    </xf>
    <xf numFmtId="0" fontId="23" fillId="25" borderId="0" xfId="0" applyFont="1" applyFill="1" applyBorder="1"/>
    <xf numFmtId="0" fontId="23" fillId="0" borderId="0" xfId="0" applyFont="1"/>
    <xf numFmtId="0" fontId="86" fillId="25" borderId="0" xfId="0" applyFont="1" applyFill="1" applyBorder="1" applyAlignment="1">
      <alignment horizontal="right"/>
    </xf>
    <xf numFmtId="0" fontId="21" fillId="25" borderId="13" xfId="0" applyFont="1" applyFill="1" applyBorder="1"/>
    <xf numFmtId="0" fontId="92" fillId="25" borderId="0" xfId="0" applyFont="1" applyFill="1"/>
    <xf numFmtId="0" fontId="88" fillId="25" borderId="0" xfId="0" applyFont="1" applyFill="1" applyBorder="1" applyAlignment="1">
      <alignment horizontal="center"/>
    </xf>
    <xf numFmtId="0" fontId="93" fillId="25" borderId="0" xfId="0" applyFont="1" applyFill="1" applyBorder="1"/>
    <xf numFmtId="164" fontId="88" fillId="25" borderId="0" xfId="0" applyNumberFormat="1" applyFont="1" applyFill="1" applyBorder="1" applyAlignment="1">
      <alignment horizontal="center"/>
    </xf>
    <xf numFmtId="0" fontId="92" fillId="0" borderId="0" xfId="0" applyFont="1"/>
    <xf numFmtId="0" fontId="0" fillId="25" borderId="0" xfId="52" applyFont="1" applyFill="1"/>
    <xf numFmtId="0" fontId="1" fillId="38" borderId="67" xfId="53" applyFill="1" applyBorder="1"/>
    <xf numFmtId="0" fontId="11" fillId="25" borderId="12" xfId="53" applyFont="1" applyFill="1" applyBorder="1" applyAlignment="1">
      <alignment horizontal="left"/>
    </xf>
    <xf numFmtId="0" fontId="94" fillId="25" borderId="12" xfId="53" applyFont="1" applyFill="1" applyBorder="1" applyAlignment="1">
      <alignment horizontal="left"/>
    </xf>
    <xf numFmtId="0" fontId="0" fillId="25" borderId="12" xfId="52" applyFont="1" applyFill="1" applyBorder="1"/>
    <xf numFmtId="0" fontId="11" fillId="25" borderId="12" xfId="52" applyFont="1" applyFill="1" applyBorder="1" applyAlignment="1">
      <alignment horizontal="right"/>
    </xf>
    <xf numFmtId="0" fontId="51" fillId="0" borderId="0" xfId="52" applyFont="1" applyAlignment="1">
      <alignment horizontal="left"/>
    </xf>
    <xf numFmtId="0" fontId="0" fillId="0" borderId="0" xfId="52" applyFont="1"/>
    <xf numFmtId="0" fontId="0" fillId="33" borderId="0" xfId="52" applyFont="1" applyFill="1"/>
    <xf numFmtId="0" fontId="9" fillId="25" borderId="10" xfId="52" applyFont="1" applyFill="1" applyBorder="1" applyAlignment="1">
      <alignment horizontal="left"/>
    </xf>
    <xf numFmtId="0" fontId="51" fillId="25" borderId="10" xfId="52" applyFont="1" applyFill="1" applyBorder="1" applyAlignment="1">
      <alignment horizontal="left"/>
    </xf>
    <xf numFmtId="0" fontId="0" fillId="0" borderId="10" xfId="52" applyFont="1" applyBorder="1"/>
    <xf numFmtId="0" fontId="0" fillId="25" borderId="10" xfId="52" applyFont="1" applyFill="1" applyBorder="1"/>
    <xf numFmtId="0" fontId="0" fillId="25" borderId="14" xfId="52" applyFont="1" applyFill="1" applyBorder="1"/>
    <xf numFmtId="0" fontId="0" fillId="25" borderId="0" xfId="52" applyFont="1" applyFill="1" applyBorder="1"/>
    <xf numFmtId="0" fontId="0" fillId="25" borderId="11" xfId="52" applyFont="1" applyFill="1" applyBorder="1"/>
    <xf numFmtId="0" fontId="0" fillId="33" borderId="0" xfId="52" applyFont="1" applyFill="1" applyAlignment="1">
      <alignment vertical="center"/>
    </xf>
    <xf numFmtId="0" fontId="15" fillId="26" borderId="49" xfId="52" applyFont="1" applyFill="1" applyBorder="1" applyAlignment="1">
      <alignment vertical="center"/>
    </xf>
    <xf numFmtId="0" fontId="13" fillId="26" borderId="50" xfId="52" applyFont="1" applyFill="1" applyBorder="1" applyAlignment="1">
      <alignment vertical="center"/>
    </xf>
    <xf numFmtId="0" fontId="3" fillId="26" borderId="51" xfId="52" applyFont="1" applyFill="1" applyBorder="1" applyAlignment="1">
      <alignment vertical="center"/>
    </xf>
    <xf numFmtId="0" fontId="0" fillId="25" borderId="0" xfId="52" applyFont="1" applyFill="1" applyAlignment="1">
      <alignment vertical="center"/>
    </xf>
    <xf numFmtId="0" fontId="51" fillId="0" borderId="0" xfId="52" applyFont="1" applyAlignment="1">
      <alignment horizontal="left" vertical="center"/>
    </xf>
    <xf numFmtId="0" fontId="0" fillId="0" borderId="0" xfId="52" applyFont="1" applyAlignment="1">
      <alignment vertical="center"/>
    </xf>
    <xf numFmtId="0" fontId="16" fillId="0" borderId="0" xfId="52" applyFont="1" applyBorder="1" applyAlignment="1">
      <alignment vertical="top"/>
    </xf>
    <xf numFmtId="0" fontId="10" fillId="25" borderId="0" xfId="52" applyFont="1" applyFill="1" applyBorder="1"/>
    <xf numFmtId="0" fontId="4" fillId="25" borderId="0" xfId="52" applyFont="1" applyFill="1" applyBorder="1"/>
    <xf numFmtId="0" fontId="11" fillId="25" borderId="12" xfId="52" applyFont="1" applyFill="1" applyBorder="1" applyAlignment="1">
      <alignment horizontal="center" vertical="center"/>
    </xf>
    <xf numFmtId="167" fontId="12" fillId="24" borderId="0" xfId="62" applyNumberFormat="1" applyFont="1" applyFill="1" applyBorder="1" applyAlignment="1">
      <alignment horizontal="center" wrapText="1"/>
    </xf>
    <xf numFmtId="0" fontId="11" fillId="25" borderId="0" xfId="52" applyFont="1" applyFill="1" applyBorder="1" applyAlignment="1">
      <alignment horizontal="center" vertical="center"/>
    </xf>
    <xf numFmtId="0" fontId="11" fillId="25" borderId="33" xfId="52" applyFont="1" applyFill="1" applyBorder="1" applyAlignment="1">
      <alignment horizontal="center" vertical="center"/>
    </xf>
    <xf numFmtId="49" fontId="11" fillId="25" borderId="33" xfId="52" applyNumberFormat="1" applyFont="1" applyFill="1" applyBorder="1" applyAlignment="1">
      <alignment horizontal="center" vertical="center" wrapText="1"/>
    </xf>
    <xf numFmtId="49" fontId="11" fillId="25" borderId="0" xfId="52" applyNumberFormat="1" applyFont="1" applyFill="1" applyBorder="1" applyAlignment="1">
      <alignment horizontal="center" vertical="center" wrapText="1"/>
    </xf>
    <xf numFmtId="49" fontId="4" fillId="25" borderId="11" xfId="52" applyNumberFormat="1" applyFont="1" applyFill="1" applyBorder="1"/>
    <xf numFmtId="49" fontId="0" fillId="25" borderId="0" xfId="52" applyNumberFormat="1" applyFont="1" applyFill="1"/>
    <xf numFmtId="0" fontId="9" fillId="33" borderId="0" xfId="52" applyFont="1" applyFill="1" applyAlignment="1">
      <alignment horizontal="center"/>
    </xf>
    <xf numFmtId="0" fontId="11" fillId="24" borderId="0" xfId="62" applyFont="1" applyFill="1" applyBorder="1" applyAlignment="1">
      <alignment horizontal="left" indent="1"/>
    </xf>
    <xf numFmtId="0" fontId="16" fillId="25" borderId="0" xfId="52" applyFont="1" applyFill="1" applyBorder="1" applyAlignment="1">
      <alignment horizontal="center"/>
    </xf>
    <xf numFmtId="1" fontId="16" fillId="25" borderId="10" xfId="52" applyNumberFormat="1" applyFont="1" applyFill="1" applyBorder="1" applyAlignment="1">
      <alignment horizontal="center"/>
    </xf>
    <xf numFmtId="3" fontId="16" fillId="24" borderId="0" xfId="62" applyNumberFormat="1" applyFont="1" applyFill="1" applyBorder="1" applyAlignment="1">
      <alignment horizontal="center" wrapText="1"/>
    </xf>
    <xf numFmtId="0" fontId="9" fillId="25" borderId="11" xfId="52" applyFont="1" applyFill="1" applyBorder="1" applyAlignment="1">
      <alignment horizontal="center"/>
    </xf>
    <xf numFmtId="0" fontId="9" fillId="25" borderId="0" xfId="52" applyFont="1" applyFill="1" applyAlignment="1">
      <alignment horizontal="center"/>
    </xf>
    <xf numFmtId="0" fontId="53" fillId="0" borderId="0" xfId="52" applyFont="1" applyAlignment="1">
      <alignment horizontal="left"/>
    </xf>
    <xf numFmtId="0" fontId="9" fillId="0" borderId="0" xfId="52" applyFont="1" applyAlignment="1">
      <alignment horizontal="center"/>
    </xf>
    <xf numFmtId="0" fontId="13" fillId="33" borderId="0" xfId="52" applyFont="1" applyFill="1"/>
    <xf numFmtId="0" fontId="12" fillId="24" borderId="0" xfId="62" applyFont="1" applyFill="1" applyBorder="1" applyAlignment="1">
      <alignment horizontal="left" indent="1"/>
    </xf>
    <xf numFmtId="4" fontId="12" fillId="34" borderId="0" xfId="62" applyNumberFormat="1" applyFont="1" applyFill="1" applyBorder="1" applyAlignment="1">
      <alignment horizontal="right" wrapText="1" indent="4"/>
    </xf>
    <xf numFmtId="0" fontId="13" fillId="0" borderId="0" xfId="52" applyFont="1"/>
    <xf numFmtId="0" fontId="4" fillId="25" borderId="11" xfId="52" applyFont="1" applyFill="1" applyBorder="1"/>
    <xf numFmtId="0" fontId="24" fillId="33" borderId="0" xfId="52" applyFont="1" applyFill="1"/>
    <xf numFmtId="0" fontId="10" fillId="25" borderId="0" xfId="52" applyFont="1" applyFill="1" applyBorder="1" applyAlignment="1"/>
    <xf numFmtId="0" fontId="24" fillId="0" borderId="0" xfId="52" applyFont="1"/>
    <xf numFmtId="0" fontId="53" fillId="33" borderId="0" xfId="52" applyFont="1" applyFill="1" applyAlignment="1">
      <alignment horizontal="center"/>
    </xf>
    <xf numFmtId="0" fontId="53" fillId="0" borderId="0" xfId="52" applyFont="1" applyAlignment="1">
      <alignment horizontal="center"/>
    </xf>
    <xf numFmtId="0" fontId="1" fillId="33" borderId="0" xfId="52" applyFont="1" applyFill="1"/>
    <xf numFmtId="0" fontId="1" fillId="0" borderId="0" xfId="52" applyFont="1"/>
    <xf numFmtId="0" fontId="51" fillId="33" borderId="0" xfId="52" applyFont="1" applyFill="1"/>
    <xf numFmtId="0" fontId="28" fillId="25" borderId="0" xfId="52" applyFont="1" applyFill="1" applyBorder="1"/>
    <xf numFmtId="4" fontId="11" fillId="34" borderId="0" xfId="62" applyNumberFormat="1" applyFont="1" applyFill="1" applyBorder="1" applyAlignment="1">
      <alignment horizontal="right" wrapText="1" indent="4"/>
    </xf>
    <xf numFmtId="0" fontId="51" fillId="0" borderId="0" xfId="52" applyFont="1"/>
    <xf numFmtId="0" fontId="95" fillId="33" borderId="0" xfId="52" applyFont="1" applyFill="1"/>
    <xf numFmtId="0" fontId="96" fillId="24" borderId="0" xfId="62" applyFont="1" applyFill="1" applyBorder="1" applyAlignment="1">
      <alignment horizontal="left" indent="1"/>
    </xf>
    <xf numFmtId="0" fontId="97" fillId="25" borderId="0" xfId="52" applyFont="1" applyFill="1" applyBorder="1" applyAlignment="1"/>
    <xf numFmtId="167" fontId="96" fillId="34" borderId="0" xfId="62" applyNumberFormat="1" applyFont="1" applyFill="1" applyBorder="1" applyAlignment="1">
      <alignment wrapText="1"/>
    </xf>
    <xf numFmtId="4" fontId="96" fillId="34" borderId="0" xfId="62" applyNumberFormat="1" applyFont="1" applyFill="1" applyBorder="1" applyAlignment="1">
      <alignment horizontal="right" wrapText="1" indent="4"/>
    </xf>
    <xf numFmtId="0" fontId="95" fillId="0" borderId="0" xfId="52" applyFont="1"/>
    <xf numFmtId="3" fontId="16" fillId="25" borderId="0" xfId="52" applyNumberFormat="1" applyFont="1" applyFill="1" applyBorder="1" applyAlignment="1">
      <alignment horizontal="center"/>
    </xf>
    <xf numFmtId="0" fontId="77" fillId="33" borderId="0" xfId="52" applyFont="1" applyFill="1"/>
    <xf numFmtId="0" fontId="85" fillId="25" borderId="11" xfId="52" applyFont="1" applyFill="1" applyBorder="1"/>
    <xf numFmtId="0" fontId="77" fillId="25" borderId="0" xfId="52" applyFont="1" applyFill="1"/>
    <xf numFmtId="0" fontId="78" fillId="0" borderId="0" xfId="52" applyFont="1" applyAlignment="1">
      <alignment horizontal="left"/>
    </xf>
    <xf numFmtId="0" fontId="77" fillId="0" borderId="0" xfId="52" applyFont="1"/>
    <xf numFmtId="0" fontId="9" fillId="33" borderId="0" xfId="52" applyFont="1" applyFill="1"/>
    <xf numFmtId="0" fontId="1" fillId="24" borderId="0" xfId="62" applyFont="1" applyFill="1" applyBorder="1" applyAlignment="1">
      <alignment horizontal="left" indent="1"/>
    </xf>
    <xf numFmtId="0" fontId="16" fillId="24" borderId="0" xfId="62" applyFont="1" applyFill="1" applyBorder="1" applyAlignment="1">
      <alignment horizontal="left" indent="1"/>
    </xf>
    <xf numFmtId="0" fontId="16" fillId="25" borderId="0" xfId="52" applyFont="1" applyFill="1" applyBorder="1"/>
    <xf numFmtId="1" fontId="16" fillId="24" borderId="0" xfId="62" applyNumberFormat="1" applyFont="1" applyFill="1" applyBorder="1" applyAlignment="1">
      <alignment horizontal="center" wrapText="1"/>
    </xf>
    <xf numFmtId="165" fontId="16" fillId="24" borderId="0" xfId="62" applyNumberFormat="1" applyFont="1" applyFill="1" applyBorder="1" applyAlignment="1">
      <alignment horizontal="center" wrapText="1"/>
    </xf>
    <xf numFmtId="0" fontId="9" fillId="25" borderId="11" xfId="52" applyFont="1" applyFill="1" applyBorder="1"/>
    <xf numFmtId="0" fontId="9" fillId="25" borderId="0" xfId="52" applyFont="1" applyFill="1"/>
    <xf numFmtId="0" fontId="9" fillId="0" borderId="0" xfId="52" applyFont="1"/>
    <xf numFmtId="3" fontId="80" fillId="25" borderId="0" xfId="52" applyNumberFormat="1" applyFont="1" applyFill="1" applyBorder="1" applyAlignment="1">
      <alignment horizontal="center"/>
    </xf>
    <xf numFmtId="0" fontId="85" fillId="25" borderId="0" xfId="52" applyFont="1" applyFill="1" applyBorder="1" applyAlignment="1"/>
    <xf numFmtId="0" fontId="36" fillId="24" borderId="0" xfId="62" applyFont="1" applyFill="1" applyBorder="1"/>
    <xf numFmtId="0" fontId="11" fillId="24" borderId="0" xfId="62" applyFont="1" applyFill="1" applyBorder="1"/>
    <xf numFmtId="0" fontId="14" fillId="38" borderId="67" xfId="53" applyFont="1" applyFill="1" applyBorder="1" applyAlignment="1">
      <alignment horizontal="center" vertical="center"/>
    </xf>
    <xf numFmtId="0" fontId="2" fillId="0" borderId="0" xfId="52" applyFont="1" applyAlignment="1">
      <alignment horizontal="right"/>
    </xf>
    <xf numFmtId="167" fontId="18" fillId="24" borderId="0" xfId="41" applyNumberFormat="1" applyFont="1" applyFill="1" applyBorder="1" applyAlignment="1">
      <alignment horizontal="right" wrapText="1" indent="1"/>
    </xf>
    <xf numFmtId="167" fontId="18" fillId="39" borderId="0" xfId="41" applyNumberFormat="1" applyFont="1" applyFill="1" applyBorder="1" applyAlignment="1">
      <alignment horizontal="right" wrapText="1" indent="1"/>
    </xf>
    <xf numFmtId="167" fontId="12" fillId="24" borderId="0" xfId="41" applyNumberFormat="1" applyFont="1" applyFill="1" applyBorder="1" applyAlignment="1">
      <alignment horizontal="right" wrapText="1" indent="1"/>
    </xf>
    <xf numFmtId="167" fontId="12" fillId="39" borderId="0" xfId="41" applyNumberFormat="1" applyFont="1" applyFill="1" applyBorder="1" applyAlignment="1">
      <alignment horizontal="right" wrapText="1" indent="1"/>
    </xf>
    <xf numFmtId="167" fontId="12" fillId="39" borderId="0" xfId="41" applyNumberFormat="1" applyFont="1" applyFill="1" applyBorder="1" applyAlignment="1">
      <alignment horizontal="right" wrapText="1" indent="2"/>
    </xf>
    <xf numFmtId="3" fontId="12" fillId="24" borderId="0" xfId="63" applyNumberFormat="1" applyFont="1" applyFill="1" applyBorder="1" applyAlignment="1">
      <alignment horizontal="center" wrapText="1"/>
    </xf>
    <xf numFmtId="0" fontId="1" fillId="25" borderId="0" xfId="65" applyFill="1"/>
    <xf numFmtId="0" fontId="1" fillId="25" borderId="12" xfId="65" applyFill="1" applyBorder="1" applyAlignment="1">
      <alignment horizontal="left"/>
    </xf>
    <xf numFmtId="0" fontId="1" fillId="25" borderId="12" xfId="65" applyFill="1" applyBorder="1"/>
    <xf numFmtId="0" fontId="1" fillId="28" borderId="31" xfId="65" applyFill="1" applyBorder="1"/>
    <xf numFmtId="0" fontId="1" fillId="0" borderId="0" xfId="65"/>
    <xf numFmtId="0" fontId="101" fillId="0" borderId="0" xfId="65" applyFont="1"/>
    <xf numFmtId="0" fontId="9" fillId="25" borderId="18" xfId="65" applyFont="1" applyFill="1" applyBorder="1" applyAlignment="1">
      <alignment horizontal="left"/>
    </xf>
    <xf numFmtId="0" fontId="51" fillId="25" borderId="10" xfId="65" applyFont="1" applyFill="1" applyBorder="1" applyAlignment="1">
      <alignment horizontal="left"/>
    </xf>
    <xf numFmtId="0" fontId="1" fillId="25" borderId="10" xfId="65" applyFill="1" applyBorder="1"/>
    <xf numFmtId="0" fontId="1" fillId="25" borderId="0" xfId="65" applyFill="1" applyBorder="1"/>
    <xf numFmtId="0" fontId="1" fillId="25" borderId="13" xfId="65" applyFill="1" applyBorder="1"/>
    <xf numFmtId="0" fontId="13" fillId="25" borderId="0" xfId="65" applyFont="1" applyFill="1" applyBorder="1"/>
    <xf numFmtId="0" fontId="15" fillId="28" borderId="40" xfId="65" applyFont="1" applyFill="1" applyBorder="1" applyAlignment="1">
      <alignment vertical="center"/>
    </xf>
    <xf numFmtId="0" fontId="15" fillId="28" borderId="34" xfId="65" applyFont="1" applyFill="1" applyBorder="1" applyAlignment="1">
      <alignment vertical="center"/>
    </xf>
    <xf numFmtId="0" fontId="15" fillId="28" borderId="38" xfId="65" applyFont="1" applyFill="1" applyBorder="1" applyAlignment="1">
      <alignment vertical="center"/>
    </xf>
    <xf numFmtId="2" fontId="16" fillId="25" borderId="0" xfId="65" applyNumberFormat="1" applyFont="1" applyFill="1" applyBorder="1" applyAlignment="1">
      <alignment horizontal="right"/>
    </xf>
    <xf numFmtId="165" fontId="101" fillId="0" borderId="0" xfId="65" applyNumberFormat="1" applyFont="1"/>
    <xf numFmtId="0" fontId="1" fillId="25" borderId="0" xfId="65" applyFill="1" applyAlignment="1">
      <alignment vertical="center"/>
    </xf>
    <xf numFmtId="0" fontId="1" fillId="25" borderId="13" xfId="65" applyFill="1" applyBorder="1" applyAlignment="1">
      <alignment vertical="center"/>
    </xf>
    <xf numFmtId="0" fontId="1" fillId="25" borderId="0" xfId="65" applyFill="1" applyBorder="1" applyAlignment="1">
      <alignment vertical="center"/>
    </xf>
    <xf numFmtId="2" fontId="16" fillId="25" borderId="0" xfId="65" applyNumberFormat="1" applyFont="1" applyFill="1" applyBorder="1" applyAlignment="1">
      <alignment horizontal="right" vertical="center"/>
    </xf>
    <xf numFmtId="0" fontId="1" fillId="0" borderId="0" xfId="65" applyAlignment="1">
      <alignment vertical="center"/>
    </xf>
    <xf numFmtId="0" fontId="101" fillId="0" borderId="0" xfId="65" applyFont="1" applyAlignment="1">
      <alignment vertical="center"/>
    </xf>
    <xf numFmtId="49" fontId="1" fillId="25" borderId="13" xfId="65" applyNumberFormat="1" applyFill="1" applyBorder="1" applyAlignment="1">
      <alignment vertical="center"/>
    </xf>
    <xf numFmtId="49" fontId="12" fillId="25" borderId="0" xfId="65" applyNumberFormat="1" applyFont="1" applyFill="1" applyBorder="1" applyAlignment="1">
      <alignment vertical="center"/>
    </xf>
    <xf numFmtId="49" fontId="1" fillId="25" borderId="0" xfId="65" applyNumberFormat="1" applyFill="1" applyBorder="1" applyAlignment="1">
      <alignment vertical="center"/>
    </xf>
    <xf numFmtId="49" fontId="16" fillId="25" borderId="0" xfId="65" applyNumberFormat="1" applyFont="1" applyFill="1" applyBorder="1" applyAlignment="1">
      <alignment horizontal="right" vertical="center"/>
    </xf>
    <xf numFmtId="0" fontId="12" fillId="25" borderId="0" xfId="65" applyFont="1" applyFill="1" applyBorder="1" applyAlignment="1">
      <alignment vertical="center"/>
    </xf>
    <xf numFmtId="0" fontId="16" fillId="25" borderId="0" xfId="65" applyFont="1" applyFill="1" applyBorder="1" applyAlignment="1">
      <alignment horizontal="right" vertical="center"/>
    </xf>
    <xf numFmtId="0" fontId="13" fillId="28" borderId="34" xfId="65" applyFont="1" applyFill="1" applyBorder="1" applyAlignment="1">
      <alignment vertical="center"/>
    </xf>
    <xf numFmtId="0" fontId="3" fillId="28" borderId="34" xfId="65" applyFont="1" applyFill="1" applyBorder="1" applyAlignment="1">
      <alignment vertical="center"/>
    </xf>
    <xf numFmtId="0" fontId="3" fillId="28" borderId="38" xfId="65" applyFont="1" applyFill="1" applyBorder="1" applyAlignment="1">
      <alignment vertical="center"/>
    </xf>
    <xf numFmtId="0" fontId="10" fillId="25" borderId="0" xfId="65" applyFont="1" applyFill="1" applyBorder="1"/>
    <xf numFmtId="0" fontId="4" fillId="25" borderId="0" xfId="65" applyFont="1" applyFill="1" applyBorder="1"/>
    <xf numFmtId="0" fontId="11" fillId="25" borderId="0" xfId="65" applyFont="1" applyFill="1" applyBorder="1" applyAlignment="1"/>
    <xf numFmtId="0" fontId="12" fillId="25" borderId="0" xfId="65" applyFont="1" applyFill="1" applyBorder="1"/>
    <xf numFmtId="0" fontId="13" fillId="25" borderId="0" xfId="65" applyFont="1" applyFill="1"/>
    <xf numFmtId="0" fontId="13" fillId="25" borderId="13" xfId="65" applyFont="1" applyFill="1" applyBorder="1"/>
    <xf numFmtId="0" fontId="13" fillId="0" borderId="0" xfId="65" applyFont="1"/>
    <xf numFmtId="165" fontId="18" fillId="24" borderId="0" xfId="59" applyNumberFormat="1" applyFont="1" applyFill="1" applyBorder="1" applyAlignment="1">
      <alignment horizontal="right" wrapText="1" indent="1"/>
    </xf>
    <xf numFmtId="2" fontId="12" fillId="24" borderId="0" xfId="41" applyNumberFormat="1" applyFont="1" applyFill="1" applyBorder="1" applyAlignment="1">
      <alignment horizontal="right" wrapText="1" indent="1"/>
    </xf>
    <xf numFmtId="0" fontId="1" fillId="28" borderId="34" xfId="65" applyFill="1" applyBorder="1" applyAlignment="1">
      <alignment vertical="center"/>
    </xf>
    <xf numFmtId="0" fontId="1" fillId="28" borderId="38" xfId="65" applyFill="1" applyBorder="1" applyAlignment="1">
      <alignment vertical="center"/>
    </xf>
    <xf numFmtId="167" fontId="12" fillId="25" borderId="0" xfId="65" applyNumberFormat="1" applyFont="1" applyFill="1" applyBorder="1" applyAlignment="1">
      <alignment horizontal="center"/>
    </xf>
    <xf numFmtId="0" fontId="1" fillId="25" borderId="0" xfId="65" applyFill="1" applyAlignment="1">
      <alignment horizontal="right" indent="1"/>
    </xf>
    <xf numFmtId="167" fontId="1" fillId="25" borderId="0" xfId="65" applyNumberFormat="1" applyFill="1" applyAlignment="1">
      <alignment horizontal="right" indent="1"/>
    </xf>
    <xf numFmtId="167" fontId="1" fillId="40" borderId="0" xfId="65" applyNumberFormat="1" applyFill="1" applyAlignment="1">
      <alignment horizontal="right" indent="1"/>
    </xf>
    <xf numFmtId="167" fontId="12" fillId="25" borderId="0" xfId="65" applyNumberFormat="1" applyFont="1" applyFill="1" applyBorder="1" applyAlignment="1">
      <alignment horizontal="right" indent="1"/>
    </xf>
    <xf numFmtId="167" fontId="12" fillId="40" borderId="0" xfId="65" applyNumberFormat="1" applyFont="1" applyFill="1" applyBorder="1" applyAlignment="1">
      <alignment horizontal="right" indent="1"/>
    </xf>
    <xf numFmtId="3" fontId="70" fillId="25" borderId="0" xfId="65" applyNumberFormat="1" applyFont="1" applyFill="1" applyBorder="1" applyAlignment="1">
      <alignment horizontal="right"/>
    </xf>
    <xf numFmtId="167" fontId="18" fillId="25" borderId="0" xfId="65" applyNumberFormat="1" applyFont="1" applyFill="1" applyBorder="1" applyAlignment="1">
      <alignment horizontal="center"/>
    </xf>
    <xf numFmtId="167" fontId="18" fillId="25" borderId="0" xfId="65" applyNumberFormat="1" applyFont="1" applyFill="1" applyBorder="1" applyAlignment="1">
      <alignment horizontal="right" indent="2"/>
    </xf>
    <xf numFmtId="167" fontId="18" fillId="40" borderId="0" xfId="65" applyNumberFormat="1" applyFont="1" applyFill="1" applyBorder="1" applyAlignment="1">
      <alignment horizontal="right" indent="2"/>
    </xf>
    <xf numFmtId="0" fontId="71" fillId="25" borderId="0" xfId="65" applyFont="1" applyFill="1" applyBorder="1"/>
    <xf numFmtId="3" fontId="1" fillId="0" borderId="0" xfId="65" applyNumberFormat="1"/>
    <xf numFmtId="167" fontId="12" fillId="25" borderId="0" xfId="65" applyNumberFormat="1" applyFont="1" applyFill="1" applyBorder="1" applyAlignment="1">
      <alignment horizontal="right" indent="2"/>
    </xf>
    <xf numFmtId="167" fontId="12" fillId="40" borderId="0" xfId="65" applyNumberFormat="1" applyFont="1" applyFill="1" applyBorder="1" applyAlignment="1">
      <alignment horizontal="right" indent="2"/>
    </xf>
    <xf numFmtId="0" fontId="66" fillId="25" borderId="0" xfId="65" applyFont="1" applyFill="1" applyBorder="1"/>
    <xf numFmtId="0" fontId="13" fillId="0" borderId="33" xfId="54" applyFont="1" applyBorder="1" applyAlignment="1">
      <alignment horizontal="center" vertical="center"/>
    </xf>
    <xf numFmtId="0" fontId="11" fillId="25" borderId="12" xfId="65" applyFont="1" applyFill="1" applyBorder="1" applyAlignment="1">
      <alignment horizontal="center" vertical="center" wrapText="1"/>
    </xf>
    <xf numFmtId="0" fontId="11" fillId="25" borderId="0" xfId="65" applyFont="1" applyFill="1" applyBorder="1" applyAlignment="1">
      <alignment horizontal="center" vertical="center"/>
    </xf>
    <xf numFmtId="0" fontId="71" fillId="25" borderId="0" xfId="65" applyFont="1" applyFill="1" applyBorder="1" applyAlignment="1">
      <alignment vertical="center"/>
    </xf>
    <xf numFmtId="3" fontId="1" fillId="0" borderId="0" xfId="65" applyNumberFormat="1" applyAlignment="1">
      <alignment vertical="center"/>
    </xf>
    <xf numFmtId="167" fontId="18" fillId="25" borderId="0" xfId="65" applyNumberFormat="1" applyFont="1" applyFill="1" applyBorder="1" applyAlignment="1">
      <alignment horizontal="right" indent="1"/>
    </xf>
    <xf numFmtId="0" fontId="29" fillId="25" borderId="0" xfId="65" applyFont="1" applyFill="1" applyBorder="1" applyAlignment="1">
      <alignment vertical="center"/>
    </xf>
    <xf numFmtId="1" fontId="12" fillId="25" borderId="0" xfId="65" applyNumberFormat="1" applyFont="1" applyFill="1" applyBorder="1" applyAlignment="1">
      <alignment horizontal="center"/>
    </xf>
    <xf numFmtId="0" fontId="50" fillId="25" borderId="0" xfId="65" applyFont="1" applyFill="1" applyBorder="1" applyAlignment="1">
      <alignment horizontal="left" vertical="center"/>
    </xf>
    <xf numFmtId="0" fontId="2" fillId="25" borderId="0" xfId="65" applyFont="1" applyFill="1" applyBorder="1"/>
    <xf numFmtId="1" fontId="11" fillId="25" borderId="0" xfId="65" applyNumberFormat="1" applyFont="1" applyFill="1" applyBorder="1" applyAlignment="1">
      <alignment horizontal="center"/>
    </xf>
    <xf numFmtId="0" fontId="14" fillId="28" borderId="31" xfId="65" applyFont="1" applyFill="1" applyBorder="1" applyAlignment="1">
      <alignment horizontal="center" vertical="center"/>
    </xf>
    <xf numFmtId="0" fontId="2" fillId="0" borderId="0" xfId="65" applyFont="1"/>
    <xf numFmtId="0" fontId="7" fillId="25" borderId="12" xfId="0" applyFont="1" applyFill="1" applyBorder="1" applyAlignment="1">
      <alignment horizontal="right"/>
    </xf>
    <xf numFmtId="0" fontId="0" fillId="25" borderId="60" xfId="0" applyFill="1" applyBorder="1"/>
    <xf numFmtId="164" fontId="16" fillId="25" borderId="0" xfId="0" applyNumberFormat="1" applyFont="1" applyFill="1" applyBorder="1" applyAlignment="1">
      <alignment horizontal="right"/>
    </xf>
    <xf numFmtId="0" fontId="7" fillId="25" borderId="0" xfId="0" applyFont="1" applyFill="1" applyBorder="1" applyAlignment="1"/>
    <xf numFmtId="164" fontId="103" fillId="25" borderId="0" xfId="0" applyNumberFormat="1" applyFont="1" applyFill="1" applyBorder="1" applyAlignment="1">
      <alignment horizontal="center"/>
    </xf>
    <xf numFmtId="164" fontId="80" fillId="25" borderId="0" xfId="0" applyNumberFormat="1" applyFont="1" applyFill="1" applyBorder="1" applyAlignment="1">
      <alignment horizontal="right"/>
    </xf>
    <xf numFmtId="0" fontId="0" fillId="25" borderId="13" xfId="0" applyFill="1" applyBorder="1" applyAlignment="1"/>
    <xf numFmtId="0" fontId="12" fillId="25" borderId="0" xfId="0" applyFont="1" applyFill="1" applyBorder="1" applyAlignment="1"/>
    <xf numFmtId="164" fontId="70" fillId="24" borderId="0" xfId="41" applyNumberFormat="1" applyFont="1" applyFill="1" applyBorder="1" applyAlignment="1">
      <alignment horizontal="center" wrapText="1"/>
    </xf>
    <xf numFmtId="164" fontId="16" fillId="25" borderId="0" xfId="41" applyNumberFormat="1" applyFont="1" applyFill="1" applyBorder="1" applyAlignment="1">
      <alignment horizontal="right" wrapText="1"/>
    </xf>
    <xf numFmtId="0" fontId="9" fillId="25" borderId="0" xfId="0" applyFont="1" applyFill="1" applyAlignment="1"/>
    <xf numFmtId="0" fontId="4" fillId="25" borderId="0" xfId="0" applyFont="1" applyFill="1" applyBorder="1" applyAlignment="1"/>
    <xf numFmtId="3" fontId="70" fillId="24" borderId="0" xfId="41" applyNumberFormat="1" applyFont="1" applyFill="1" applyBorder="1" applyAlignment="1">
      <alignment horizontal="center" wrapText="1"/>
    </xf>
    <xf numFmtId="0" fontId="2" fillId="25" borderId="0" xfId="0" applyFont="1" applyFill="1" applyBorder="1" applyAlignment="1"/>
    <xf numFmtId="0" fontId="77" fillId="25" borderId="0" xfId="0" applyFont="1" applyFill="1" applyAlignment="1"/>
    <xf numFmtId="0" fontId="77" fillId="25" borderId="13" xfId="0" applyFont="1" applyFill="1" applyBorder="1" applyAlignment="1"/>
    <xf numFmtId="0" fontId="83" fillId="25" borderId="0" xfId="0" applyFont="1" applyFill="1" applyAlignment="1"/>
    <xf numFmtId="0" fontId="85" fillId="25" borderId="0" xfId="0" applyFont="1" applyFill="1" applyBorder="1" applyAlignment="1"/>
    <xf numFmtId="0" fontId="77" fillId="0" borderId="0" xfId="0" applyFont="1" applyAlignment="1"/>
    <xf numFmtId="164" fontId="70" fillId="25" borderId="0" xfId="0" applyNumberFormat="1" applyFont="1" applyFill="1" applyBorder="1" applyAlignment="1">
      <alignment horizontal="center"/>
    </xf>
    <xf numFmtId="0" fontId="13" fillId="25" borderId="0" xfId="0" applyFont="1" applyFill="1" applyBorder="1" applyAlignment="1"/>
    <xf numFmtId="3" fontId="16" fillId="25" borderId="0" xfId="41" applyNumberFormat="1" applyFont="1" applyFill="1" applyBorder="1" applyAlignment="1">
      <alignment horizontal="right" wrapText="1"/>
    </xf>
    <xf numFmtId="0" fontId="71" fillId="25" borderId="0" xfId="0" applyFont="1" applyFill="1" applyBorder="1" applyAlignment="1"/>
    <xf numFmtId="0" fontId="52" fillId="25" borderId="0" xfId="0" applyFont="1" applyFill="1" applyBorder="1" applyAlignment="1">
      <alignment vertical="top"/>
    </xf>
    <xf numFmtId="0" fontId="58" fillId="25" borderId="0" xfId="0" applyFont="1" applyFill="1" applyBorder="1" applyAlignment="1">
      <alignment horizontal="right"/>
    </xf>
    <xf numFmtId="164" fontId="9" fillId="25" borderId="0" xfId="0" applyNumberFormat="1" applyFont="1" applyFill="1"/>
    <xf numFmtId="0" fontId="9" fillId="25" borderId="0" xfId="0" applyFont="1" applyFill="1"/>
    <xf numFmtId="0" fontId="58" fillId="26" borderId="51" xfId="0" applyFont="1" applyFill="1" applyBorder="1" applyAlignment="1">
      <alignment vertical="center"/>
    </xf>
    <xf numFmtId="168" fontId="12" fillId="25" borderId="0" xfId="0" applyNumberFormat="1" applyFont="1" applyFill="1" applyBorder="1"/>
    <xf numFmtId="168" fontId="58" fillId="25" borderId="0" xfId="0" applyNumberFormat="1" applyFont="1" applyFill="1" applyBorder="1"/>
    <xf numFmtId="164" fontId="16" fillId="24" borderId="0" xfId="41" applyNumberFormat="1" applyFont="1" applyFill="1" applyBorder="1" applyAlignment="1">
      <alignment horizontal="right" wrapText="1"/>
    </xf>
    <xf numFmtId="0" fontId="11" fillId="24" borderId="0" xfId="41" quotePrefix="1" applyFont="1" applyFill="1" applyBorder="1" applyAlignment="1">
      <alignment horizontal="left"/>
    </xf>
    <xf numFmtId="167" fontId="103" fillId="24" borderId="0" xfId="41" applyNumberFormat="1" applyFont="1" applyFill="1" applyBorder="1" applyAlignment="1">
      <alignment horizontal="center" wrapText="1"/>
    </xf>
    <xf numFmtId="167" fontId="80" fillId="25" borderId="0" xfId="41" applyNumberFormat="1" applyFont="1" applyFill="1" applyBorder="1" applyAlignment="1">
      <alignment horizontal="right" wrapText="1"/>
    </xf>
    <xf numFmtId="0" fontId="105" fillId="25" borderId="0" xfId="0" applyFont="1" applyFill="1" applyBorder="1" applyAlignment="1">
      <alignment vertical="center"/>
    </xf>
    <xf numFmtId="0" fontId="61" fillId="25" borderId="0" xfId="0" applyFont="1" applyFill="1" applyBorder="1"/>
    <xf numFmtId="3" fontId="10" fillId="25" borderId="0" xfId="0" applyNumberFormat="1" applyFont="1" applyFill="1" applyBorder="1"/>
    <xf numFmtId="167" fontId="70" fillId="24" borderId="0" xfId="41" applyNumberFormat="1" applyFont="1" applyFill="1" applyBorder="1" applyAlignment="1">
      <alignment horizontal="center" wrapText="1"/>
    </xf>
    <xf numFmtId="167" fontId="16" fillId="25" borderId="0" xfId="41" applyNumberFormat="1" applyFont="1" applyFill="1" applyBorder="1" applyAlignment="1">
      <alignment horizontal="right" wrapText="1"/>
    </xf>
    <xf numFmtId="167" fontId="70" fillId="25" borderId="0" xfId="41" applyNumberFormat="1" applyFont="1" applyFill="1" applyBorder="1" applyAlignment="1">
      <alignment horizontal="right" wrapText="1"/>
    </xf>
    <xf numFmtId="0" fontId="21" fillId="25" borderId="0" xfId="0" applyFont="1" applyFill="1" applyBorder="1"/>
    <xf numFmtId="0" fontId="3" fillId="26" borderId="47" xfId="0" applyFont="1" applyFill="1" applyBorder="1" applyAlignment="1">
      <alignment vertical="center"/>
    </xf>
    <xf numFmtId="164" fontId="106" fillId="25" borderId="0" xfId="41" applyNumberFormat="1" applyFont="1" applyFill="1" applyBorder="1" applyAlignment="1">
      <alignment horizontal="right" wrapText="1"/>
    </xf>
    <xf numFmtId="167" fontId="54" fillId="25" borderId="0" xfId="0" applyNumberFormat="1" applyFont="1" applyFill="1" applyBorder="1" applyAlignment="1">
      <alignment horizontal="right"/>
    </xf>
    <xf numFmtId="3" fontId="80" fillId="25" borderId="0" xfId="0" applyNumberFormat="1" applyFont="1" applyFill="1" applyBorder="1" applyAlignment="1">
      <alignment horizontal="right"/>
    </xf>
    <xf numFmtId="0" fontId="90" fillId="25" borderId="11" xfId="0" applyFont="1" applyFill="1" applyBorder="1"/>
    <xf numFmtId="0" fontId="11" fillId="24" borderId="0" xfId="41" quotePrefix="1" applyFont="1" applyFill="1" applyBorder="1" applyAlignment="1">
      <alignment horizontal="left" indent="1"/>
    </xf>
    <xf numFmtId="0" fontId="4" fillId="25" borderId="0" xfId="0" applyFont="1" applyFill="1" applyBorder="1" applyAlignment="1">
      <alignment vertical="center"/>
    </xf>
    <xf numFmtId="164" fontId="11" fillId="24" borderId="0" xfId="41" applyNumberFormat="1" applyFont="1" applyFill="1" applyBorder="1" applyAlignment="1">
      <alignment horizontal="right" wrapText="1" indent="2"/>
    </xf>
    <xf numFmtId="164" fontId="12" fillId="24" borderId="0" xfId="41" applyNumberFormat="1" applyFont="1" applyFill="1" applyBorder="1" applyAlignment="1">
      <alignment horizontal="right" wrapText="1" indent="2"/>
    </xf>
    <xf numFmtId="3" fontId="12" fillId="24" borderId="0" xfId="41" applyNumberFormat="1" applyFont="1" applyFill="1" applyBorder="1" applyAlignment="1">
      <alignment horizontal="center" wrapText="1"/>
    </xf>
    <xf numFmtId="164" fontId="18" fillId="24" borderId="0" xfId="41" applyNumberFormat="1" applyFont="1" applyFill="1" applyBorder="1" applyAlignment="1">
      <alignment horizontal="center" wrapText="1"/>
    </xf>
    <xf numFmtId="1" fontId="11" fillId="24" borderId="12" xfId="41" applyNumberFormat="1" applyFont="1" applyFill="1" applyBorder="1" applyAlignment="1">
      <alignment horizontal="center" wrapText="1"/>
    </xf>
    <xf numFmtId="3" fontId="18" fillId="24" borderId="0" xfId="41" applyNumberFormat="1" applyFont="1" applyFill="1" applyBorder="1" applyAlignment="1">
      <alignment horizontal="center" wrapText="1"/>
    </xf>
    <xf numFmtId="3" fontId="18" fillId="24" borderId="0" xfId="41" applyNumberFormat="1" applyFont="1" applyFill="1" applyBorder="1" applyAlignment="1">
      <alignment horizontal="right" wrapText="1" indent="2"/>
    </xf>
    <xf numFmtId="3" fontId="11" fillId="24" borderId="0" xfId="41" applyNumberFormat="1" applyFont="1" applyFill="1" applyBorder="1" applyAlignment="1">
      <alignment horizontal="center" wrapText="1"/>
    </xf>
    <xf numFmtId="3" fontId="11" fillId="24" borderId="0" xfId="41" applyNumberFormat="1" applyFont="1" applyFill="1" applyBorder="1" applyAlignment="1">
      <alignment horizontal="right" wrapText="1" indent="2"/>
    </xf>
    <xf numFmtId="164" fontId="69" fillId="34" borderId="0" xfId="41" applyNumberFormat="1" applyFont="1" applyFill="1" applyBorder="1" applyAlignment="1">
      <alignment horizontal="center" wrapText="1"/>
    </xf>
    <xf numFmtId="0" fontId="11" fillId="25" borderId="0" xfId="0" applyFont="1" applyFill="1" applyBorder="1" applyAlignment="1">
      <alignment horizontal="center" vertical="center"/>
    </xf>
    <xf numFmtId="167" fontId="11" fillId="24" borderId="0" xfId="41" applyNumberFormat="1" applyFont="1" applyFill="1" applyBorder="1" applyAlignment="1">
      <alignment wrapText="1"/>
    </xf>
    <xf numFmtId="166" fontId="11" fillId="24" borderId="0" xfId="41" applyNumberFormat="1" applyFont="1" applyFill="1" applyBorder="1" applyAlignment="1">
      <alignment horizontal="center" wrapText="1"/>
    </xf>
    <xf numFmtId="167" fontId="37" fillId="25" borderId="0" xfId="0" applyNumberFormat="1" applyFont="1" applyFill="1" applyBorder="1" applyAlignment="1">
      <alignment horizontal="center"/>
    </xf>
    <xf numFmtId="3" fontId="12" fillId="25" borderId="0" xfId="0" applyNumberFormat="1" applyFont="1" applyFill="1"/>
    <xf numFmtId="0" fontId="16" fillId="24" borderId="0" xfId="41" applyFont="1" applyFill="1" applyBorder="1" applyAlignment="1">
      <alignment vertical="top" wrapText="1"/>
    </xf>
    <xf numFmtId="0" fontId="16" fillId="0" borderId="0" xfId="41" applyFont="1" applyFill="1" applyBorder="1" applyAlignment="1">
      <alignment vertical="top" wrapText="1"/>
    </xf>
    <xf numFmtId="0" fontId="1" fillId="25" borderId="14" xfId="65" applyFill="1" applyBorder="1"/>
    <xf numFmtId="0" fontId="1" fillId="25" borderId="11" xfId="65" applyFill="1" applyBorder="1"/>
    <xf numFmtId="0" fontId="4" fillId="25" borderId="11" xfId="65" applyFont="1" applyFill="1" applyBorder="1"/>
    <xf numFmtId="0" fontId="59" fillId="25" borderId="0" xfId="65" applyFont="1" applyFill="1"/>
    <xf numFmtId="0" fontId="59" fillId="25" borderId="0" xfId="65" applyFont="1" applyFill="1" applyBorder="1"/>
    <xf numFmtId="0" fontId="59" fillId="0" borderId="0" xfId="65" applyFont="1"/>
    <xf numFmtId="0" fontId="29" fillId="25" borderId="0" xfId="65" applyFont="1" applyFill="1" applyBorder="1"/>
    <xf numFmtId="0" fontId="1" fillId="0" borderId="0" xfId="65" applyBorder="1"/>
    <xf numFmtId="167" fontId="12" fillId="25" borderId="0" xfId="60" applyNumberFormat="1" applyFont="1" applyFill="1" applyAlignment="1">
      <alignment horizontal="right"/>
    </xf>
    <xf numFmtId="0" fontId="0" fillId="33" borderId="13" xfId="0" applyFill="1" applyBorder="1"/>
    <xf numFmtId="0" fontId="4" fillId="33" borderId="0" xfId="0" applyFont="1" applyFill="1" applyBorder="1"/>
    <xf numFmtId="0" fontId="0" fillId="33" borderId="0" xfId="0" applyFill="1" applyBorder="1"/>
    <xf numFmtId="0" fontId="16" fillId="33" borderId="0" xfId="0" applyFont="1" applyFill="1" applyBorder="1" applyAlignment="1">
      <alignment horizontal="right"/>
    </xf>
    <xf numFmtId="167" fontId="2" fillId="33" borderId="0" xfId="0" applyNumberFormat="1" applyFont="1" applyFill="1" applyBorder="1" applyAlignment="1">
      <alignment horizontal="right" indent="3"/>
    </xf>
    <xf numFmtId="167" fontId="2" fillId="33" borderId="0" xfId="0" applyNumberFormat="1" applyFont="1" applyFill="1" applyBorder="1" applyAlignment="1"/>
    <xf numFmtId="0" fontId="2" fillId="33" borderId="0" xfId="0" applyNumberFormat="1" applyFont="1" applyFill="1" applyBorder="1" applyAlignment="1"/>
    <xf numFmtId="167" fontId="7" fillId="33" borderId="0" xfId="0" applyNumberFormat="1" applyFont="1" applyFill="1" applyBorder="1" applyAlignment="1">
      <alignment horizontal="right" indent="3"/>
    </xf>
    <xf numFmtId="167" fontId="7" fillId="33" borderId="0" xfId="0" applyNumberFormat="1" applyFont="1" applyFill="1" applyBorder="1" applyAlignment="1"/>
    <xf numFmtId="167" fontId="96" fillId="33" borderId="0" xfId="0" applyNumberFormat="1" applyFont="1" applyFill="1" applyBorder="1" applyAlignment="1">
      <alignment horizontal="right" indent="3"/>
    </xf>
    <xf numFmtId="0" fontId="1" fillId="30" borderId="19" xfId="65" applyFill="1" applyBorder="1"/>
    <xf numFmtId="0" fontId="2" fillId="25" borderId="12" xfId="65" applyFont="1" applyFill="1" applyBorder="1"/>
    <xf numFmtId="0" fontId="1" fillId="0" borderId="0" xfId="65" applyFill="1"/>
    <xf numFmtId="0" fontId="7" fillId="25" borderId="10" xfId="65" applyFont="1" applyFill="1" applyBorder="1" applyAlignment="1">
      <alignment horizontal="left"/>
    </xf>
    <xf numFmtId="0" fontId="2" fillId="25" borderId="10" xfId="65" applyFont="1" applyFill="1" applyBorder="1"/>
    <xf numFmtId="0" fontId="12" fillId="25" borderId="10" xfId="65" applyFont="1" applyFill="1" applyBorder="1"/>
    <xf numFmtId="0" fontId="15" fillId="30" borderId="52" xfId="65" applyFont="1" applyFill="1" applyBorder="1" applyAlignment="1">
      <alignment vertical="center"/>
    </xf>
    <xf numFmtId="0" fontId="13" fillId="30" borderId="53" xfId="65" applyFont="1" applyFill="1" applyBorder="1" applyAlignment="1">
      <alignment vertical="center"/>
    </xf>
    <xf numFmtId="0" fontId="12" fillId="30" borderId="53" xfId="65" applyFont="1" applyFill="1" applyBorder="1" applyAlignment="1">
      <alignment vertical="center"/>
    </xf>
    <xf numFmtId="0" fontId="61" fillId="30" borderId="53" xfId="65" applyFont="1" applyFill="1" applyBorder="1" applyAlignment="1">
      <alignment vertical="center"/>
    </xf>
    <xf numFmtId="0" fontId="12" fillId="30" borderId="54" xfId="65" applyFont="1" applyFill="1" applyBorder="1" applyAlignment="1">
      <alignment vertical="center"/>
    </xf>
    <xf numFmtId="0" fontId="12" fillId="30" borderId="54" xfId="65" applyFont="1" applyFill="1" applyBorder="1" applyAlignment="1">
      <alignment horizontal="right" vertical="center"/>
    </xf>
    <xf numFmtId="0" fontId="11" fillId="25" borderId="26" xfId="65" applyFont="1" applyFill="1" applyBorder="1" applyAlignment="1"/>
    <xf numFmtId="0" fontId="10" fillId="25" borderId="0" xfId="65" applyFont="1" applyFill="1" applyBorder="1" applyAlignment="1">
      <alignment vertical="center"/>
    </xf>
    <xf numFmtId="0" fontId="11" fillId="25" borderId="0" xfId="65" applyFont="1" applyFill="1" applyBorder="1" applyAlignment="1">
      <alignment horizontal="right"/>
    </xf>
    <xf numFmtId="0" fontId="31" fillId="25" borderId="0" xfId="65" applyFont="1" applyFill="1"/>
    <xf numFmtId="0" fontId="31" fillId="25" borderId="0" xfId="65" applyFont="1" applyFill="1" applyBorder="1"/>
    <xf numFmtId="0" fontId="32" fillId="25" borderId="0" xfId="65" applyFont="1" applyFill="1" applyBorder="1" applyAlignment="1">
      <alignment horizontal="left"/>
    </xf>
    <xf numFmtId="3" fontId="34" fillId="25" borderId="0" xfId="65" applyNumberFormat="1" applyFont="1" applyFill="1" applyBorder="1" applyAlignment="1">
      <alignment horizontal="right"/>
    </xf>
    <xf numFmtId="0" fontId="31" fillId="0" borderId="0" xfId="65" applyFont="1"/>
    <xf numFmtId="0" fontId="11" fillId="25" borderId="0" xfId="65" applyFont="1" applyFill="1" applyBorder="1"/>
    <xf numFmtId="0" fontId="12" fillId="25" borderId="0" xfId="65" applyFont="1" applyFill="1" applyBorder="1" applyAlignment="1">
      <alignment horizontal="left" indent="2"/>
    </xf>
    <xf numFmtId="3" fontId="34" fillId="25" borderId="0" xfId="65" applyNumberFormat="1" applyFont="1" applyFill="1" applyBorder="1" applyAlignment="1">
      <alignment horizontal="right" vertical="center"/>
    </xf>
    <xf numFmtId="0" fontId="13" fillId="30" borderId="53" xfId="65" applyFont="1" applyFill="1" applyBorder="1" applyAlignment="1">
      <alignment horizontal="right" vertical="center"/>
    </xf>
    <xf numFmtId="0" fontId="33" fillId="25" borderId="11" xfId="65" applyFont="1" applyFill="1" applyBorder="1"/>
    <xf numFmtId="0" fontId="1" fillId="25" borderId="0" xfId="65" applyFill="1" applyAlignment="1">
      <alignment vertical="top"/>
    </xf>
    <xf numFmtId="0" fontId="1" fillId="25" borderId="0" xfId="65" applyFill="1" applyBorder="1" applyAlignment="1">
      <alignment vertical="top"/>
    </xf>
    <xf numFmtId="0" fontId="4" fillId="25" borderId="11" xfId="65" applyFont="1" applyFill="1" applyBorder="1" applyAlignment="1">
      <alignment vertical="top"/>
    </xf>
    <xf numFmtId="0" fontId="56" fillId="25" borderId="0" xfId="65" applyFont="1" applyFill="1" applyBorder="1" applyAlignment="1">
      <alignment vertical="top" wrapText="1"/>
    </xf>
    <xf numFmtId="0" fontId="1" fillId="0" borderId="0" xfId="65" applyAlignment="1">
      <alignment vertical="top"/>
    </xf>
    <xf numFmtId="0" fontId="1" fillId="25" borderId="56" xfId="65" applyFill="1" applyBorder="1"/>
    <xf numFmtId="0" fontId="2" fillId="25" borderId="56" xfId="65" applyFont="1" applyFill="1" applyBorder="1"/>
    <xf numFmtId="0" fontId="12" fillId="25" borderId="56" xfId="65" applyFont="1" applyFill="1" applyBorder="1"/>
    <xf numFmtId="0" fontId="56" fillId="25" borderId="0" xfId="65" applyFont="1" applyFill="1" applyBorder="1" applyAlignment="1">
      <alignment wrapText="1"/>
    </xf>
    <xf numFmtId="164" fontId="76" fillId="25" borderId="0" xfId="65" applyNumberFormat="1" applyFont="1" applyFill="1" applyBorder="1" applyAlignment="1">
      <alignment horizontal="right"/>
    </xf>
    <xf numFmtId="0" fontId="10" fillId="33" borderId="0" xfId="65" applyFont="1" applyFill="1" applyBorder="1"/>
    <xf numFmtId="3" fontId="34" fillId="33" borderId="0" xfId="65" applyNumberFormat="1" applyFont="1" applyFill="1" applyBorder="1" applyAlignment="1">
      <alignment horizontal="right"/>
    </xf>
    <xf numFmtId="3" fontId="12" fillId="33" borderId="0" xfId="65" applyNumberFormat="1" applyFont="1" applyFill="1" applyBorder="1" applyAlignment="1">
      <alignment horizontal="right" vertical="center"/>
    </xf>
    <xf numFmtId="0" fontId="1" fillId="25" borderId="0" xfId="65" applyFill="1" applyAlignment="1"/>
    <xf numFmtId="0" fontId="1" fillId="25" borderId="0" xfId="65" applyFill="1" applyBorder="1" applyAlignment="1"/>
    <xf numFmtId="0" fontId="10" fillId="33" borderId="0" xfId="65" applyFont="1" applyFill="1" applyBorder="1" applyAlignment="1"/>
    <xf numFmtId="0" fontId="4" fillId="25" borderId="11" xfId="65" applyFont="1" applyFill="1" applyBorder="1" applyAlignment="1"/>
    <xf numFmtId="0" fontId="1" fillId="0" borderId="0" xfId="65" applyAlignment="1"/>
    <xf numFmtId="0" fontId="10" fillId="33" borderId="0" xfId="65" applyFont="1" applyFill="1" applyBorder="1" applyAlignment="1">
      <alignment vertical="center"/>
    </xf>
    <xf numFmtId="0" fontId="4" fillId="25" borderId="11" xfId="65" applyFont="1" applyFill="1" applyBorder="1" applyAlignment="1">
      <alignment vertical="center"/>
    </xf>
    <xf numFmtId="3" fontId="12" fillId="33" borderId="0" xfId="65" applyNumberFormat="1" applyFont="1" applyFill="1" applyBorder="1" applyAlignment="1">
      <alignment horizontal="right"/>
    </xf>
    <xf numFmtId="4" fontId="12" fillId="33" borderId="0" xfId="65" applyNumberFormat="1" applyFont="1" applyFill="1" applyBorder="1" applyAlignment="1">
      <alignment horizontal="right"/>
    </xf>
    <xf numFmtId="0" fontId="12" fillId="33" borderId="0" xfId="65" applyFont="1" applyFill="1" applyBorder="1"/>
    <xf numFmtId="0" fontId="11" fillId="33" borderId="0" xfId="65" applyFont="1" applyFill="1" applyBorder="1" applyAlignment="1">
      <alignment horizontal="right"/>
    </xf>
    <xf numFmtId="164" fontId="76" fillId="33" borderId="0" xfId="65" applyNumberFormat="1" applyFont="1" applyFill="1" applyBorder="1" applyAlignment="1">
      <alignment horizontal="right"/>
    </xf>
    <xf numFmtId="0" fontId="4" fillId="33" borderId="11" xfId="65" applyFont="1" applyFill="1" applyBorder="1"/>
    <xf numFmtId="0" fontId="12" fillId="25" borderId="0" xfId="65" applyFont="1" applyFill="1" applyBorder="1" applyAlignment="1">
      <alignment horizontal="left" vertical="center"/>
    </xf>
    <xf numFmtId="0" fontId="14" fillId="30" borderId="19" xfId="65" applyFont="1" applyFill="1" applyBorder="1" applyAlignment="1">
      <alignment horizontal="center" vertical="center"/>
    </xf>
    <xf numFmtId="0" fontId="12" fillId="0" borderId="0" xfId="65" applyFont="1"/>
    <xf numFmtId="3" fontId="2" fillId="0" borderId="0" xfId="65" applyNumberFormat="1" applyFont="1"/>
    <xf numFmtId="3" fontId="12" fillId="25" borderId="0" xfId="0" applyNumberFormat="1" applyFont="1" applyFill="1" applyBorder="1" applyAlignment="1">
      <alignment horizontal="right"/>
    </xf>
    <xf numFmtId="164" fontId="16" fillId="33" borderId="0" xfId="41" applyNumberFormat="1" applyFont="1" applyFill="1" applyBorder="1" applyAlignment="1">
      <alignment horizontal="right" wrapText="1"/>
    </xf>
    <xf numFmtId="0" fontId="15" fillId="26" borderId="49" xfId="65" applyFont="1" applyFill="1" applyBorder="1" applyAlignment="1">
      <alignment vertical="center"/>
    </xf>
    <xf numFmtId="0" fontId="76" fillId="25" borderId="0" xfId="65" applyFont="1" applyFill="1" applyBorder="1" applyAlignment="1">
      <alignment horizontal="left"/>
    </xf>
    <xf numFmtId="0" fontId="77" fillId="25" borderId="0" xfId="65" applyFont="1" applyFill="1"/>
    <xf numFmtId="0" fontId="24" fillId="25" borderId="0" xfId="65" applyFont="1" applyFill="1"/>
    <xf numFmtId="0" fontId="14" fillId="26" borderId="47" xfId="65" applyFont="1" applyFill="1" applyBorder="1" applyAlignment="1">
      <alignment horizontal="center" vertical="center"/>
    </xf>
    <xf numFmtId="0" fontId="76" fillId="24" borderId="0" xfId="41" applyFont="1" applyFill="1" applyBorder="1" applyAlignment="1">
      <alignment horizontal="left" indent="1"/>
    </xf>
    <xf numFmtId="0" fontId="12" fillId="25" borderId="0" xfId="0" applyFont="1" applyFill="1" applyBorder="1" applyAlignment="1">
      <alignment horizontal="left"/>
    </xf>
    <xf numFmtId="0" fontId="1" fillId="0" borderId="0" xfId="65" applyFill="1" applyBorder="1"/>
    <xf numFmtId="0" fontId="16" fillId="25" borderId="0" xfId="65" applyFont="1" applyFill="1" applyBorder="1"/>
    <xf numFmtId="0" fontId="16" fillId="25" borderId="0" xfId="65" applyFont="1" applyFill="1" applyBorder="1" applyAlignment="1">
      <alignment vertical="top" wrapText="1"/>
    </xf>
    <xf numFmtId="0" fontId="1" fillId="25" borderId="74" xfId="65" applyFill="1" applyBorder="1"/>
    <xf numFmtId="0" fontId="65" fillId="25" borderId="0" xfId="65" applyFont="1" applyFill="1" applyBorder="1" applyAlignment="1">
      <alignment wrapText="1"/>
    </xf>
    <xf numFmtId="0" fontId="79" fillId="25" borderId="0" xfId="65" applyFont="1" applyFill="1" applyBorder="1" applyAlignment="1">
      <alignment horizontal="left" vertical="center"/>
    </xf>
    <xf numFmtId="0" fontId="1" fillId="0" borderId="0" xfId="65" applyFill="1" applyBorder="1" applyAlignment="1"/>
    <xf numFmtId="0" fontId="1" fillId="25" borderId="13" xfId="65" applyFill="1" applyBorder="1" applyAlignment="1"/>
    <xf numFmtId="0" fontId="29" fillId="25" borderId="0" xfId="65" applyFont="1" applyFill="1" applyBorder="1" applyAlignment="1">
      <alignment horizontal="right" wrapText="1" indent="2"/>
    </xf>
    <xf numFmtId="0" fontId="62" fillId="25" borderId="0" xfId="65" applyFont="1" applyFill="1"/>
    <xf numFmtId="0" fontId="77" fillId="25" borderId="0" xfId="65" applyFont="1" applyFill="1" applyBorder="1" applyAlignment="1">
      <alignment vertical="center"/>
    </xf>
    <xf numFmtId="0" fontId="78" fillId="25" borderId="0" xfId="65" applyFont="1" applyFill="1" applyBorder="1" applyAlignment="1">
      <alignment vertical="center"/>
    </xf>
    <xf numFmtId="0" fontId="85" fillId="25" borderId="0" xfId="65" applyFont="1" applyFill="1" applyBorder="1" applyAlignment="1">
      <alignment horizontal="left" vertical="center" indent="1"/>
    </xf>
    <xf numFmtId="0" fontId="13" fillId="25" borderId="71" xfId="65" applyFont="1" applyFill="1" applyBorder="1" applyAlignment="1">
      <alignment vertical="center"/>
    </xf>
    <xf numFmtId="0" fontId="90" fillId="25" borderId="68" xfId="65" applyFont="1" applyFill="1" applyBorder="1" applyAlignment="1">
      <alignment horizontal="left" vertical="center" indent="1"/>
    </xf>
    <xf numFmtId="0" fontId="62" fillId="0" borderId="0" xfId="65" applyFont="1"/>
    <xf numFmtId="0" fontId="62" fillId="0" borderId="0" xfId="65" applyFont="1" applyFill="1" applyBorder="1"/>
    <xf numFmtId="0" fontId="62" fillId="25" borderId="0" xfId="65" applyFont="1" applyFill="1" applyBorder="1"/>
    <xf numFmtId="0" fontId="90" fillId="25" borderId="0" xfId="65" applyFont="1" applyFill="1" applyBorder="1" applyAlignment="1">
      <alignment horizontal="center"/>
    </xf>
    <xf numFmtId="0" fontId="90" fillId="25" borderId="0" xfId="65" applyFont="1" applyFill="1" applyBorder="1" applyAlignment="1">
      <alignment horizontal="center" wrapText="1"/>
    </xf>
    <xf numFmtId="0" fontId="1" fillId="0" borderId="0" xfId="65" applyFill="1" applyBorder="1" applyAlignment="1">
      <alignment vertical="center"/>
    </xf>
    <xf numFmtId="0" fontId="90" fillId="25" borderId="0" xfId="65" applyFont="1" applyFill="1" applyBorder="1" applyAlignment="1">
      <alignment horizontal="left" vertical="center" indent="1"/>
    </xf>
    <xf numFmtId="0" fontId="9" fillId="25" borderId="0" xfId="65" applyFont="1" applyFill="1" applyBorder="1" applyAlignment="1">
      <alignment horizontal="right"/>
    </xf>
    <xf numFmtId="0" fontId="28" fillId="0" borderId="0" xfId="65" applyFont="1"/>
    <xf numFmtId="0" fontId="28" fillId="0" borderId="0" xfId="65" applyFont="1" applyFill="1" applyBorder="1"/>
    <xf numFmtId="3" fontId="11" fillId="25" borderId="0" xfId="65" applyNumberFormat="1" applyFont="1" applyFill="1" applyBorder="1" applyAlignment="1">
      <alignment horizontal="right" indent="2"/>
    </xf>
    <xf numFmtId="0" fontId="28" fillId="25" borderId="0" xfId="65" applyFont="1" applyFill="1" applyAlignment="1">
      <alignment horizontal="right" indent="2"/>
    </xf>
    <xf numFmtId="0" fontId="28" fillId="25" borderId="0" xfId="65" applyFont="1" applyFill="1"/>
    <xf numFmtId="0" fontId="28" fillId="25" borderId="0" xfId="65" applyFont="1" applyFill="1" applyBorder="1"/>
    <xf numFmtId="0" fontId="10" fillId="0" borderId="0" xfId="65" applyFont="1"/>
    <xf numFmtId="0" fontId="10" fillId="0" borderId="0" xfId="65" applyFont="1" applyFill="1" applyBorder="1"/>
    <xf numFmtId="0" fontId="10" fillId="25" borderId="0" xfId="65" applyFont="1" applyFill="1" applyAlignment="1">
      <alignment horizontal="right" indent="2"/>
    </xf>
    <xf numFmtId="0" fontId="10" fillId="25" borderId="0" xfId="65" applyFont="1" applyFill="1"/>
    <xf numFmtId="0" fontId="1" fillId="25" borderId="0" xfId="65" applyFill="1" applyAlignment="1">
      <alignment horizontal="right" indent="2"/>
    </xf>
    <xf numFmtId="164" fontId="18" fillId="25" borderId="0" xfId="65" applyNumberFormat="1" applyFont="1" applyFill="1" applyBorder="1" applyAlignment="1">
      <alignment horizontal="center"/>
    </xf>
    <xf numFmtId="0" fontId="3" fillId="26" borderId="51" xfId="65" applyFont="1" applyFill="1" applyBorder="1" applyAlignment="1">
      <alignment vertical="center"/>
    </xf>
    <xf numFmtId="0" fontId="3" fillId="26" borderId="50" xfId="65" applyFont="1" applyFill="1" applyBorder="1" applyAlignment="1">
      <alignment vertical="center"/>
    </xf>
    <xf numFmtId="3" fontId="12" fillId="25" borderId="0" xfId="65" applyNumberFormat="1" applyFont="1" applyFill="1" applyBorder="1" applyAlignment="1">
      <alignment horizontal="right" indent="2"/>
    </xf>
    <xf numFmtId="0" fontId="77" fillId="0" borderId="0" xfId="65" applyFont="1" applyAlignment="1"/>
    <xf numFmtId="3" fontId="50" fillId="25" borderId="0" xfId="65" applyNumberFormat="1" applyFont="1" applyFill="1" applyBorder="1" applyAlignment="1">
      <alignment horizontal="right"/>
    </xf>
    <xf numFmtId="0" fontId="77" fillId="25" borderId="0" xfId="65" applyFont="1" applyFill="1" applyAlignment="1"/>
    <xf numFmtId="0" fontId="77" fillId="25" borderId="0" xfId="65" applyFont="1" applyFill="1" applyBorder="1" applyAlignment="1"/>
    <xf numFmtId="3" fontId="18" fillId="25" borderId="0" xfId="65" applyNumberFormat="1" applyFont="1" applyFill="1" applyBorder="1" applyAlignment="1">
      <alignment horizontal="right"/>
    </xf>
    <xf numFmtId="0" fontId="77" fillId="0" borderId="0" xfId="65" applyFont="1"/>
    <xf numFmtId="0" fontId="69" fillId="25" borderId="0" xfId="65" applyFont="1" applyFill="1" applyBorder="1" applyAlignment="1">
      <alignment horizontal="center"/>
    </xf>
    <xf numFmtId="0" fontId="77" fillId="25" borderId="0" xfId="65" applyFont="1" applyFill="1" applyBorder="1"/>
    <xf numFmtId="164" fontId="76" fillId="25" borderId="0" xfId="65" applyNumberFormat="1" applyFont="1" applyFill="1" applyBorder="1" applyAlignment="1">
      <alignment horizontal="right" indent="2"/>
    </xf>
    <xf numFmtId="3" fontId="11" fillId="35" borderId="0" xfId="65" applyNumberFormat="1" applyFont="1" applyFill="1" applyBorder="1" applyAlignment="1">
      <alignment horizontal="center"/>
    </xf>
    <xf numFmtId="0" fontId="107" fillId="25" borderId="0" xfId="65" applyFont="1" applyFill="1" applyBorder="1"/>
    <xf numFmtId="0" fontId="13" fillId="26" borderId="50" xfId="65" applyFont="1" applyFill="1" applyBorder="1" applyAlignment="1">
      <alignment vertical="center"/>
    </xf>
    <xf numFmtId="0" fontId="1" fillId="26" borderId="47" xfId="65" applyFill="1" applyBorder="1"/>
    <xf numFmtId="165" fontId="12" fillId="34" borderId="0" xfId="62" applyNumberFormat="1" applyFont="1" applyFill="1" applyBorder="1" applyAlignment="1">
      <alignment horizontal="center" wrapText="1"/>
    </xf>
    <xf numFmtId="0" fontId="10" fillId="33" borderId="11" xfId="52" applyFont="1" applyFill="1" applyBorder="1"/>
    <xf numFmtId="0" fontId="24" fillId="33" borderId="0" xfId="52" applyFont="1" applyFill="1" applyAlignment="1">
      <alignment horizontal="left"/>
    </xf>
    <xf numFmtId="0" fontId="4" fillId="33" borderId="11" xfId="52" applyFont="1" applyFill="1" applyBorder="1"/>
    <xf numFmtId="4" fontId="51" fillId="33" borderId="0" xfId="52" applyNumberFormat="1" applyFont="1" applyFill="1" applyAlignment="1">
      <alignment horizontal="left"/>
    </xf>
    <xf numFmtId="0" fontId="51" fillId="33" borderId="0" xfId="52" applyFont="1" applyFill="1" applyAlignment="1">
      <alignment horizontal="left"/>
    </xf>
    <xf numFmtId="165" fontId="11" fillId="34" borderId="0" xfId="62" applyNumberFormat="1" applyFont="1" applyFill="1" applyBorder="1" applyAlignment="1">
      <alignment horizontal="center" wrapText="1"/>
    </xf>
    <xf numFmtId="0" fontId="28" fillId="33" borderId="11" xfId="52" applyFont="1" applyFill="1" applyBorder="1"/>
    <xf numFmtId="0" fontId="53" fillId="33" borderId="11" xfId="52" applyFont="1" applyFill="1" applyBorder="1" applyAlignment="1">
      <alignment horizontal="center"/>
    </xf>
    <xf numFmtId="0" fontId="53" fillId="33" borderId="0" xfId="52" applyFont="1" applyFill="1" applyAlignment="1">
      <alignment horizontal="left"/>
    </xf>
    <xf numFmtId="0" fontId="1" fillId="33" borderId="0" xfId="52" applyFont="1" applyFill="1" applyAlignment="1">
      <alignment horizontal="left"/>
    </xf>
    <xf numFmtId="0" fontId="5" fillId="33" borderId="11" xfId="52" applyFont="1" applyFill="1" applyBorder="1"/>
    <xf numFmtId="165" fontId="98" fillId="34" borderId="0" xfId="62" applyNumberFormat="1" applyFont="1" applyFill="1" applyBorder="1" applyAlignment="1">
      <alignment horizontal="center" wrapText="1"/>
    </xf>
    <xf numFmtId="0" fontId="99" fillId="33" borderId="11" xfId="52" applyFont="1" applyFill="1" applyBorder="1"/>
    <xf numFmtId="4" fontId="100" fillId="33" borderId="0" xfId="52" applyNumberFormat="1" applyFont="1" applyFill="1" applyAlignment="1">
      <alignment horizontal="left"/>
    </xf>
    <xf numFmtId="0" fontId="85" fillId="33" borderId="11" xfId="52" applyFont="1" applyFill="1" applyBorder="1"/>
    <xf numFmtId="0" fontId="78" fillId="33" borderId="0" xfId="52" applyFont="1" applyFill="1" applyAlignment="1">
      <alignment horizontal="left"/>
    </xf>
    <xf numFmtId="164" fontId="12" fillId="24" borderId="0" xfId="41" applyNumberFormat="1" applyFont="1" applyFill="1" applyBorder="1" applyAlignment="1">
      <alignment wrapText="1"/>
    </xf>
    <xf numFmtId="0" fontId="12" fillId="25" borderId="0" xfId="0" applyNumberFormat="1" applyFont="1" applyFill="1" applyBorder="1" applyAlignment="1"/>
    <xf numFmtId="0" fontId="12" fillId="25" borderId="0" xfId="65" applyFont="1" applyFill="1" applyBorder="1" applyAlignment="1">
      <alignment horizontal="right"/>
    </xf>
    <xf numFmtId="0" fontId="11" fillId="25" borderId="12" xfId="65" applyFont="1" applyFill="1" applyBorder="1" applyAlignment="1">
      <alignment horizontal="center"/>
    </xf>
    <xf numFmtId="0" fontId="9" fillId="25" borderId="10" xfId="65" applyFont="1" applyFill="1" applyBorder="1" applyAlignment="1">
      <alignment horizontal="left"/>
    </xf>
    <xf numFmtId="0" fontId="12" fillId="25" borderId="0" xfId="65" applyFont="1" applyFill="1" applyBorder="1" applyAlignment="1">
      <alignment horizontal="left" indent="1"/>
    </xf>
    <xf numFmtId="49" fontId="12" fillId="25" borderId="0" xfId="0" applyNumberFormat="1" applyFont="1" applyFill="1" applyBorder="1" applyAlignment="1">
      <alignment horizontal="right"/>
    </xf>
    <xf numFmtId="0" fontId="12" fillId="25" borderId="32" xfId="0" applyNumberFormat="1" applyFont="1" applyFill="1" applyBorder="1" applyAlignment="1">
      <alignment horizontal="right"/>
    </xf>
    <xf numFmtId="0" fontId="15" fillId="28" borderId="40" xfId="0" applyFont="1" applyFill="1" applyBorder="1" applyAlignment="1">
      <alignment vertical="center"/>
    </xf>
    <xf numFmtId="0" fontId="13" fillId="28" borderId="34" xfId="0" applyFont="1" applyFill="1" applyBorder="1" applyAlignment="1">
      <alignment vertical="center"/>
    </xf>
    <xf numFmtId="0" fontId="3" fillId="28" borderId="38" xfId="0" applyFont="1" applyFill="1" applyBorder="1" applyAlignment="1">
      <alignment vertical="center"/>
    </xf>
    <xf numFmtId="0" fontId="59" fillId="25" borderId="0" xfId="0" applyFont="1" applyFill="1"/>
    <xf numFmtId="0" fontId="59" fillId="25" borderId="0" xfId="0" applyFont="1" applyFill="1" applyBorder="1"/>
    <xf numFmtId="0" fontId="59" fillId="0" borderId="0" xfId="0" applyFont="1"/>
    <xf numFmtId="49" fontId="11" fillId="25" borderId="0" xfId="0" applyNumberFormat="1" applyFont="1" applyFill="1" applyBorder="1" applyAlignment="1">
      <alignment horizontal="center" vertical="center" wrapText="1"/>
    </xf>
    <xf numFmtId="0" fontId="11" fillId="25" borderId="0" xfId="0" applyFont="1" applyFill="1" applyBorder="1" applyAlignment="1">
      <alignment horizontal="center" vertical="center" wrapText="1"/>
    </xf>
    <xf numFmtId="165" fontId="12" fillId="34" borderId="0" xfId="41" applyNumberFormat="1" applyFont="1" applyFill="1" applyBorder="1" applyAlignment="1">
      <alignment horizontal="center" wrapText="1"/>
    </xf>
    <xf numFmtId="0" fontId="16" fillId="25" borderId="0" xfId="0" applyFont="1" applyFill="1" applyBorder="1" applyAlignment="1">
      <alignment horizontal="right"/>
    </xf>
    <xf numFmtId="0" fontId="11" fillId="25" borderId="12" xfId="0" applyFont="1" applyFill="1" applyBorder="1" applyAlignment="1">
      <alignment horizontal="center"/>
    </xf>
    <xf numFmtId="167" fontId="12" fillId="24" borderId="0" xfId="41" applyNumberFormat="1" applyFont="1" applyFill="1" applyBorder="1" applyAlignment="1">
      <alignment horizontal="right" wrapText="1" indent="2"/>
    </xf>
    <xf numFmtId="0" fontId="11" fillId="25" borderId="12" xfId="0" applyFont="1" applyFill="1" applyBorder="1" applyAlignment="1">
      <alignment horizontal="right"/>
    </xf>
    <xf numFmtId="0" fontId="11" fillId="25" borderId="33" xfId="0" applyFont="1" applyFill="1" applyBorder="1" applyAlignment="1">
      <alignment horizontal="center"/>
    </xf>
    <xf numFmtId="0" fontId="10" fillId="25" borderId="0" xfId="0" applyFont="1" applyFill="1" applyBorder="1"/>
    <xf numFmtId="0" fontId="16" fillId="0" borderId="6" xfId="0" applyFont="1" applyFill="1" applyBorder="1" applyAlignment="1">
      <alignment horizontal="center" vertical="center" readingOrder="1"/>
    </xf>
    <xf numFmtId="0" fontId="11" fillId="25" borderId="12" xfId="66" applyFont="1" applyFill="1" applyBorder="1" applyAlignment="1">
      <alignment horizontal="left"/>
    </xf>
    <xf numFmtId="3" fontId="11" fillId="25" borderId="12" xfId="66" applyNumberFormat="1" applyFont="1" applyFill="1" applyBorder="1" applyAlignment="1">
      <alignment horizontal="left"/>
    </xf>
    <xf numFmtId="0" fontId="9" fillId="25" borderId="0" xfId="66" applyFont="1" applyFill="1" applyBorder="1" applyAlignment="1">
      <alignment horizontal="left"/>
    </xf>
    <xf numFmtId="0" fontId="9" fillId="25" borderId="10" xfId="66" applyFont="1" applyFill="1" applyBorder="1" applyAlignment="1">
      <alignment horizontal="left"/>
    </xf>
    <xf numFmtId="0" fontId="5" fillId="25" borderId="11" xfId="66" applyFont="1" applyFill="1" applyBorder="1"/>
    <xf numFmtId="3" fontId="9" fillId="25" borderId="14" xfId="66" applyNumberFormat="1" applyFont="1" applyFill="1" applyBorder="1" applyAlignment="1">
      <alignment horizontal="left"/>
    </xf>
    <xf numFmtId="0" fontId="16" fillId="25" borderId="11" xfId="66" applyFont="1" applyFill="1" applyBorder="1" applyAlignment="1">
      <alignment horizontal="right"/>
    </xf>
    <xf numFmtId="0" fontId="5" fillId="25" borderId="11" xfId="66" applyFont="1" applyFill="1" applyBorder="1" applyAlignment="1"/>
    <xf numFmtId="3" fontId="16" fillId="25" borderId="0" xfId="66" quotePrefix="1" applyNumberFormat="1" applyFont="1" applyFill="1" applyBorder="1" applyAlignment="1">
      <alignment horizontal="right" vertical="center"/>
    </xf>
    <xf numFmtId="0" fontId="29" fillId="25" borderId="0" xfId="66" applyFont="1" applyFill="1" applyBorder="1" applyAlignment="1"/>
    <xf numFmtId="3" fontId="49" fillId="25" borderId="0" xfId="66" applyNumberFormat="1" applyFont="1" applyFill="1" applyBorder="1" applyAlignment="1">
      <alignment horizontal="center"/>
    </xf>
    <xf numFmtId="49" fontId="12" fillId="25" borderId="0" xfId="66" applyNumberFormat="1" applyFont="1" applyFill="1" applyBorder="1" applyAlignment="1">
      <alignment horizontal="left"/>
    </xf>
    <xf numFmtId="3" fontId="49" fillId="25" borderId="0" xfId="66" applyNumberFormat="1" applyFont="1" applyFill="1" applyBorder="1" applyAlignment="1">
      <alignment horizontal="right"/>
    </xf>
    <xf numFmtId="0" fontId="12" fillId="25" borderId="0" xfId="66" applyNumberFormat="1" applyFont="1" applyFill="1" applyBorder="1" applyAlignment="1">
      <alignment horizontal="right"/>
    </xf>
    <xf numFmtId="0" fontId="2" fillId="0" borderId="0" xfId="66" applyFont="1" applyAlignment="1"/>
    <xf numFmtId="0" fontId="11" fillId="0" borderId="12" xfId="0" applyFont="1" applyFill="1" applyBorder="1" applyAlignment="1">
      <alignment horizontal="center"/>
    </xf>
    <xf numFmtId="0" fontId="66" fillId="25" borderId="0" xfId="0" applyFont="1" applyFill="1" applyBorder="1" applyAlignment="1">
      <alignment vertical="center"/>
    </xf>
    <xf numFmtId="167" fontId="18" fillId="25" borderId="0" xfId="0" applyNumberFormat="1" applyFont="1" applyFill="1" applyBorder="1" applyAlignment="1">
      <alignment horizontal="right" vertical="center" indent="2"/>
    </xf>
    <xf numFmtId="0" fontId="50" fillId="25" borderId="0" xfId="0" applyFont="1" applyFill="1" applyBorder="1"/>
    <xf numFmtId="0" fontId="66" fillId="25" borderId="11" xfId="0" applyFont="1" applyFill="1" applyBorder="1"/>
    <xf numFmtId="167" fontId="12" fillId="25" borderId="0" xfId="0" applyNumberFormat="1" applyFont="1" applyFill="1" applyBorder="1" applyAlignment="1">
      <alignment horizontal="right" indent="2"/>
    </xf>
    <xf numFmtId="0" fontId="14" fillId="28" borderId="38" xfId="0" applyFont="1" applyFill="1" applyBorder="1" applyAlignment="1">
      <alignment horizontal="center" vertical="center"/>
    </xf>
    <xf numFmtId="0" fontId="16" fillId="25" borderId="0" xfId="0" applyFont="1" applyFill="1" applyBorder="1" applyAlignment="1">
      <alignment horizontal="right"/>
    </xf>
    <xf numFmtId="0" fontId="11" fillId="25" borderId="12" xfId="0" applyFont="1" applyFill="1" applyBorder="1" applyAlignment="1">
      <alignment horizontal="center"/>
    </xf>
    <xf numFmtId="0" fontId="0" fillId="27" borderId="75" xfId="0" applyFill="1" applyBorder="1"/>
    <xf numFmtId="0" fontId="0" fillId="25" borderId="76" xfId="0" applyFill="1" applyBorder="1"/>
    <xf numFmtId="0" fontId="15" fillId="27" borderId="78" xfId="0" applyFont="1" applyFill="1" applyBorder="1" applyAlignment="1">
      <alignment vertical="center"/>
    </xf>
    <xf numFmtId="0" fontId="13" fillId="27" borderId="79" xfId="0" applyFont="1" applyFill="1" applyBorder="1" applyAlignment="1">
      <alignment vertical="center"/>
    </xf>
    <xf numFmtId="0" fontId="3" fillId="27" borderId="79" xfId="0" applyFont="1" applyFill="1" applyBorder="1" applyAlignment="1">
      <alignment vertical="center"/>
    </xf>
    <xf numFmtId="0" fontId="3" fillId="27" borderId="80" xfId="0" applyFont="1" applyFill="1" applyBorder="1" applyAlignment="1">
      <alignment vertical="center"/>
    </xf>
    <xf numFmtId="0" fontId="0" fillId="25" borderId="81" xfId="0" applyFill="1" applyBorder="1"/>
    <xf numFmtId="0" fontId="11" fillId="25" borderId="76" xfId="0" applyFont="1" applyFill="1" applyBorder="1" applyAlignment="1">
      <alignment horizontal="center" vertical="center"/>
    </xf>
    <xf numFmtId="167" fontId="108" fillId="25" borderId="0" xfId="0" applyNumberFormat="1" applyFont="1" applyFill="1" applyBorder="1" applyAlignment="1">
      <alignment horizontal="right" indent="2"/>
    </xf>
    <xf numFmtId="167" fontId="108" fillId="25" borderId="0" xfId="0" applyNumberFormat="1" applyFont="1" applyFill="1" applyBorder="1" applyAlignment="1"/>
    <xf numFmtId="167" fontId="0" fillId="25" borderId="0" xfId="0" applyNumberFormat="1" applyFill="1" applyBorder="1"/>
    <xf numFmtId="0" fontId="102" fillId="25" borderId="0" xfId="0" applyFont="1" applyFill="1" applyBorder="1"/>
    <xf numFmtId="3" fontId="110" fillId="25" borderId="0" xfId="0" applyNumberFormat="1" applyFont="1" applyFill="1" applyBorder="1" applyAlignment="1">
      <alignment horizontal="left"/>
    </xf>
    <xf numFmtId="0" fontId="11" fillId="25" borderId="0" xfId="0" applyFont="1" applyFill="1" applyBorder="1" applyAlignment="1">
      <alignment horizontal="left" vertical="center" wrapText="1"/>
    </xf>
    <xf numFmtId="49" fontId="11" fillId="25" borderId="46" xfId="0" applyNumberFormat="1" applyFont="1" applyFill="1" applyBorder="1" applyAlignment="1">
      <alignment horizontal="center" vertical="center" wrapText="1"/>
    </xf>
    <xf numFmtId="0" fontId="12" fillId="25" borderId="0" xfId="0" applyFont="1" applyFill="1" applyBorder="1" applyAlignment="1">
      <alignment horizontal="center" vertical="center"/>
    </xf>
    <xf numFmtId="0" fontId="12" fillId="25" borderId="12" xfId="0" applyFont="1" applyFill="1" applyBorder="1" applyAlignment="1">
      <alignment horizontal="center" vertical="center"/>
    </xf>
    <xf numFmtId="0" fontId="12" fillId="25" borderId="10" xfId="0" applyFont="1" applyFill="1" applyBorder="1" applyAlignment="1">
      <alignment horizontal="center" vertical="center"/>
    </xf>
    <xf numFmtId="0" fontId="12" fillId="25" borderId="12" xfId="0" applyFont="1" applyFill="1" applyBorder="1" applyAlignment="1">
      <alignment horizontal="center" vertical="center" wrapText="1"/>
    </xf>
    <xf numFmtId="0" fontId="12" fillId="25" borderId="0" xfId="0" applyFont="1" applyFill="1" applyBorder="1" applyAlignment="1">
      <alignment vertical="center"/>
    </xf>
    <xf numFmtId="0" fontId="0" fillId="25" borderId="0" xfId="0" applyFill="1" applyAlignment="1">
      <alignment vertical="distributed"/>
    </xf>
    <xf numFmtId="0" fontId="0" fillId="25" borderId="13" xfId="0" applyFill="1" applyBorder="1" applyAlignment="1">
      <alignment vertical="distributed"/>
    </xf>
    <xf numFmtId="0" fontId="36" fillId="25" borderId="0" xfId="0" applyFont="1" applyFill="1" applyBorder="1" applyAlignment="1">
      <alignment horizontal="right" vertical="distributed"/>
    </xf>
    <xf numFmtId="3" fontId="108" fillId="25" borderId="0" xfId="0" applyNumberFormat="1" applyFont="1" applyFill="1" applyAlignment="1">
      <alignment horizontal="right" vertical="distributed"/>
    </xf>
    <xf numFmtId="3" fontId="108" fillId="25" borderId="0" xfId="0" applyNumberFormat="1" applyFont="1" applyFill="1" applyBorder="1" applyAlignment="1">
      <alignment vertical="distributed"/>
    </xf>
    <xf numFmtId="165" fontId="108" fillId="25" borderId="0" xfId="0" applyNumberFormat="1" applyFont="1" applyFill="1" applyBorder="1" applyAlignment="1">
      <alignment horizontal="right" vertical="distributed" wrapText="1" indent="1"/>
    </xf>
    <xf numFmtId="3" fontId="36" fillId="25" borderId="0" xfId="0" applyNumberFormat="1" applyFont="1" applyFill="1" applyAlignment="1">
      <alignment horizontal="right" vertical="distributed"/>
    </xf>
    <xf numFmtId="3" fontId="108" fillId="25" borderId="0" xfId="0" applyNumberFormat="1" applyFont="1" applyFill="1" applyBorder="1" applyAlignment="1">
      <alignment horizontal="right" vertical="distributed" indent="1"/>
    </xf>
    <xf numFmtId="0" fontId="108" fillId="25" borderId="0" xfId="0" applyFont="1" applyFill="1" applyBorder="1" applyAlignment="1">
      <alignment horizontal="right" vertical="distributed"/>
    </xf>
    <xf numFmtId="0" fontId="0" fillId="0" borderId="0" xfId="0" applyAlignment="1">
      <alignment vertical="distributed"/>
    </xf>
    <xf numFmtId="0" fontId="2" fillId="25" borderId="0" xfId="0" applyFont="1" applyFill="1"/>
    <xf numFmtId="0" fontId="2" fillId="25" borderId="13" xfId="0" applyFont="1" applyFill="1" applyBorder="1"/>
    <xf numFmtId="0" fontId="108" fillId="25" borderId="0" xfId="0" applyFont="1" applyFill="1" applyBorder="1"/>
    <xf numFmtId="167" fontId="11" fillId="25" borderId="0" xfId="0" applyNumberFormat="1" applyFont="1" applyFill="1" applyAlignment="1">
      <alignment horizontal="right" indent="1"/>
    </xf>
    <xf numFmtId="167" fontId="12" fillId="25" borderId="0" xfId="0" applyNumberFormat="1" applyFont="1" applyFill="1" applyBorder="1" applyAlignment="1">
      <alignment horizontal="right" indent="1"/>
    </xf>
    <xf numFmtId="0" fontId="11" fillId="25" borderId="0" xfId="0" applyFont="1" applyFill="1"/>
    <xf numFmtId="0" fontId="11" fillId="25" borderId="13" xfId="0" applyFont="1" applyFill="1" applyBorder="1"/>
    <xf numFmtId="0" fontId="36" fillId="25" borderId="0" xfId="0" applyFont="1" applyFill="1" applyBorder="1"/>
    <xf numFmtId="3" fontId="11" fillId="25" borderId="0" xfId="0" applyNumberFormat="1" applyFont="1" applyFill="1"/>
    <xf numFmtId="3" fontId="36" fillId="25" borderId="0" xfId="0" applyNumberFormat="1" applyFont="1" applyFill="1"/>
    <xf numFmtId="165" fontId="11" fillId="25" borderId="0" xfId="0" applyNumberFormat="1" applyFont="1" applyFill="1" applyBorder="1" applyAlignment="1">
      <alignment horizontal="right" indent="1"/>
    </xf>
    <xf numFmtId="167" fontId="36" fillId="25" borderId="0" xfId="0" applyNumberFormat="1" applyFont="1" applyFill="1" applyBorder="1" applyAlignment="1">
      <alignment horizontal="right"/>
    </xf>
    <xf numFmtId="0" fontId="11" fillId="0" borderId="0" xfId="0" applyFont="1"/>
    <xf numFmtId="0" fontId="12" fillId="25" borderId="0" xfId="0" applyFont="1" applyFill="1"/>
    <xf numFmtId="0" fontId="12" fillId="25" borderId="13" xfId="0" applyFont="1" applyFill="1" applyBorder="1"/>
    <xf numFmtId="0" fontId="12" fillId="25" borderId="0" xfId="0" applyFont="1" applyFill="1" applyAlignment="1">
      <alignment horizontal="left" indent="3"/>
    </xf>
    <xf numFmtId="167" fontId="12" fillId="25" borderId="0" xfId="0" applyNumberFormat="1" applyFont="1" applyFill="1" applyAlignment="1">
      <alignment horizontal="right" indent="1"/>
    </xf>
    <xf numFmtId="3" fontId="37" fillId="25" borderId="0" xfId="0" applyNumberFormat="1" applyFont="1" applyFill="1"/>
    <xf numFmtId="165" fontId="12" fillId="25" borderId="0" xfId="0" applyNumberFormat="1" applyFont="1" applyFill="1" applyBorder="1" applyAlignment="1">
      <alignment horizontal="right" indent="1"/>
    </xf>
    <xf numFmtId="167" fontId="37" fillId="25" borderId="0" xfId="0" applyNumberFormat="1" applyFont="1" applyFill="1" applyBorder="1" applyAlignment="1">
      <alignment horizontal="right"/>
    </xf>
    <xf numFmtId="0" fontId="12" fillId="0" borderId="0" xfId="0" applyFont="1"/>
    <xf numFmtId="0" fontId="12" fillId="25" borderId="0" xfId="0" applyFont="1" applyFill="1" applyAlignment="1">
      <alignment horizontal="left" indent="4"/>
    </xf>
    <xf numFmtId="3" fontId="11" fillId="25" borderId="0" xfId="0" applyNumberFormat="1" applyFont="1" applyFill="1" applyBorder="1" applyAlignment="1">
      <alignment horizontal="right"/>
    </xf>
    <xf numFmtId="3" fontId="36" fillId="25" borderId="0" xfId="0" applyNumberFormat="1" applyFont="1" applyFill="1" applyBorder="1"/>
    <xf numFmtId="3" fontId="11" fillId="25" borderId="0" xfId="0" applyNumberFormat="1" applyFont="1" applyFill="1" applyBorder="1"/>
    <xf numFmtId="3" fontId="37" fillId="25" borderId="0" xfId="0" applyNumberFormat="1" applyFont="1" applyFill="1" applyBorder="1"/>
    <xf numFmtId="3" fontId="37" fillId="25" borderId="0" xfId="0" applyNumberFormat="1" applyFont="1" applyFill="1" applyBorder="1" applyAlignment="1">
      <alignment horizontal="right" indent="1"/>
    </xf>
    <xf numFmtId="3" fontId="16" fillId="25" borderId="0" xfId="0" applyNumberFormat="1" applyFont="1" applyFill="1" applyBorder="1" applyAlignment="1">
      <alignment horizontal="left" indent="1"/>
    </xf>
    <xf numFmtId="1" fontId="12" fillId="25" borderId="0" xfId="0" applyNumberFormat="1" applyFont="1" applyFill="1" applyBorder="1" applyAlignment="1">
      <alignment horizontal="right"/>
    </xf>
    <xf numFmtId="0" fontId="12" fillId="25" borderId="0" xfId="0" applyFont="1" applyFill="1" applyBorder="1" applyAlignment="1">
      <alignment horizontal="left" indent="2"/>
    </xf>
    <xf numFmtId="0" fontId="9" fillId="25" borderId="0" xfId="0" applyFont="1" applyFill="1" applyBorder="1"/>
    <xf numFmtId="49" fontId="11" fillId="25" borderId="0" xfId="0" applyNumberFormat="1" applyFont="1" applyFill="1" applyBorder="1" applyAlignment="1">
      <alignment horizontal="center" vertical="center"/>
    </xf>
    <xf numFmtId="3" fontId="12" fillId="25" borderId="0" xfId="0" applyNumberFormat="1" applyFont="1" applyFill="1" applyBorder="1" applyAlignment="1"/>
    <xf numFmtId="49" fontId="11" fillId="25" borderId="33" xfId="0" applyNumberFormat="1" applyFont="1" applyFill="1" applyBorder="1" applyAlignment="1">
      <alignment vertical="center"/>
    </xf>
    <xf numFmtId="167" fontId="11" fillId="25" borderId="0" xfId="0" applyNumberFormat="1" applyFont="1" applyFill="1" applyBorder="1" applyAlignment="1">
      <alignment horizontal="center" vertical="center"/>
    </xf>
    <xf numFmtId="1" fontId="2" fillId="25" borderId="0" xfId="0" applyNumberFormat="1" applyFont="1" applyFill="1" applyBorder="1" applyAlignment="1"/>
    <xf numFmtId="3" fontId="108" fillId="25" borderId="0" xfId="0" applyNumberFormat="1" applyFont="1" applyFill="1" applyBorder="1" applyAlignment="1"/>
    <xf numFmtId="3" fontId="108" fillId="25" borderId="10" xfId="0" applyNumberFormat="1" applyFont="1" applyFill="1" applyBorder="1" applyAlignment="1"/>
    <xf numFmtId="1" fontId="12" fillId="25" borderId="0" xfId="0" applyNumberFormat="1" applyFont="1" applyFill="1" applyBorder="1" applyAlignment="1"/>
    <xf numFmtId="3" fontId="12" fillId="25" borderId="0" xfId="0" applyNumberFormat="1" applyFont="1" applyFill="1" applyAlignment="1"/>
    <xf numFmtId="0" fontId="0" fillId="25" borderId="0" xfId="0" applyNumberFormat="1" applyFont="1" applyFill="1" applyBorder="1" applyAlignment="1"/>
    <xf numFmtId="0" fontId="0" fillId="25" borderId="0" xfId="0" applyFill="1" applyAlignment="1">
      <alignment vertical="top"/>
    </xf>
    <xf numFmtId="0" fontId="16" fillId="25" borderId="0" xfId="0" applyFont="1" applyFill="1" applyBorder="1" applyAlignment="1"/>
    <xf numFmtId="0" fontId="4" fillId="25" borderId="0" xfId="0" applyFont="1" applyFill="1" applyBorder="1" applyAlignment="1">
      <alignment vertical="top"/>
    </xf>
    <xf numFmtId="0" fontId="0" fillId="0" borderId="0" xfId="0" applyAlignment="1">
      <alignment vertical="top"/>
    </xf>
    <xf numFmtId="0" fontId="14" fillId="27" borderId="75" xfId="0" applyFont="1" applyFill="1" applyBorder="1" applyAlignment="1">
      <alignment horizontal="center" vertical="center"/>
    </xf>
    <xf numFmtId="0" fontId="2" fillId="25" borderId="0" xfId="0" applyNumberFormat="1" applyFont="1" applyFill="1"/>
    <xf numFmtId="0" fontId="0" fillId="0" borderId="0" xfId="0" applyFill="1" applyAlignment="1">
      <alignment vertical="top"/>
    </xf>
    <xf numFmtId="0" fontId="0" fillId="0" borderId="0" xfId="0" applyFill="1" applyBorder="1" applyAlignment="1">
      <alignment vertical="top"/>
    </xf>
    <xf numFmtId="0" fontId="29" fillId="0" borderId="0" xfId="0" applyFont="1" applyFill="1" applyBorder="1"/>
    <xf numFmtId="0" fontId="4" fillId="0" borderId="0" xfId="0" applyFont="1" applyFill="1" applyBorder="1" applyAlignment="1">
      <alignment vertical="top"/>
    </xf>
    <xf numFmtId="49" fontId="12" fillId="0" borderId="0" xfId="0" applyNumberFormat="1" applyFont="1" applyFill="1" applyBorder="1" applyAlignment="1">
      <alignment horizontal="right"/>
    </xf>
    <xf numFmtId="0" fontId="109" fillId="0" borderId="0" xfId="0" applyFont="1"/>
    <xf numFmtId="167" fontId="11" fillId="25" borderId="0" xfId="0" applyNumberFormat="1" applyFont="1" applyFill="1" applyBorder="1" applyAlignment="1">
      <alignment horizontal="right"/>
    </xf>
    <xf numFmtId="0" fontId="16" fillId="25" borderId="0" xfId="0" applyFont="1" applyFill="1" applyBorder="1" applyAlignment="1">
      <alignment horizontal="center"/>
    </xf>
    <xf numFmtId="0" fontId="29" fillId="25" borderId="0" xfId="0" applyFont="1" applyFill="1" applyBorder="1" applyAlignment="1">
      <alignment horizontal="center"/>
    </xf>
    <xf numFmtId="0" fontId="11" fillId="25" borderId="10" xfId="0" applyFont="1" applyFill="1" applyBorder="1" applyAlignment="1">
      <alignment vertical="center"/>
    </xf>
    <xf numFmtId="0" fontId="12" fillId="25" borderId="0" xfId="0" applyFont="1" applyFill="1" applyBorder="1" applyAlignment="1">
      <alignment horizontal="left" indent="4"/>
    </xf>
    <xf numFmtId="0" fontId="11" fillId="25" borderId="12" xfId="0" applyFont="1" applyFill="1" applyBorder="1" applyAlignment="1">
      <alignment horizontal="right"/>
    </xf>
    <xf numFmtId="167" fontId="12" fillId="24" borderId="0" xfId="41" applyNumberFormat="1" applyFont="1" applyFill="1" applyBorder="1" applyAlignment="1">
      <alignment horizontal="right" wrapText="1" indent="2"/>
    </xf>
    <xf numFmtId="0" fontId="12" fillId="24" borderId="0" xfId="41" applyFont="1" applyFill="1" applyBorder="1" applyAlignment="1">
      <alignment horizontal="left" indent="1"/>
    </xf>
    <xf numFmtId="0" fontId="9" fillId="25" borderId="18" xfId="0" applyFont="1" applyFill="1" applyBorder="1" applyAlignment="1">
      <alignment horizontal="left"/>
    </xf>
    <xf numFmtId="0" fontId="9" fillId="25" borderId="10" xfId="0" applyFont="1" applyFill="1" applyBorder="1" applyAlignment="1">
      <alignment horizontal="left"/>
    </xf>
    <xf numFmtId="0" fontId="108" fillId="25" borderId="0" xfId="0" applyFont="1" applyFill="1" applyBorder="1" applyAlignment="1">
      <alignment horizontal="left"/>
    </xf>
    <xf numFmtId="167" fontId="11" fillId="24" borderId="0" xfId="41" applyNumberFormat="1" applyFont="1" applyFill="1" applyBorder="1" applyAlignment="1">
      <alignment horizontal="right" wrapText="1" indent="2"/>
    </xf>
    <xf numFmtId="0" fontId="108" fillId="25" borderId="0" xfId="0" applyFont="1" applyFill="1" applyBorder="1" applyAlignment="1">
      <alignment vertical="distributed"/>
    </xf>
    <xf numFmtId="167" fontId="37" fillId="25" borderId="0" xfId="0" applyNumberFormat="1" applyFont="1" applyFill="1" applyBorder="1" applyAlignment="1">
      <alignment horizontal="right" indent="1"/>
    </xf>
    <xf numFmtId="49" fontId="11" fillId="25" borderId="10" xfId="0" applyNumberFormat="1" applyFont="1" applyFill="1" applyBorder="1" applyAlignment="1">
      <alignment horizontal="center" vertical="center" wrapText="1"/>
    </xf>
    <xf numFmtId="3" fontId="12" fillId="25" borderId="0" xfId="0" applyNumberFormat="1" applyFont="1" applyFill="1" applyAlignment="1">
      <alignment horizontal="right" indent="1"/>
    </xf>
    <xf numFmtId="3" fontId="11" fillId="25" borderId="0" xfId="0" applyNumberFormat="1" applyFont="1" applyFill="1" applyAlignment="1">
      <alignment horizontal="right" indent="1"/>
    </xf>
    <xf numFmtId="3" fontId="12" fillId="25" borderId="0" xfId="0" applyNumberFormat="1" applyFont="1" applyFill="1" applyBorder="1" applyAlignment="1">
      <alignment horizontal="right" indent="1"/>
    </xf>
    <xf numFmtId="3" fontId="11" fillId="25" borderId="0" xfId="0" applyNumberFormat="1" applyFont="1" applyFill="1" applyBorder="1" applyAlignment="1">
      <alignment horizontal="right" indent="1"/>
    </xf>
    <xf numFmtId="3" fontId="12" fillId="25" borderId="0" xfId="0" applyNumberFormat="1" applyFont="1" applyFill="1" applyBorder="1" applyAlignment="1">
      <alignment horizontal="right" indent="3"/>
    </xf>
    <xf numFmtId="0" fontId="12" fillId="25" borderId="0" xfId="0" applyFont="1" applyFill="1" applyBorder="1" applyAlignment="1">
      <alignment horizontal="left" indent="1"/>
    </xf>
    <xf numFmtId="0" fontId="11" fillId="25" borderId="0" xfId="0" applyFont="1" applyFill="1" applyBorder="1" applyAlignment="1">
      <alignment horizontal="left" indent="1"/>
    </xf>
    <xf numFmtId="0" fontId="11" fillId="25" borderId="0" xfId="0" applyFont="1" applyFill="1" applyBorder="1" applyAlignment="1">
      <alignment horizontal="center"/>
    </xf>
    <xf numFmtId="0" fontId="10" fillId="25" borderId="0" xfId="0" applyFont="1" applyFill="1" applyBorder="1"/>
    <xf numFmtId="0" fontId="12" fillId="25" borderId="0" xfId="0" applyNumberFormat="1" applyFont="1" applyFill="1" applyBorder="1" applyAlignment="1">
      <alignment horizontal="left"/>
    </xf>
    <xf numFmtId="0" fontId="11" fillId="25" borderId="12" xfId="0" applyFont="1" applyFill="1" applyBorder="1" applyAlignment="1">
      <alignment horizontal="right"/>
    </xf>
    <xf numFmtId="0" fontId="16" fillId="25" borderId="48" xfId="0" applyFont="1" applyFill="1" applyBorder="1" applyAlignment="1">
      <alignment horizontal="right"/>
    </xf>
    <xf numFmtId="0" fontId="76" fillId="25" borderId="0" xfId="0" applyFont="1" applyFill="1" applyBorder="1" applyAlignment="1">
      <alignment horizontal="left"/>
    </xf>
    <xf numFmtId="0" fontId="11" fillId="25" borderId="33" xfId="0" applyFont="1" applyFill="1" applyBorder="1" applyAlignment="1">
      <alignment horizontal="center"/>
    </xf>
    <xf numFmtId="0" fontId="12" fillId="25" borderId="0" xfId="0" applyFont="1" applyFill="1" applyBorder="1" applyAlignment="1">
      <alignment horizontal="left"/>
    </xf>
    <xf numFmtId="0" fontId="11" fillId="25" borderId="10" xfId="0" applyFont="1" applyFill="1" applyBorder="1" applyAlignment="1">
      <alignment horizontal="center"/>
    </xf>
    <xf numFmtId="0" fontId="12" fillId="24" borderId="0" xfId="41" applyFont="1" applyFill="1" applyBorder="1" applyAlignment="1">
      <alignment horizontal="left" indent="1"/>
    </xf>
    <xf numFmtId="0" fontId="11" fillId="24" borderId="0" xfId="41" applyFont="1" applyFill="1" applyBorder="1" applyAlignment="1">
      <alignment horizontal="left" wrapText="1"/>
    </xf>
    <xf numFmtId="0" fontId="9" fillId="25" borderId="10" xfId="0" applyFont="1" applyFill="1" applyBorder="1" applyAlignment="1">
      <alignment horizontal="left"/>
    </xf>
    <xf numFmtId="0" fontId="12" fillId="25" borderId="0" xfId="0" applyFont="1" applyFill="1" applyBorder="1" applyAlignment="1">
      <alignment horizontal="left" indent="1"/>
    </xf>
    <xf numFmtId="0" fontId="11" fillId="25" borderId="0" xfId="0" applyFont="1" applyFill="1" applyBorder="1" applyAlignment="1">
      <alignment horizontal="center"/>
    </xf>
    <xf numFmtId="0" fontId="9" fillId="25" borderId="13" xfId="0" applyFont="1" applyFill="1" applyBorder="1" applyAlignment="1">
      <alignment horizontal="left"/>
    </xf>
    <xf numFmtId="0" fontId="9" fillId="25" borderId="0" xfId="0" applyFont="1" applyFill="1" applyBorder="1" applyAlignment="1">
      <alignment horizontal="left"/>
    </xf>
    <xf numFmtId="0" fontId="10" fillId="25" borderId="0" xfId="0" applyFont="1" applyFill="1" applyBorder="1"/>
    <xf numFmtId="0" fontId="16" fillId="0" borderId="0" xfId="0" applyFont="1" applyBorder="1" applyAlignment="1"/>
    <xf numFmtId="0" fontId="15" fillId="26" borderId="87" xfId="0" applyFont="1" applyFill="1" applyBorder="1" applyAlignment="1">
      <alignment vertical="center"/>
    </xf>
    <xf numFmtId="0" fontId="13" fillId="26" borderId="48" xfId="0" applyFont="1" applyFill="1" applyBorder="1" applyAlignment="1">
      <alignment vertical="center"/>
    </xf>
    <xf numFmtId="0" fontId="3" fillId="26" borderId="48" xfId="0" applyFont="1" applyFill="1" applyBorder="1" applyAlignment="1">
      <alignment vertical="center"/>
    </xf>
    <xf numFmtId="0" fontId="3" fillId="26" borderId="88" xfId="0" applyFont="1" applyFill="1" applyBorder="1" applyAlignment="1">
      <alignment vertical="center"/>
    </xf>
    <xf numFmtId="0" fontId="3" fillId="26" borderId="87" xfId="0" applyFont="1" applyFill="1" applyBorder="1" applyAlignment="1">
      <alignment vertical="center"/>
    </xf>
    <xf numFmtId="167" fontId="88" fillId="25" borderId="0" xfId="0" applyNumberFormat="1" applyFont="1" applyFill="1" applyBorder="1" applyAlignment="1">
      <alignment horizontal="right"/>
    </xf>
    <xf numFmtId="167" fontId="88" fillId="25" borderId="0" xfId="0" applyNumberFormat="1" applyFont="1" applyFill="1" applyBorder="1" applyAlignment="1">
      <alignment horizontal="center"/>
    </xf>
    <xf numFmtId="167" fontId="88" fillId="24" borderId="0" xfId="41" applyNumberFormat="1" applyFont="1" applyFill="1" applyBorder="1" applyAlignment="1">
      <alignment horizontal="right" wrapText="1"/>
    </xf>
    <xf numFmtId="167" fontId="88" fillId="33" borderId="0" xfId="0" applyNumberFormat="1" applyFont="1" applyFill="1" applyBorder="1" applyAlignment="1">
      <alignment horizontal="right"/>
    </xf>
    <xf numFmtId="0" fontId="76" fillId="25" borderId="0" xfId="0" applyFont="1" applyFill="1" applyBorder="1" applyAlignment="1">
      <alignment horizontal="center"/>
    </xf>
    <xf numFmtId="170" fontId="88" fillId="25" borderId="0" xfId="67" applyNumberFormat="1" applyFont="1" applyFill="1" applyBorder="1" applyAlignment="1">
      <alignment horizontal="right"/>
    </xf>
    <xf numFmtId="167" fontId="11" fillId="24" borderId="0" xfId="41" applyNumberFormat="1" applyFont="1" applyFill="1" applyBorder="1" applyAlignment="1">
      <alignment horizontal="right" wrapText="1"/>
    </xf>
    <xf numFmtId="0" fontId="1" fillId="25" borderId="0" xfId="0" applyFont="1" applyFill="1"/>
    <xf numFmtId="0" fontId="1" fillId="25" borderId="13" xfId="0" applyFont="1" applyFill="1" applyBorder="1"/>
    <xf numFmtId="0" fontId="12" fillId="24" borderId="0" xfId="41" applyFont="1" applyFill="1" applyBorder="1" applyAlignment="1">
      <alignment horizontal="center"/>
    </xf>
    <xf numFmtId="170" fontId="113" fillId="25" borderId="0" xfId="67" applyNumberFormat="1" applyFont="1" applyFill="1" applyBorder="1" applyAlignment="1">
      <alignment horizontal="right"/>
    </xf>
    <xf numFmtId="0" fontId="1" fillId="0" borderId="0" xfId="0" applyFont="1"/>
    <xf numFmtId="168" fontId="11" fillId="24" borderId="0" xfId="41" applyNumberFormat="1" applyFont="1" applyFill="1" applyBorder="1" applyAlignment="1">
      <alignment horizontal="right" wrapText="1"/>
    </xf>
    <xf numFmtId="0" fontId="1" fillId="0" borderId="0" xfId="0" applyFont="1" applyBorder="1" applyAlignment="1"/>
    <xf numFmtId="0" fontId="77" fillId="0" borderId="0" xfId="0" applyFont="1" applyAlignment="1">
      <alignment vertical="center"/>
    </xf>
    <xf numFmtId="0" fontId="11" fillId="25" borderId="11" xfId="0" applyFont="1" applyFill="1" applyBorder="1" applyAlignment="1">
      <alignment horizontal="center"/>
    </xf>
    <xf numFmtId="0" fontId="36" fillId="25" borderId="0" xfId="0" applyFont="1" applyFill="1" applyBorder="1" applyAlignment="1">
      <alignment horizontal="center"/>
    </xf>
    <xf numFmtId="167" fontId="76" fillId="25" borderId="0" xfId="0" applyNumberFormat="1" applyFont="1" applyFill="1" applyBorder="1" applyAlignment="1"/>
    <xf numFmtId="167" fontId="76" fillId="33" borderId="0" xfId="0" applyNumberFormat="1" applyFont="1" applyFill="1" applyBorder="1" applyAlignment="1"/>
    <xf numFmtId="167" fontId="11" fillId="25" borderId="0" xfId="0" applyNumberFormat="1" applyFont="1" applyFill="1" applyBorder="1" applyAlignment="1"/>
    <xf numFmtId="167" fontId="11" fillId="33" borderId="0" xfId="0" applyNumberFormat="1" applyFont="1" applyFill="1" applyBorder="1" applyAlignment="1"/>
    <xf numFmtId="167" fontId="12" fillId="25" borderId="0" xfId="0" applyNumberFormat="1" applyFont="1" applyFill="1" applyBorder="1" applyAlignment="1"/>
    <xf numFmtId="167" fontId="12" fillId="34" borderId="0" xfId="41" applyNumberFormat="1" applyFont="1" applyFill="1" applyBorder="1" applyAlignment="1">
      <alignment wrapText="1"/>
    </xf>
    <xf numFmtId="167" fontId="12" fillId="33" borderId="0" xfId="0" applyNumberFormat="1" applyFont="1" applyFill="1" applyBorder="1" applyAlignment="1"/>
    <xf numFmtId="0" fontId="51" fillId="25" borderId="57" xfId="0" applyFont="1" applyFill="1" applyBorder="1"/>
    <xf numFmtId="165" fontId="12" fillId="33" borderId="0" xfId="0" applyNumberFormat="1" applyFont="1" applyFill="1" applyBorder="1" applyAlignment="1">
      <alignment horizontal="right"/>
    </xf>
    <xf numFmtId="165" fontId="11" fillId="33" borderId="0" xfId="0" applyNumberFormat="1" applyFont="1" applyFill="1" applyBorder="1" applyAlignment="1">
      <alignment horizontal="right"/>
    </xf>
    <xf numFmtId="165" fontId="76" fillId="33" borderId="0" xfId="0" applyNumberFormat="1" applyFont="1" applyFill="1" applyBorder="1" applyAlignment="1">
      <alignment horizontal="right"/>
    </xf>
    <xf numFmtId="164" fontId="11" fillId="25" borderId="10" xfId="0" applyNumberFormat="1" applyFont="1" applyFill="1" applyBorder="1" applyAlignment="1">
      <alignment horizontal="center"/>
    </xf>
    <xf numFmtId="3" fontId="11" fillId="25" borderId="12" xfId="0" applyNumberFormat="1" applyFont="1" applyFill="1" applyBorder="1" applyAlignment="1">
      <alignment horizontal="center"/>
    </xf>
    <xf numFmtId="0" fontId="112" fillId="25" borderId="0" xfId="0" applyFont="1" applyFill="1" applyBorder="1" applyAlignment="1">
      <alignment horizontal="right"/>
    </xf>
    <xf numFmtId="0" fontId="0" fillId="26" borderId="51" xfId="0" applyFill="1" applyBorder="1"/>
    <xf numFmtId="3" fontId="2" fillId="25" borderId="10" xfId="0" applyNumberFormat="1" applyFont="1" applyFill="1" applyBorder="1" applyAlignment="1">
      <alignment horizontal="center"/>
    </xf>
    <xf numFmtId="0" fontId="2" fillId="25" borderId="10" xfId="0" applyFont="1" applyFill="1" applyBorder="1" applyAlignment="1">
      <alignment horizontal="center"/>
    </xf>
    <xf numFmtId="3" fontId="9" fillId="25" borderId="10" xfId="0" applyNumberFormat="1" applyFont="1" applyFill="1" applyBorder="1" applyAlignment="1">
      <alignment horizontal="center"/>
    </xf>
    <xf numFmtId="3" fontId="2" fillId="25" borderId="0" xfId="0" applyNumberFormat="1" applyFont="1" applyFill="1" applyBorder="1" applyAlignment="1">
      <alignment horizontal="center"/>
    </xf>
    <xf numFmtId="0" fontId="2" fillId="25" borderId="0" xfId="0" applyFont="1" applyFill="1" applyBorder="1" applyAlignment="1">
      <alignment horizontal="center"/>
    </xf>
    <xf numFmtId="3" fontId="0" fillId="25" borderId="0" xfId="0" applyNumberFormat="1" applyFill="1" applyBorder="1" applyAlignment="1">
      <alignment horizontal="center"/>
    </xf>
    <xf numFmtId="0" fontId="15" fillId="26" borderId="50" xfId="0" applyFont="1" applyFill="1" applyBorder="1" applyAlignment="1">
      <alignment vertical="center"/>
    </xf>
    <xf numFmtId="0" fontId="69" fillId="26" borderId="50" xfId="0" applyFont="1" applyFill="1" applyBorder="1" applyAlignment="1">
      <alignment horizontal="center" vertical="center"/>
    </xf>
    <xf numFmtId="0" fontId="69" fillId="26" borderId="51" xfId="0" applyFont="1" applyFill="1" applyBorder="1" applyAlignment="1">
      <alignment horizontal="center" vertical="center"/>
    </xf>
    <xf numFmtId="0" fontId="69" fillId="25" borderId="0" xfId="0" applyFont="1" applyFill="1" applyBorder="1" applyAlignment="1">
      <alignment horizontal="center" vertical="center"/>
    </xf>
    <xf numFmtId="0" fontId="2" fillId="0" borderId="0" xfId="0" applyFont="1" applyBorder="1"/>
    <xf numFmtId="165" fontId="2" fillId="25" borderId="0" xfId="0" applyNumberFormat="1" applyFont="1" applyFill="1" applyBorder="1" applyAlignment="1">
      <alignment horizontal="right" vertical="center"/>
    </xf>
    <xf numFmtId="165" fontId="2" fillId="33" borderId="0" xfId="0" applyNumberFormat="1" applyFont="1" applyFill="1" applyBorder="1" applyAlignment="1">
      <alignment horizontal="right" vertical="center"/>
    </xf>
    <xf numFmtId="165" fontId="12" fillId="25" borderId="0" xfId="0" applyNumberFormat="1" applyFont="1" applyFill="1" applyBorder="1" applyAlignment="1">
      <alignment horizontal="right" vertical="center"/>
    </xf>
    <xf numFmtId="165" fontId="12" fillId="33" borderId="0" xfId="0" applyNumberFormat="1" applyFont="1" applyFill="1" applyBorder="1" applyAlignment="1">
      <alignment horizontal="right" vertical="center"/>
    </xf>
    <xf numFmtId="165" fontId="2" fillId="25" borderId="0" xfId="0" applyNumberFormat="1" applyFont="1" applyFill="1" applyBorder="1" applyAlignment="1">
      <alignment horizontal="center" vertical="center"/>
    </xf>
    <xf numFmtId="165" fontId="1" fillId="25" borderId="0" xfId="0" applyNumberFormat="1" applyFont="1" applyFill="1" applyBorder="1" applyAlignment="1">
      <alignment horizontal="center" vertical="center"/>
    </xf>
    <xf numFmtId="49" fontId="12" fillId="25" borderId="0" xfId="0" applyNumberFormat="1" applyFont="1" applyFill="1" applyBorder="1" applyAlignment="1">
      <alignment horizontal="left" indent="1"/>
    </xf>
    <xf numFmtId="165" fontId="76" fillId="25" borderId="0" xfId="0" applyNumberFormat="1" applyFont="1" applyFill="1" applyBorder="1" applyAlignment="1">
      <alignment horizontal="right" vertical="center" wrapText="1"/>
    </xf>
    <xf numFmtId="165" fontId="76" fillId="33" borderId="0" xfId="0" applyNumberFormat="1" applyFont="1" applyFill="1" applyBorder="1" applyAlignment="1">
      <alignment horizontal="right" vertical="center" wrapText="1"/>
    </xf>
    <xf numFmtId="0" fontId="78" fillId="25" borderId="0" xfId="0" applyFont="1" applyFill="1" applyAlignment="1">
      <alignment vertical="center"/>
    </xf>
    <xf numFmtId="0" fontId="78" fillId="25" borderId="13" xfId="0" applyFont="1" applyFill="1" applyBorder="1" applyAlignment="1">
      <alignment vertical="center"/>
    </xf>
    <xf numFmtId="0" fontId="78" fillId="0" borderId="0" xfId="0" applyFont="1" applyFill="1" applyAlignment="1">
      <alignment vertical="center"/>
    </xf>
    <xf numFmtId="165" fontId="76" fillId="25" borderId="0" xfId="0" applyNumberFormat="1" applyFont="1" applyFill="1" applyBorder="1" applyAlignment="1">
      <alignment horizontal="right" vertical="center"/>
    </xf>
    <xf numFmtId="165" fontId="76" fillId="33" borderId="0" xfId="0" applyNumberFormat="1" applyFont="1" applyFill="1" applyBorder="1" applyAlignment="1">
      <alignment horizontal="right" vertical="center"/>
    </xf>
    <xf numFmtId="0" fontId="78" fillId="0" borderId="0" xfId="0" applyFont="1" applyAlignment="1">
      <alignment vertical="center"/>
    </xf>
    <xf numFmtId="165" fontId="12" fillId="25" borderId="0" xfId="0" applyNumberFormat="1" applyFont="1" applyFill="1" applyBorder="1" applyAlignment="1">
      <alignment horizontal="center" vertical="center"/>
    </xf>
    <xf numFmtId="49" fontId="79" fillId="25" borderId="0" xfId="0" applyNumberFormat="1" applyFont="1" applyFill="1" applyBorder="1" applyAlignment="1">
      <alignment horizontal="left" indent="1"/>
    </xf>
    <xf numFmtId="0" fontId="76" fillId="0" borderId="0" xfId="0" applyFont="1"/>
    <xf numFmtId="0" fontId="24" fillId="25" borderId="0" xfId="0" applyFont="1" applyFill="1"/>
    <xf numFmtId="49" fontId="11" fillId="25" borderId="0" xfId="0" applyNumberFormat="1" applyFont="1" applyFill="1" applyBorder="1" applyAlignment="1">
      <alignment horizontal="left" indent="1"/>
    </xf>
    <xf numFmtId="165" fontId="24" fillId="25" borderId="0" xfId="0" applyNumberFormat="1" applyFont="1" applyFill="1" applyBorder="1" applyAlignment="1">
      <alignment horizontal="center" vertical="center"/>
    </xf>
    <xf numFmtId="0" fontId="24" fillId="0" borderId="0" xfId="0" applyFont="1"/>
    <xf numFmtId="0" fontId="24" fillId="0" borderId="0" xfId="0" applyFont="1" applyFill="1"/>
    <xf numFmtId="0" fontId="76" fillId="25" borderId="0" xfId="0" applyFont="1" applyFill="1"/>
    <xf numFmtId="0" fontId="76" fillId="25" borderId="13" xfId="0" applyFont="1" applyFill="1" applyBorder="1"/>
    <xf numFmtId="49" fontId="76" fillId="25" borderId="0" xfId="0" applyNumberFormat="1" applyFont="1" applyFill="1" applyBorder="1" applyAlignment="1">
      <alignment horizontal="left" indent="1"/>
    </xf>
    <xf numFmtId="165" fontId="76" fillId="25" borderId="0" xfId="0" applyNumberFormat="1" applyFont="1" applyFill="1" applyBorder="1" applyAlignment="1">
      <alignment horizontal="center" vertical="center"/>
    </xf>
    <xf numFmtId="0" fontId="76" fillId="0" borderId="0" xfId="0" applyFont="1" applyFill="1"/>
    <xf numFmtId="0" fontId="76" fillId="25" borderId="0" xfId="0" applyFont="1" applyFill="1" applyBorder="1" applyAlignment="1">
      <alignment horizontal="justify"/>
    </xf>
    <xf numFmtId="0" fontId="83" fillId="25" borderId="0" xfId="0" applyFont="1" applyFill="1" applyAlignment="1">
      <alignment vertical="center" wrapText="1"/>
    </xf>
    <xf numFmtId="0" fontId="83" fillId="33" borderId="0" xfId="0" applyFont="1" applyFill="1" applyAlignment="1">
      <alignment vertical="center" wrapText="1"/>
    </xf>
    <xf numFmtId="165" fontId="16" fillId="25" borderId="0" xfId="0" applyNumberFormat="1" applyFont="1" applyFill="1" applyBorder="1" applyAlignment="1">
      <alignment horizontal="right" vertical="center"/>
    </xf>
    <xf numFmtId="165" fontId="16" fillId="33" borderId="0" xfId="0" applyNumberFormat="1" applyFont="1" applyFill="1" applyBorder="1" applyAlignment="1">
      <alignment horizontal="right" vertical="center"/>
    </xf>
    <xf numFmtId="165" fontId="79" fillId="33" borderId="0" xfId="0" applyNumberFormat="1" applyFont="1" applyFill="1" applyBorder="1" applyAlignment="1">
      <alignment horizontal="right" vertical="center"/>
    </xf>
    <xf numFmtId="0" fontId="0" fillId="25" borderId="57" xfId="0" applyFill="1" applyBorder="1"/>
    <xf numFmtId="49" fontId="2" fillId="25" borderId="0" xfId="0" applyNumberFormat="1" applyFont="1" applyFill="1" applyBorder="1" applyAlignment="1">
      <alignment horizontal="center"/>
    </xf>
    <xf numFmtId="49" fontId="12" fillId="25" borderId="0" xfId="0" applyNumberFormat="1" applyFont="1" applyFill="1" applyBorder="1" applyAlignment="1">
      <alignment horizontal="center"/>
    </xf>
    <xf numFmtId="0" fontId="12" fillId="25" borderId="0" xfId="0" applyNumberFormat="1" applyFont="1" applyFill="1" applyBorder="1" applyAlignment="1">
      <alignment horizontal="center"/>
    </xf>
    <xf numFmtId="3" fontId="1" fillId="0" borderId="0" xfId="0" applyNumberFormat="1" applyFont="1" applyAlignment="1">
      <alignment horizontal="center"/>
    </xf>
    <xf numFmtId="0" fontId="1" fillId="0" borderId="0" xfId="0" applyFont="1" applyAlignment="1">
      <alignment horizontal="center"/>
    </xf>
    <xf numFmtId="0" fontId="0" fillId="0" borderId="0" xfId="0" applyAlignment="1">
      <alignment horizontal="center"/>
    </xf>
    <xf numFmtId="3" fontId="0" fillId="0" borderId="0" xfId="0" applyNumberFormat="1" applyAlignment="1">
      <alignment horizontal="center"/>
    </xf>
    <xf numFmtId="3" fontId="0" fillId="25" borderId="0" xfId="0" applyNumberFormat="1" applyFill="1" applyAlignment="1">
      <alignment horizontal="center"/>
    </xf>
    <xf numFmtId="0" fontId="16" fillId="25" borderId="0" xfId="0" applyFont="1" applyFill="1" applyBorder="1" applyAlignment="1">
      <alignment horizontal="left" vertical="center" wrapText="1"/>
    </xf>
    <xf numFmtId="0" fontId="111" fillId="25" borderId="0" xfId="0" applyFont="1" applyFill="1" applyBorder="1" applyAlignment="1">
      <alignment horizontal="left"/>
    </xf>
    <xf numFmtId="0" fontId="16" fillId="24" borderId="11" xfId="62" applyFont="1" applyFill="1" applyBorder="1" applyAlignment="1">
      <alignment horizontal="left" wrapText="1"/>
    </xf>
    <xf numFmtId="0" fontId="1" fillId="0" borderId="0" xfId="65" applyBorder="1" applyAlignment="1">
      <alignment vertical="center"/>
    </xf>
    <xf numFmtId="167" fontId="12" fillId="24" borderId="0" xfId="41" applyNumberFormat="1" applyFont="1" applyFill="1" applyBorder="1" applyAlignment="1">
      <alignment horizontal="right" wrapText="1" indent="2"/>
    </xf>
    <xf numFmtId="0" fontId="12" fillId="24" borderId="0" xfId="41" applyFont="1" applyFill="1" applyBorder="1" applyAlignment="1">
      <alignment horizontal="left" indent="1"/>
    </xf>
    <xf numFmtId="0" fontId="11" fillId="25" borderId="0" xfId="65" applyFont="1" applyFill="1" applyBorder="1" applyAlignment="1">
      <alignment horizontal="left" indent="1"/>
    </xf>
    <xf numFmtId="0" fontId="16" fillId="25" borderId="0" xfId="65" applyFont="1" applyFill="1" applyBorder="1" applyAlignment="1">
      <alignment horizontal="right"/>
    </xf>
    <xf numFmtId="0" fontId="11" fillId="25" borderId="33" xfId="65" applyFont="1" applyFill="1" applyBorder="1" applyAlignment="1">
      <alignment horizontal="center"/>
    </xf>
    <xf numFmtId="0" fontId="16" fillId="24" borderId="0" xfId="41" applyFont="1" applyFill="1" applyBorder="1" applyAlignment="1">
      <alignment horizontal="justify" vertical="center"/>
    </xf>
    <xf numFmtId="0" fontId="11" fillId="25" borderId="0" xfId="65" applyFont="1" applyFill="1" applyBorder="1" applyAlignment="1">
      <alignment horizontal="center"/>
    </xf>
    <xf numFmtId="0" fontId="11" fillId="25" borderId="12" xfId="65" applyFont="1" applyFill="1" applyBorder="1" applyAlignment="1">
      <alignment horizontal="right"/>
    </xf>
    <xf numFmtId="167" fontId="1" fillId="0" borderId="0" xfId="65" applyNumberFormat="1"/>
    <xf numFmtId="0" fontId="12" fillId="25" borderId="0" xfId="0" applyNumberFormat="1" applyFont="1" applyFill="1" applyBorder="1" applyAlignment="1">
      <alignment horizontal="right"/>
    </xf>
    <xf numFmtId="164" fontId="12" fillId="42" borderId="0" xfId="41" applyNumberFormat="1" applyFont="1" applyFill="1" applyBorder="1" applyAlignment="1">
      <alignment horizontal="center" wrapText="1"/>
    </xf>
    <xf numFmtId="165" fontId="12" fillId="42" borderId="0" xfId="41" applyNumberFormat="1" applyFont="1" applyFill="1" applyBorder="1" applyAlignment="1">
      <alignment horizontal="left" wrapText="1"/>
    </xf>
    <xf numFmtId="0" fontId="11" fillId="25" borderId="42" xfId="66" applyFont="1" applyFill="1" applyBorder="1" applyAlignment="1">
      <alignment horizontal="left"/>
    </xf>
    <xf numFmtId="0" fontId="15" fillId="28" borderId="34" xfId="66" applyFont="1" applyFill="1" applyBorder="1" applyAlignment="1">
      <alignment vertical="center"/>
    </xf>
    <xf numFmtId="0" fontId="3" fillId="28" borderId="38" xfId="66" applyFont="1" applyFill="1" applyBorder="1" applyAlignment="1">
      <alignment vertical="center"/>
    </xf>
    <xf numFmtId="0" fontId="10" fillId="25" borderId="0" xfId="66" applyFont="1" applyFill="1" applyBorder="1"/>
    <xf numFmtId="0" fontId="4" fillId="25" borderId="0" xfId="66" applyFont="1" applyFill="1" applyBorder="1"/>
    <xf numFmtId="0" fontId="51" fillId="25" borderId="0" xfId="66" applyFont="1" applyFill="1" applyBorder="1" applyAlignment="1"/>
    <xf numFmtId="0" fontId="16" fillId="25" borderId="0" xfId="66" applyFont="1" applyFill="1" applyBorder="1" applyAlignment="1">
      <alignment horizontal="left"/>
    </xf>
    <xf numFmtId="0" fontId="9" fillId="25" borderId="0" xfId="66" applyFont="1" applyFill="1" applyBorder="1" applyAlignment="1">
      <alignment horizontal="justify" vertical="center"/>
    </xf>
    <xf numFmtId="3" fontId="29" fillId="25" borderId="0" xfId="66" quotePrefix="1" applyNumberFormat="1" applyFont="1" applyFill="1" applyBorder="1" applyAlignment="1">
      <alignment horizontal="right" vertical="center"/>
    </xf>
    <xf numFmtId="1" fontId="11" fillId="25" borderId="0" xfId="66" applyNumberFormat="1" applyFont="1" applyFill="1" applyBorder="1" applyAlignment="1">
      <alignment horizontal="center" vertical="center"/>
    </xf>
    <xf numFmtId="1" fontId="12" fillId="0" borderId="0" xfId="66" applyNumberFormat="1" applyFont="1" applyFill="1" applyBorder="1" applyAlignment="1">
      <alignment horizontal="center" vertical="center"/>
    </xf>
    <xf numFmtId="1" fontId="11" fillId="0" borderId="0" xfId="66" applyNumberFormat="1" applyFont="1" applyFill="1" applyBorder="1" applyAlignment="1">
      <alignment horizontal="center" vertical="center"/>
    </xf>
    <xf numFmtId="0" fontId="11" fillId="0" borderId="0" xfId="66" applyFont="1" applyFill="1" applyBorder="1" applyAlignment="1">
      <alignment horizontal="center" vertical="center"/>
    </xf>
    <xf numFmtId="0" fontId="12" fillId="25" borderId="0" xfId="66" applyFont="1" applyFill="1" applyBorder="1" applyAlignment="1">
      <alignment horizontal="center" vertical="center"/>
    </xf>
    <xf numFmtId="0" fontId="15" fillId="28" borderId="40" xfId="66" applyFont="1" applyFill="1" applyBorder="1" applyAlignment="1">
      <alignment vertical="center"/>
    </xf>
    <xf numFmtId="0" fontId="12" fillId="0" borderId="0" xfId="66" applyFont="1" applyBorder="1" applyAlignment="1">
      <alignment horizontal="center" vertical="center"/>
    </xf>
    <xf numFmtId="0" fontId="11" fillId="25" borderId="33" xfId="66" applyFont="1" applyFill="1" applyBorder="1" applyAlignment="1">
      <alignment vertical="center"/>
    </xf>
    <xf numFmtId="0" fontId="11" fillId="25" borderId="0" xfId="66" applyFont="1" applyFill="1" applyBorder="1" applyAlignment="1">
      <alignment vertical="center"/>
    </xf>
    <xf numFmtId="0" fontId="11" fillId="25" borderId="0" xfId="66" applyFont="1" applyFill="1" applyBorder="1" applyAlignment="1">
      <alignment vertical="center" wrapText="1"/>
    </xf>
    <xf numFmtId="0" fontId="11" fillId="25" borderId="33" xfId="66" applyFont="1" applyFill="1" applyBorder="1" applyAlignment="1">
      <alignment vertical="center" wrapText="1"/>
    </xf>
    <xf numFmtId="0" fontId="5" fillId="25" borderId="0" xfId="66" applyFont="1" applyFill="1" applyBorder="1" applyAlignment="1"/>
    <xf numFmtId="3" fontId="54" fillId="25" borderId="0" xfId="66" quotePrefix="1" applyNumberFormat="1" applyFont="1" applyFill="1" applyBorder="1" applyAlignment="1">
      <alignment horizontal="right" vertical="center"/>
    </xf>
    <xf numFmtId="3" fontId="11" fillId="25" borderId="0" xfId="66" applyNumberFormat="1" applyFont="1" applyFill="1" applyBorder="1" applyAlignment="1">
      <alignment horizontal="center" vertical="center"/>
    </xf>
    <xf numFmtId="3" fontId="11" fillId="24" borderId="0" xfId="41" applyNumberFormat="1" applyFont="1" applyFill="1" applyBorder="1" applyAlignment="1">
      <alignment horizontal="center"/>
    </xf>
    <xf numFmtId="0" fontId="52" fillId="24" borderId="0" xfId="41" applyFont="1" applyFill="1" applyBorder="1" applyAlignment="1">
      <alignment horizontal="left" vertical="center"/>
    </xf>
    <xf numFmtId="0" fontId="16" fillId="25" borderId="0" xfId="66" applyFont="1" applyFill="1" applyBorder="1" applyAlignment="1">
      <alignment horizontal="left" vertical="center"/>
    </xf>
    <xf numFmtId="0" fontId="50" fillId="25" borderId="0" xfId="66" applyFont="1" applyFill="1" applyBorder="1" applyAlignment="1">
      <alignment horizontal="left"/>
    </xf>
    <xf numFmtId="0" fontId="14" fillId="28" borderId="31" xfId="66" applyFont="1" applyFill="1" applyBorder="1" applyAlignment="1">
      <alignment horizontal="center" vertical="center"/>
    </xf>
    <xf numFmtId="164" fontId="69" fillId="33" borderId="0" xfId="41" applyNumberFormat="1" applyFont="1" applyFill="1" applyBorder="1" applyAlignment="1">
      <alignment horizontal="center" wrapText="1"/>
    </xf>
    <xf numFmtId="165" fontId="61" fillId="33" borderId="0" xfId="41" applyNumberFormat="1" applyFont="1" applyFill="1" applyBorder="1" applyAlignment="1">
      <alignment horizontal="center" wrapText="1"/>
    </xf>
    <xf numFmtId="165" fontId="12" fillId="33" borderId="0" xfId="41" applyNumberFormat="1" applyFont="1" applyFill="1" applyBorder="1" applyAlignment="1">
      <alignment horizontal="center" wrapText="1"/>
    </xf>
    <xf numFmtId="165" fontId="12" fillId="33" borderId="44" xfId="41" applyNumberFormat="1" applyFont="1" applyFill="1" applyBorder="1" applyAlignment="1">
      <alignment horizontal="center" wrapText="1"/>
    </xf>
    <xf numFmtId="165" fontId="68" fillId="33" borderId="0" xfId="41" applyNumberFormat="1" applyFont="1" applyFill="1" applyBorder="1" applyAlignment="1">
      <alignment horizontal="center" wrapText="1"/>
    </xf>
    <xf numFmtId="0" fontId="11" fillId="25" borderId="12" xfId="0" applyFont="1" applyFill="1" applyBorder="1" applyAlignment="1">
      <alignment horizontal="left"/>
    </xf>
    <xf numFmtId="0" fontId="1" fillId="25" borderId="0" xfId="68" applyFill="1"/>
    <xf numFmtId="0" fontId="1" fillId="28" borderId="31" xfId="68" applyFill="1" applyBorder="1"/>
    <xf numFmtId="0" fontId="1" fillId="25" borderId="12" xfId="68" applyFill="1" applyBorder="1" applyAlignment="1">
      <alignment horizontal="left"/>
    </xf>
    <xf numFmtId="0" fontId="1" fillId="25" borderId="12" xfId="68" applyFill="1" applyBorder="1"/>
    <xf numFmtId="0" fontId="11" fillId="25" borderId="12" xfId="68" applyFont="1" applyFill="1" applyBorder="1" applyAlignment="1">
      <alignment horizontal="right"/>
    </xf>
    <xf numFmtId="0" fontId="1" fillId="0" borderId="12" xfId="68" applyBorder="1"/>
    <xf numFmtId="0" fontId="1" fillId="0" borderId="0" xfId="68"/>
    <xf numFmtId="0" fontId="9" fillId="25" borderId="0" xfId="68" applyFont="1" applyFill="1" applyBorder="1" applyAlignment="1">
      <alignment horizontal="left"/>
    </xf>
    <xf numFmtId="0" fontId="66" fillId="25" borderId="11" xfId="68" applyFont="1" applyFill="1" applyBorder="1"/>
    <xf numFmtId="0" fontId="1" fillId="25" borderId="0" xfId="68" applyFill="1" applyBorder="1"/>
    <xf numFmtId="0" fontId="16" fillId="25" borderId="0" xfId="68" applyFont="1" applyFill="1" applyBorder="1" applyAlignment="1">
      <alignment horizontal="right"/>
    </xf>
    <xf numFmtId="0" fontId="1" fillId="25" borderId="0" xfId="68" applyFill="1" applyAlignment="1">
      <alignment vertical="center"/>
    </xf>
    <xf numFmtId="0" fontId="1" fillId="25" borderId="0" xfId="68" applyFill="1" applyBorder="1" applyAlignment="1">
      <alignment vertical="center"/>
    </xf>
    <xf numFmtId="0" fontId="15" fillId="28" borderId="34" xfId="68" applyFont="1" applyFill="1" applyBorder="1" applyAlignment="1">
      <alignment vertical="center"/>
    </xf>
    <xf numFmtId="0" fontId="13" fillId="28" borderId="34" xfId="68" applyFont="1" applyFill="1" applyBorder="1" applyAlignment="1">
      <alignment vertical="center"/>
    </xf>
    <xf numFmtId="0" fontId="13" fillId="28" borderId="38" xfId="68" applyFont="1" applyFill="1" applyBorder="1" applyAlignment="1">
      <alignment vertical="center"/>
    </xf>
    <xf numFmtId="0" fontId="1" fillId="0" borderId="0" xfId="68" applyAlignment="1">
      <alignment vertical="center"/>
    </xf>
    <xf numFmtId="0" fontId="10" fillId="25" borderId="0" xfId="68" applyFont="1" applyFill="1" applyBorder="1"/>
    <xf numFmtId="0" fontId="11" fillId="25" borderId="0" xfId="68" applyFont="1" applyFill="1" applyBorder="1" applyAlignment="1">
      <alignment horizontal="center"/>
    </xf>
    <xf numFmtId="0" fontId="57" fillId="25" borderId="0" xfId="68" applyFont="1" applyFill="1" applyBorder="1" applyAlignment="1">
      <alignment horizontal="center" vertical="center"/>
    </xf>
    <xf numFmtId="0" fontId="11" fillId="25" borderId="33" xfId="68" applyFont="1" applyFill="1" applyBorder="1" applyAlignment="1">
      <alignment horizontal="center" vertical="center"/>
    </xf>
    <xf numFmtId="3" fontId="18" fillId="25" borderId="0" xfId="68" applyNumberFormat="1" applyFont="1" applyFill="1" applyBorder="1" applyAlignment="1">
      <alignment horizontal="center" vertical="center"/>
    </xf>
    <xf numFmtId="0" fontId="11" fillId="25" borderId="33" xfId="68" applyFont="1" applyFill="1" applyBorder="1" applyAlignment="1">
      <alignment horizontal="center" vertical="center" wrapText="1"/>
    </xf>
    <xf numFmtId="0" fontId="11" fillId="25" borderId="10" xfId="68" applyFont="1" applyFill="1" applyBorder="1" applyAlignment="1">
      <alignment horizontal="center" vertical="center" wrapText="1"/>
    </xf>
    <xf numFmtId="0" fontId="1" fillId="0" borderId="0" xfId="68" applyBorder="1"/>
    <xf numFmtId="0" fontId="12" fillId="25" borderId="0" xfId="68" applyFont="1" applyFill="1" applyBorder="1" applyAlignment="1">
      <alignment horizontal="center"/>
    </xf>
    <xf numFmtId="0" fontId="11" fillId="25" borderId="10" xfId="68" applyFont="1" applyFill="1" applyBorder="1" applyAlignment="1">
      <alignment horizontal="center"/>
    </xf>
    <xf numFmtId="3" fontId="18" fillId="25" borderId="0" xfId="68" applyNumberFormat="1" applyFont="1" applyFill="1" applyBorder="1" applyAlignment="1">
      <alignment horizontal="right" vertical="center" indent="1"/>
    </xf>
    <xf numFmtId="0" fontId="62" fillId="25" borderId="0" xfId="68" applyFont="1" applyFill="1"/>
    <xf numFmtId="0" fontId="62" fillId="25" borderId="0" xfId="68" applyFont="1" applyFill="1" applyBorder="1"/>
    <xf numFmtId="0" fontId="57" fillId="25" borderId="0" xfId="68" applyFont="1" applyFill="1" applyBorder="1" applyAlignment="1">
      <alignment vertical="center"/>
    </xf>
    <xf numFmtId="0" fontId="62" fillId="0" borderId="0" xfId="68" applyFont="1"/>
    <xf numFmtId="0" fontId="51" fillId="25" borderId="0" xfId="68" applyFont="1" applyFill="1"/>
    <xf numFmtId="0" fontId="51" fillId="25" borderId="0" xfId="68" applyFont="1" applyFill="1" applyBorder="1"/>
    <xf numFmtId="0" fontId="11" fillId="24" borderId="0" xfId="63" applyFont="1" applyFill="1" applyBorder="1" applyAlignment="1">
      <alignment horizontal="left" indent="1"/>
    </xf>
    <xf numFmtId="0" fontId="24" fillId="0" borderId="0" xfId="70" applyFont="1" applyBorder="1"/>
    <xf numFmtId="0" fontId="28" fillId="25" borderId="0" xfId="68" applyFont="1" applyFill="1" applyBorder="1"/>
    <xf numFmtId="3" fontId="11" fillId="24" borderId="0" xfId="63" applyNumberFormat="1" applyFont="1" applyFill="1" applyBorder="1" applyAlignment="1">
      <alignment horizontal="center" wrapText="1"/>
    </xf>
    <xf numFmtId="3" fontId="11" fillId="24" borderId="0" xfId="63" applyNumberFormat="1" applyFont="1" applyFill="1" applyBorder="1" applyAlignment="1">
      <alignment horizontal="right" wrapText="1" indent="1"/>
    </xf>
    <xf numFmtId="0" fontId="51" fillId="0" borderId="0" xfId="68" applyFont="1"/>
    <xf numFmtId="0" fontId="18" fillId="25" borderId="0" xfId="70" applyFont="1" applyFill="1" applyBorder="1" applyAlignment="1">
      <alignment horizontal="left" vertical="center"/>
    </xf>
    <xf numFmtId="3" fontId="18" fillId="24" borderId="0" xfId="63" applyNumberFormat="1" applyFont="1" applyFill="1" applyBorder="1" applyAlignment="1">
      <alignment horizontal="center" wrapText="1"/>
    </xf>
    <xf numFmtId="0" fontId="59" fillId="25" borderId="0" xfId="68" applyFont="1" applyFill="1"/>
    <xf numFmtId="0" fontId="59" fillId="25" borderId="0" xfId="68" applyFont="1" applyFill="1" applyBorder="1"/>
    <xf numFmtId="0" fontId="12" fillId="25" borderId="0" xfId="64" applyFont="1" applyFill="1" applyAlignment="1">
      <alignment horizontal="left" indent="1"/>
    </xf>
    <xf numFmtId="3" fontId="50" fillId="24" borderId="0" xfId="63" applyNumberFormat="1" applyFont="1" applyFill="1" applyBorder="1" applyAlignment="1">
      <alignment horizontal="center" wrapText="1"/>
    </xf>
    <xf numFmtId="3" fontId="12" fillId="24" borderId="0" xfId="63" applyNumberFormat="1" applyFont="1" applyFill="1" applyBorder="1" applyAlignment="1">
      <alignment horizontal="right" wrapText="1" indent="1"/>
    </xf>
    <xf numFmtId="0" fontId="59" fillId="0" borderId="0" xfId="68" applyFont="1"/>
    <xf numFmtId="0" fontId="11" fillId="25" borderId="0" xfId="64" applyFont="1" applyFill="1" applyAlignment="1">
      <alignment horizontal="left" indent="1"/>
    </xf>
    <xf numFmtId="0" fontId="24" fillId="0" borderId="0" xfId="70" applyFont="1"/>
    <xf numFmtId="0" fontId="24" fillId="25" borderId="0" xfId="70" applyFont="1" applyFill="1"/>
    <xf numFmtId="0" fontId="18" fillId="24" borderId="0" xfId="63" applyFont="1" applyFill="1" applyBorder="1" applyAlignment="1">
      <alignment horizontal="left" wrapText="1"/>
    </xf>
    <xf numFmtId="0" fontId="57" fillId="25" borderId="0" xfId="68" applyFont="1" applyFill="1" applyBorder="1"/>
    <xf numFmtId="0" fontId="11" fillId="25" borderId="0" xfId="70" applyFont="1" applyFill="1" applyBorder="1" applyAlignment="1">
      <alignment horizontal="left" wrapText="1" indent="1"/>
    </xf>
    <xf numFmtId="49" fontId="11" fillId="24" borderId="0" xfId="63" applyNumberFormat="1" applyFont="1" applyFill="1" applyBorder="1" applyAlignment="1">
      <alignment horizontal="center" wrapText="1"/>
    </xf>
    <xf numFmtId="0" fontId="12" fillId="25" borderId="0" xfId="68" applyFont="1" applyFill="1" applyBorder="1" applyAlignment="1">
      <alignment horizontal="left" wrapText="1" indent="1"/>
    </xf>
    <xf numFmtId="0" fontId="66" fillId="25" borderId="0" xfId="68" applyFont="1" applyFill="1" applyBorder="1"/>
    <xf numFmtId="3" fontId="11" fillId="24" borderId="0" xfId="63" applyNumberFormat="1" applyFont="1" applyFill="1" applyBorder="1" applyAlignment="1">
      <alignment horizontal="center" vertical="center" wrapText="1"/>
    </xf>
    <xf numFmtId="0" fontId="57" fillId="25" borderId="11" xfId="68" applyFont="1" applyFill="1" applyBorder="1"/>
    <xf numFmtId="0" fontId="11" fillId="25" borderId="0" xfId="68" applyFont="1" applyFill="1" applyBorder="1" applyAlignment="1">
      <alignment horizontal="center" wrapText="1"/>
    </xf>
    <xf numFmtId="0" fontId="13" fillId="25" borderId="0" xfId="68" applyFont="1" applyFill="1" applyBorder="1"/>
    <xf numFmtId="0" fontId="18" fillId="25" borderId="0" xfId="68" applyFont="1" applyFill="1" applyBorder="1" applyAlignment="1">
      <alignment horizontal="left" vertical="center"/>
    </xf>
    <xf numFmtId="0" fontId="16" fillId="25" borderId="0" xfId="68" applyFont="1" applyFill="1" applyBorder="1" applyAlignment="1">
      <alignment wrapText="1"/>
    </xf>
    <xf numFmtId="0" fontId="50" fillId="25" borderId="0" xfId="0" applyFont="1" applyFill="1" applyBorder="1" applyAlignment="1">
      <alignment horizontal="left"/>
    </xf>
    <xf numFmtId="0" fontId="12" fillId="25" borderId="0" xfId="68" applyNumberFormat="1" applyFont="1" applyFill="1" applyBorder="1" applyAlignment="1"/>
    <xf numFmtId="0" fontId="14" fillId="28" borderId="31" xfId="68" applyFont="1" applyFill="1" applyBorder="1" applyAlignment="1">
      <alignment horizontal="center" vertical="center"/>
    </xf>
    <xf numFmtId="0" fontId="4" fillId="25" borderId="11" xfId="68" applyFont="1" applyFill="1" applyBorder="1"/>
    <xf numFmtId="0" fontId="2" fillId="0" borderId="0" xfId="68" applyFont="1"/>
    <xf numFmtId="0" fontId="2" fillId="0" borderId="0" xfId="68" applyFont="1" applyAlignment="1">
      <alignment horizontal="right"/>
    </xf>
    <xf numFmtId="0" fontId="2" fillId="0" borderId="0" xfId="0" applyFont="1" applyAlignment="1">
      <alignment horizontal="right"/>
    </xf>
    <xf numFmtId="0" fontId="9" fillId="25" borderId="0" xfId="0" applyFont="1" applyFill="1" applyBorder="1" applyAlignment="1"/>
    <xf numFmtId="0" fontId="11" fillId="25" borderId="33" xfId="0" applyFont="1" applyFill="1" applyBorder="1" applyAlignment="1">
      <alignment horizontal="center"/>
    </xf>
    <xf numFmtId="0" fontId="16" fillId="25" borderId="0" xfId="0" applyFont="1" applyFill="1" applyBorder="1" applyAlignment="1">
      <alignment horizontal="right"/>
    </xf>
    <xf numFmtId="0" fontId="11" fillId="25" borderId="10" xfId="0" applyFont="1" applyFill="1" applyBorder="1" applyAlignment="1">
      <alignment horizontal="center"/>
    </xf>
    <xf numFmtId="0" fontId="16" fillId="25" borderId="0" xfId="65" applyFont="1" applyFill="1" applyBorder="1" applyAlignment="1">
      <alignment horizontal="right"/>
    </xf>
    <xf numFmtId="0" fontId="9" fillId="25" borderId="10" xfId="0" applyFont="1" applyFill="1" applyBorder="1" applyAlignment="1">
      <alignment horizontal="left"/>
    </xf>
    <xf numFmtId="0" fontId="11" fillId="34" borderId="0" xfId="41" applyFont="1" applyFill="1" applyBorder="1" applyAlignment="1">
      <alignment horizontal="left" indent="1"/>
    </xf>
    <xf numFmtId="164" fontId="12" fillId="34" borderId="0" xfId="41" applyNumberFormat="1" applyFont="1" applyFill="1" applyBorder="1" applyAlignment="1">
      <alignment horizontal="center" wrapText="1"/>
    </xf>
    <xf numFmtId="0" fontId="11" fillId="25" borderId="12" xfId="65" applyFont="1" applyFill="1" applyBorder="1" applyAlignment="1">
      <alignment horizontal="right"/>
    </xf>
    <xf numFmtId="0" fontId="9" fillId="25" borderId="0" xfId="65" applyFont="1" applyFill="1" applyBorder="1" applyAlignment="1">
      <alignment horizontal="left"/>
    </xf>
    <xf numFmtId="0" fontId="11" fillId="25" borderId="0" xfId="65" applyFont="1" applyFill="1" applyBorder="1" applyAlignment="1">
      <alignment horizontal="center"/>
    </xf>
    <xf numFmtId="0" fontId="32" fillId="33" borderId="0" xfId="65" applyFont="1" applyFill="1" applyBorder="1" applyAlignment="1">
      <alignment horizontal="left"/>
    </xf>
    <xf numFmtId="0" fontId="9" fillId="25" borderId="0" xfId="0" applyFont="1" applyFill="1" applyBorder="1" applyAlignment="1">
      <alignment horizontal="left"/>
    </xf>
    <xf numFmtId="0" fontId="11" fillId="25" borderId="0" xfId="0" applyFont="1" applyFill="1" applyBorder="1" applyAlignment="1">
      <alignment horizontal="center"/>
    </xf>
    <xf numFmtId="0" fontId="10" fillId="25" borderId="0" xfId="0" applyFont="1" applyFill="1" applyBorder="1"/>
    <xf numFmtId="0" fontId="34" fillId="25" borderId="0" xfId="0" applyFont="1" applyFill="1" applyBorder="1" applyAlignment="1">
      <alignment horizontal="left"/>
    </xf>
    <xf numFmtId="0" fontId="16" fillId="25" borderId="0" xfId="65" applyFont="1" applyFill="1" applyBorder="1" applyAlignment="1">
      <alignment horizontal="right"/>
    </xf>
    <xf numFmtId="0" fontId="12" fillId="25" borderId="0" xfId="65" applyNumberFormat="1" applyFont="1" applyFill="1" applyBorder="1" applyAlignment="1">
      <alignment horizontal="left"/>
    </xf>
    <xf numFmtId="164" fontId="12" fillId="34" borderId="0" xfId="41" applyNumberFormat="1" applyFont="1" applyFill="1" applyBorder="1" applyAlignment="1">
      <alignment horizontal="center" wrapText="1"/>
    </xf>
    <xf numFmtId="164" fontId="11" fillId="24" borderId="33" xfId="41" applyNumberFormat="1" applyFont="1" applyFill="1" applyBorder="1" applyAlignment="1">
      <alignment horizontal="center" wrapText="1"/>
    </xf>
    <xf numFmtId="0" fontId="18" fillId="24" borderId="0" xfId="41" applyFont="1" applyFill="1" applyBorder="1" applyAlignment="1">
      <alignment horizontal="center" wrapText="1"/>
    </xf>
    <xf numFmtId="0" fontId="15" fillId="30" borderId="52" xfId="0" applyFont="1" applyFill="1" applyBorder="1" applyAlignment="1">
      <alignment vertical="center"/>
    </xf>
    <xf numFmtId="0" fontId="13" fillId="30" borderId="53" xfId="0" applyFont="1" applyFill="1" applyBorder="1" applyAlignment="1">
      <alignment vertical="center"/>
    </xf>
    <xf numFmtId="0" fontId="3" fillId="30" borderId="53" xfId="0" applyFont="1" applyFill="1" applyBorder="1" applyAlignment="1">
      <alignment vertical="center"/>
    </xf>
    <xf numFmtId="0" fontId="3" fillId="30" borderId="54" xfId="0" applyFont="1" applyFill="1" applyBorder="1" applyAlignment="1">
      <alignment vertical="center"/>
    </xf>
    <xf numFmtId="0" fontId="0" fillId="0" borderId="0" xfId="0" applyBorder="1" applyAlignment="1">
      <alignment vertical="center"/>
    </xf>
    <xf numFmtId="0" fontId="11" fillId="25" borderId="26" xfId="0" applyFont="1" applyFill="1" applyBorder="1" applyAlignment="1">
      <alignment horizontal="center"/>
    </xf>
    <xf numFmtId="0" fontId="3" fillId="25" borderId="26" xfId="0" applyFont="1" applyFill="1" applyBorder="1" applyAlignment="1">
      <alignment vertical="center"/>
    </xf>
    <xf numFmtId="0" fontId="11" fillId="25" borderId="12" xfId="0" applyFont="1" applyFill="1" applyBorder="1" applyAlignment="1">
      <alignment horizontal="center" vertical="center"/>
    </xf>
    <xf numFmtId="0" fontId="31" fillId="0" borderId="0" xfId="0" applyFont="1" applyBorder="1" applyAlignment="1">
      <alignment vertical="center"/>
    </xf>
    <xf numFmtId="3" fontId="12" fillId="33" borderId="0" xfId="0" applyNumberFormat="1" applyFont="1" applyFill="1" applyBorder="1" applyAlignment="1">
      <alignment horizontal="right"/>
    </xf>
    <xf numFmtId="0" fontId="32" fillId="33" borderId="0" xfId="0" applyFont="1" applyFill="1" applyBorder="1" applyAlignment="1">
      <alignment horizontal="left"/>
    </xf>
    <xf numFmtId="164" fontId="0" fillId="33" borderId="0" xfId="0" applyNumberFormat="1" applyFill="1" applyBorder="1"/>
    <xf numFmtId="0" fontId="13" fillId="25" borderId="26" xfId="0" applyFont="1" applyFill="1" applyBorder="1" applyAlignment="1">
      <alignment vertical="center"/>
    </xf>
    <xf numFmtId="3" fontId="16" fillId="25" borderId="0" xfId="0" applyNumberFormat="1" applyFont="1" applyFill="1" applyAlignment="1"/>
    <xf numFmtId="0" fontId="9" fillId="0" borderId="0" xfId="0" applyFont="1" applyAlignment="1"/>
    <xf numFmtId="3" fontId="2" fillId="25" borderId="0" xfId="0" applyNumberFormat="1" applyFont="1" applyFill="1"/>
    <xf numFmtId="0" fontId="12" fillId="25" borderId="0" xfId="0" applyFont="1" applyFill="1" applyBorder="1" applyAlignment="1">
      <alignment horizontal="left" vertical="center"/>
    </xf>
    <xf numFmtId="3" fontId="12" fillId="25" borderId="0" xfId="0" applyNumberFormat="1" applyFont="1" applyFill="1" applyAlignment="1">
      <alignment horizontal="right"/>
    </xf>
    <xf numFmtId="3" fontId="0" fillId="0" borderId="0" xfId="0" applyNumberFormat="1" applyFill="1"/>
    <xf numFmtId="0" fontId="2" fillId="0" borderId="0" xfId="0" applyFont="1" applyAlignment="1">
      <alignment horizontal="right"/>
    </xf>
    <xf numFmtId="0" fontId="12" fillId="25" borderId="0" xfId="0" applyNumberFormat="1" applyFont="1" applyFill="1" applyBorder="1" applyAlignment="1">
      <alignment horizontal="left"/>
    </xf>
    <xf numFmtId="0" fontId="76" fillId="25" borderId="0" xfId="0" applyFont="1" applyFill="1" applyBorder="1" applyAlignment="1">
      <alignment horizontal="left"/>
    </xf>
    <xf numFmtId="0" fontId="16" fillId="25" borderId="0" xfId="0" applyFont="1" applyFill="1" applyBorder="1" applyAlignment="1">
      <alignment horizontal="right"/>
    </xf>
    <xf numFmtId="0" fontId="11" fillId="25" borderId="12" xfId="0" applyFont="1" applyFill="1" applyBorder="1" applyAlignment="1">
      <alignment horizontal="right"/>
    </xf>
    <xf numFmtId="0" fontId="12" fillId="25" borderId="0" xfId="0" applyNumberFormat="1" applyFont="1" applyFill="1" applyBorder="1" applyAlignment="1">
      <alignment horizontal="right"/>
    </xf>
    <xf numFmtId="0" fontId="12" fillId="24" borderId="0" xfId="41" applyFont="1" applyFill="1" applyBorder="1" applyAlignment="1">
      <alignment horizontal="left" indent="1"/>
    </xf>
    <xf numFmtId="0" fontId="11" fillId="24" borderId="0" xfId="41" applyFont="1" applyFill="1" applyBorder="1" applyAlignment="1">
      <alignment horizontal="left" indent="2"/>
    </xf>
    <xf numFmtId="0" fontId="11" fillId="25" borderId="12" xfId="0" applyFont="1" applyFill="1" applyBorder="1" applyAlignment="1">
      <alignment horizontal="left"/>
    </xf>
    <xf numFmtId="0" fontId="16" fillId="25" borderId="60" xfId="0" applyFont="1" applyFill="1" applyBorder="1" applyAlignment="1">
      <alignment vertical="top"/>
    </xf>
    <xf numFmtId="0" fontId="9" fillId="25" borderId="10" xfId="0" applyFont="1" applyFill="1" applyBorder="1" applyAlignment="1">
      <alignment horizontal="left"/>
    </xf>
    <xf numFmtId="0" fontId="4" fillId="25" borderId="60" xfId="0" applyFont="1" applyFill="1" applyBorder="1"/>
    <xf numFmtId="0" fontId="11" fillId="24" borderId="0" xfId="41" applyFont="1" applyFill="1" applyBorder="1"/>
    <xf numFmtId="0" fontId="11" fillId="25" borderId="0" xfId="0" applyFont="1" applyFill="1" applyBorder="1" applyAlignment="1">
      <alignment horizontal="center"/>
    </xf>
    <xf numFmtId="0" fontId="9" fillId="25" borderId="13" xfId="0" applyFont="1" applyFill="1" applyBorder="1" applyAlignment="1">
      <alignment horizontal="left"/>
    </xf>
    <xf numFmtId="0" fontId="9" fillId="25" borderId="0" xfId="0" applyFont="1" applyFill="1" applyBorder="1" applyAlignment="1">
      <alignment horizontal="left"/>
    </xf>
    <xf numFmtId="0" fontId="76" fillId="25" borderId="0" xfId="0" applyFont="1" applyFill="1" applyBorder="1" applyAlignment="1">
      <alignment horizontal="justify" vertical="center"/>
    </xf>
    <xf numFmtId="0" fontId="10" fillId="25" borderId="0" xfId="0" applyFont="1" applyFill="1" applyBorder="1"/>
    <xf numFmtId="0" fontId="1" fillId="0" borderId="12" xfId="65" applyBorder="1"/>
    <xf numFmtId="0" fontId="9" fillId="25" borderId="13" xfId="65" applyFont="1" applyFill="1" applyBorder="1" applyAlignment="1">
      <alignment horizontal="left"/>
    </xf>
    <xf numFmtId="0" fontId="57" fillId="25" borderId="36" xfId="65" applyFont="1" applyFill="1" applyBorder="1" applyAlignment="1">
      <alignment horizontal="left" vertical="center" indent="1"/>
    </xf>
    <xf numFmtId="0" fontId="57" fillId="25" borderId="35" xfId="65" applyFont="1" applyFill="1" applyBorder="1" applyAlignment="1">
      <alignment horizontal="right"/>
    </xf>
    <xf numFmtId="0" fontId="57" fillId="25" borderId="35" xfId="65" applyFont="1" applyFill="1" applyBorder="1"/>
    <xf numFmtId="0" fontId="57" fillId="25" borderId="37" xfId="65" applyFont="1" applyFill="1" applyBorder="1" applyAlignment="1">
      <alignment horizontal="right"/>
    </xf>
    <xf numFmtId="0" fontId="59" fillId="25" borderId="13" xfId="65" applyFont="1" applyFill="1" applyBorder="1"/>
    <xf numFmtId="0" fontId="18" fillId="25" borderId="0" xfId="65" applyFont="1" applyFill="1" applyBorder="1" applyAlignment="1">
      <alignment horizontal="left"/>
    </xf>
    <xf numFmtId="1" fontId="58" fillId="25" borderId="0" xfId="65" applyNumberFormat="1" applyFont="1" applyFill="1" applyBorder="1" applyAlignment="1">
      <alignment horizontal="right"/>
    </xf>
    <xf numFmtId="1" fontId="58" fillId="33" borderId="0" xfId="65" applyNumberFormat="1" applyFont="1" applyFill="1" applyBorder="1" applyAlignment="1">
      <alignment horizontal="right"/>
    </xf>
    <xf numFmtId="0" fontId="11" fillId="25" borderId="0" xfId="65" applyFont="1" applyFill="1" applyBorder="1" applyAlignment="1">
      <alignment horizontal="left"/>
    </xf>
    <xf numFmtId="1" fontId="16" fillId="25" borderId="0" xfId="65" applyNumberFormat="1" applyFont="1" applyFill="1" applyBorder="1" applyAlignment="1">
      <alignment horizontal="right"/>
    </xf>
    <xf numFmtId="1" fontId="16" fillId="33" borderId="0" xfId="65" applyNumberFormat="1" applyFont="1" applyFill="1" applyBorder="1" applyAlignment="1">
      <alignment horizontal="right"/>
    </xf>
    <xf numFmtId="0" fontId="62" fillId="25" borderId="13" xfId="65" applyFont="1" applyFill="1" applyBorder="1"/>
    <xf numFmtId="0" fontId="57" fillId="25" borderId="0" xfId="65" applyFont="1" applyFill="1" applyBorder="1" applyAlignment="1">
      <alignment horizontal="left"/>
    </xf>
    <xf numFmtId="0" fontId="29" fillId="25" borderId="0" xfId="65" applyFont="1" applyFill="1"/>
    <xf numFmtId="0" fontId="29" fillId="25" borderId="13" xfId="65" applyFont="1" applyFill="1" applyBorder="1"/>
    <xf numFmtId="3" fontId="58" fillId="25" borderId="0" xfId="65" applyNumberFormat="1" applyFont="1" applyFill="1" applyBorder="1" applyAlignment="1">
      <alignment horizontal="right"/>
    </xf>
    <xf numFmtId="3" fontId="58" fillId="33" borderId="0" xfId="65" applyNumberFormat="1" applyFont="1" applyFill="1" applyBorder="1" applyAlignment="1">
      <alignment horizontal="right"/>
    </xf>
    <xf numFmtId="0" fontId="29" fillId="0" borderId="0" xfId="65" applyFont="1"/>
    <xf numFmtId="3" fontId="16" fillId="25" borderId="0" xfId="65" applyNumberFormat="1" applyFont="1" applyFill="1" applyBorder="1" applyAlignment="1">
      <alignment horizontal="right"/>
    </xf>
    <xf numFmtId="3" fontId="16" fillId="33" borderId="0" xfId="65" applyNumberFormat="1" applyFont="1" applyFill="1" applyBorder="1" applyAlignment="1">
      <alignment horizontal="right"/>
    </xf>
    <xf numFmtId="3" fontId="4" fillId="25" borderId="0" xfId="65" applyNumberFormat="1" applyFont="1" applyFill="1" applyBorder="1"/>
    <xf numFmtId="0" fontId="18" fillId="25" borderId="0" xfId="65" quotePrefix="1" applyFont="1" applyFill="1" applyBorder="1" applyAlignment="1">
      <alignment horizontal="left"/>
    </xf>
    <xf numFmtId="167" fontId="58" fillId="25" borderId="0" xfId="65" applyNumberFormat="1" applyFont="1" applyFill="1" applyBorder="1" applyAlignment="1">
      <alignment horizontal="right"/>
    </xf>
    <xf numFmtId="167" fontId="58" fillId="33" borderId="0" xfId="65" applyNumberFormat="1" applyFont="1" applyFill="1" applyBorder="1" applyAlignment="1">
      <alignment horizontal="right"/>
    </xf>
    <xf numFmtId="0" fontId="28" fillId="25" borderId="0" xfId="65" applyFont="1" applyFill="1" applyBorder="1" applyAlignment="1">
      <alignment horizontal="left"/>
    </xf>
    <xf numFmtId="1" fontId="12" fillId="25" borderId="0" xfId="65" applyNumberFormat="1" applyFont="1" applyFill="1" applyBorder="1" applyAlignment="1">
      <alignment horizontal="left" indent="1"/>
    </xf>
    <xf numFmtId="1" fontId="12" fillId="35" borderId="0" xfId="65" applyNumberFormat="1" applyFont="1" applyFill="1" applyBorder="1" applyAlignment="1">
      <alignment horizontal="left" indent="1"/>
    </xf>
    <xf numFmtId="165" fontId="16" fillId="25" borderId="0" xfId="65" applyNumberFormat="1" applyFont="1" applyFill="1" applyBorder="1" applyAlignment="1">
      <alignment horizontal="right"/>
    </xf>
    <xf numFmtId="165" fontId="16" fillId="33" borderId="0" xfId="65" applyNumberFormat="1" applyFont="1" applyFill="1" applyBorder="1" applyAlignment="1">
      <alignment horizontal="right"/>
    </xf>
    <xf numFmtId="0" fontId="57" fillId="25" borderId="0" xfId="65" applyFont="1" applyFill="1" applyBorder="1" applyAlignment="1">
      <alignment horizontal="left" vertical="center" indent="1"/>
    </xf>
    <xf numFmtId="49" fontId="57" fillId="25" borderId="0" xfId="65" applyNumberFormat="1" applyFont="1" applyFill="1" applyBorder="1" applyAlignment="1">
      <alignment horizontal="left" vertical="center" indent="1"/>
    </xf>
    <xf numFmtId="0" fontId="57" fillId="25" borderId="0" xfId="65" applyFont="1" applyFill="1" applyBorder="1"/>
    <xf numFmtId="0" fontId="54" fillId="25" borderId="0" xfId="65" applyFont="1" applyFill="1" applyBorder="1"/>
    <xf numFmtId="0" fontId="54" fillId="25" borderId="0" xfId="65" applyFont="1" applyFill="1" applyBorder="1" applyAlignment="1">
      <alignment horizontal="center"/>
    </xf>
    <xf numFmtId="0" fontId="54" fillId="25" borderId="0" xfId="65" applyFont="1" applyFill="1" applyBorder="1" applyAlignment="1">
      <alignment horizontal="right"/>
    </xf>
    <xf numFmtId="0" fontId="54" fillId="25" borderId="45" xfId="65" applyFont="1" applyFill="1" applyBorder="1" applyAlignment="1">
      <alignment horizontal="right"/>
    </xf>
    <xf numFmtId="0" fontId="18" fillId="25" borderId="0" xfId="65" applyFont="1" applyFill="1" applyBorder="1"/>
    <xf numFmtId="3" fontId="18" fillId="25" borderId="0" xfId="65" applyNumberFormat="1" applyFont="1" applyFill="1" applyBorder="1" applyAlignment="1">
      <alignment horizontal="center"/>
    </xf>
    <xf numFmtId="49" fontId="11" fillId="25" borderId="33" xfId="65" applyNumberFormat="1" applyFont="1" applyFill="1" applyBorder="1" applyAlignment="1">
      <alignment horizontal="center" vertical="center" wrapText="1"/>
    </xf>
    <xf numFmtId="49" fontId="11" fillId="25" borderId="0" xfId="65" applyNumberFormat="1" applyFont="1" applyFill="1" applyAlignment="1">
      <alignment horizontal="center" vertical="center" wrapText="1"/>
    </xf>
    <xf numFmtId="0" fontId="11" fillId="25" borderId="33" xfId="65" applyFont="1" applyFill="1" applyBorder="1" applyAlignment="1">
      <alignment horizontal="center" vertical="center" wrapText="1"/>
    </xf>
    <xf numFmtId="3" fontId="12" fillId="25" borderId="0" xfId="65" applyNumberFormat="1" applyFont="1" applyFill="1" applyBorder="1" applyAlignment="1">
      <alignment horizontal="center"/>
    </xf>
    <xf numFmtId="49" fontId="11" fillId="25" borderId="0" xfId="65" applyNumberFormat="1" applyFont="1" applyFill="1" applyBorder="1" applyAlignment="1">
      <alignment horizontal="center" vertical="center" wrapText="1"/>
    </xf>
    <xf numFmtId="0" fontId="11" fillId="25" borderId="0" xfId="65" applyFont="1" applyFill="1" applyBorder="1" applyAlignment="1">
      <alignment horizontal="center" vertical="center" wrapText="1"/>
    </xf>
    <xf numFmtId="3" fontId="70" fillId="25" borderId="0" xfId="65" applyNumberFormat="1" applyFont="1" applyFill="1" applyBorder="1" applyAlignment="1">
      <alignment horizontal="center"/>
    </xf>
    <xf numFmtId="0" fontId="11" fillId="25" borderId="0" xfId="65" applyFont="1" applyFill="1" applyBorder="1" applyAlignment="1">
      <alignment horizontal="center" wrapText="1"/>
    </xf>
    <xf numFmtId="3" fontId="16" fillId="25" borderId="0" xfId="65" applyNumberFormat="1" applyFont="1" applyFill="1" applyBorder="1" applyAlignment="1">
      <alignment horizontal="right" vertical="center"/>
    </xf>
    <xf numFmtId="167" fontId="16" fillId="25" borderId="0" xfId="65" applyNumberFormat="1" applyFont="1" applyFill="1" applyBorder="1" applyAlignment="1">
      <alignment horizontal="center" vertical="center"/>
    </xf>
    <xf numFmtId="3" fontId="54" fillId="25" borderId="0" xfId="65" applyNumberFormat="1" applyFont="1" applyFill="1" applyBorder="1" applyAlignment="1">
      <alignment horizontal="center"/>
    </xf>
    <xf numFmtId="167" fontId="70" fillId="25" borderId="0" xfId="65" applyNumberFormat="1" applyFont="1" applyFill="1" applyBorder="1" applyAlignment="1">
      <alignment horizontal="center"/>
    </xf>
    <xf numFmtId="167" fontId="71" fillId="25" borderId="0" xfId="65" applyNumberFormat="1" applyFont="1" applyFill="1" applyBorder="1" applyAlignment="1">
      <alignment horizontal="right"/>
    </xf>
    <xf numFmtId="0" fontId="57" fillId="25" borderId="35" xfId="65" applyFont="1" applyFill="1" applyBorder="1" applyAlignment="1">
      <alignment horizontal="center"/>
    </xf>
    <xf numFmtId="0" fontId="57" fillId="25" borderId="0" xfId="65" applyFont="1" applyFill="1" applyBorder="1" applyAlignment="1">
      <alignment horizontal="center"/>
    </xf>
    <xf numFmtId="0" fontId="57" fillId="25" borderId="0" xfId="65" applyFont="1" applyFill="1" applyBorder="1" applyAlignment="1">
      <alignment horizontal="right"/>
    </xf>
    <xf numFmtId="0" fontId="16" fillId="25" borderId="0" xfId="65" applyFont="1" applyFill="1" applyBorder="1" applyAlignment="1">
      <alignment horizontal="left" wrapText="1"/>
    </xf>
    <xf numFmtId="0" fontId="18" fillId="25" borderId="0" xfId="65" applyFont="1" applyFill="1" applyBorder="1" applyAlignment="1">
      <alignment horizontal="right" indent="1"/>
    </xf>
    <xf numFmtId="0" fontId="9" fillId="25" borderId="0" xfId="65" applyFont="1" applyFill="1" applyBorder="1" applyAlignment="1">
      <alignment horizontal="right" indent="2"/>
    </xf>
    <xf numFmtId="0" fontId="12" fillId="25" borderId="0" xfId="65" applyFont="1" applyFill="1" applyBorder="1" applyAlignment="1">
      <alignment horizontal="right" indent="1"/>
    </xf>
    <xf numFmtId="0" fontId="9" fillId="33" borderId="0" xfId="65" applyFont="1" applyFill="1" applyBorder="1" applyAlignment="1">
      <alignment horizontal="right" indent="2"/>
    </xf>
    <xf numFmtId="0" fontId="18" fillId="25" borderId="0" xfId="65" applyFont="1" applyFill="1" applyBorder="1" applyAlignment="1">
      <alignment horizontal="right"/>
    </xf>
    <xf numFmtId="167" fontId="9" fillId="25" borderId="0" xfId="65" applyNumberFormat="1" applyFont="1" applyFill="1" applyBorder="1" applyAlignment="1">
      <alignment horizontal="right" indent="2"/>
    </xf>
    <xf numFmtId="0" fontId="29" fillId="25" borderId="0" xfId="65" applyFont="1" applyFill="1" applyBorder="1" applyAlignment="1"/>
    <xf numFmtId="0" fontId="62" fillId="0" borderId="0" xfId="65" applyFont="1" applyBorder="1"/>
    <xf numFmtId="0" fontId="16" fillId="25" borderId="0" xfId="65" applyFont="1" applyFill="1" applyBorder="1" applyAlignment="1">
      <alignment horizontal="left"/>
    </xf>
    <xf numFmtId="0" fontId="62" fillId="25" borderId="0" xfId="65" applyFont="1" applyFill="1" applyBorder="1" applyAlignment="1"/>
    <xf numFmtId="0" fontId="1" fillId="33" borderId="13" xfId="65" applyFill="1" applyBorder="1"/>
    <xf numFmtId="0" fontId="16" fillId="33" borderId="0" xfId="65" applyFont="1" applyFill="1" applyBorder="1"/>
    <xf numFmtId="0" fontId="64" fillId="33" borderId="0" xfId="65" applyFont="1" applyFill="1" applyBorder="1" applyAlignment="1"/>
    <xf numFmtId="0" fontId="29" fillId="33" borderId="0" xfId="65" applyFont="1" applyFill="1" applyBorder="1"/>
    <xf numFmtId="0" fontId="16" fillId="33" borderId="0" xfId="65" applyFont="1" applyFill="1" applyBorder="1" applyAlignment="1">
      <alignment horizontal="left" wrapText="1"/>
    </xf>
    <xf numFmtId="0" fontId="16" fillId="33" borderId="0" xfId="65" applyFont="1" applyFill="1" applyBorder="1" applyAlignment="1">
      <alignment horizontal="right"/>
    </xf>
    <xf numFmtId="0" fontId="4" fillId="33" borderId="0" xfId="65" applyFont="1" applyFill="1" applyBorder="1"/>
    <xf numFmtId="0" fontId="62" fillId="33" borderId="0" xfId="65" applyFont="1" applyFill="1" applyBorder="1"/>
    <xf numFmtId="0" fontId="15" fillId="33" borderId="40" xfId="65" applyFont="1" applyFill="1" applyBorder="1" applyAlignment="1">
      <alignment vertical="center"/>
    </xf>
    <xf numFmtId="0" fontId="1" fillId="33" borderId="0" xfId="65" applyFill="1" applyBorder="1"/>
    <xf numFmtId="0" fontId="11" fillId="33" borderId="0" xfId="65" applyFont="1" applyFill="1" applyBorder="1" applyAlignment="1">
      <alignment horizontal="center"/>
    </xf>
    <xf numFmtId="0" fontId="1" fillId="33" borderId="0" xfId="65" applyFill="1"/>
    <xf numFmtId="0" fontId="11" fillId="33" borderId="39" xfId="65" applyFont="1" applyFill="1" applyBorder="1" applyAlignment="1"/>
    <xf numFmtId="0" fontId="11" fillId="33" borderId="0" xfId="65" applyFont="1" applyFill="1" applyBorder="1" applyAlignment="1"/>
    <xf numFmtId="0" fontId="11" fillId="33" borderId="12" xfId="65" applyFont="1" applyFill="1" applyBorder="1" applyAlignment="1">
      <alignment horizontal="center"/>
    </xf>
    <xf numFmtId="0" fontId="18" fillId="33" borderId="0" xfId="65" applyFont="1" applyFill="1" applyBorder="1" applyAlignment="1">
      <alignment horizontal="left"/>
    </xf>
    <xf numFmtId="164" fontId="11" fillId="33" borderId="0" xfId="65" applyNumberFormat="1" applyFont="1" applyFill="1" applyBorder="1" applyAlignment="1">
      <alignment horizontal="center"/>
    </xf>
    <xf numFmtId="0" fontId="10" fillId="33" borderId="13" xfId="65" applyFont="1" applyFill="1" applyBorder="1"/>
    <xf numFmtId="0" fontId="11" fillId="33" borderId="0" xfId="65" applyFont="1" applyFill="1" applyBorder="1" applyAlignment="1">
      <alignment horizontal="left" indent="1"/>
    </xf>
    <xf numFmtId="165" fontId="16" fillId="33" borderId="0" xfId="65" applyNumberFormat="1" applyFont="1" applyFill="1" applyBorder="1" applyAlignment="1">
      <alignment horizontal="center"/>
    </xf>
    <xf numFmtId="167" fontId="16" fillId="33" borderId="0" xfId="65" applyNumberFormat="1" applyFont="1" applyFill="1" applyBorder="1" applyAlignment="1">
      <alignment horizontal="center"/>
    </xf>
    <xf numFmtId="167" fontId="12" fillId="33" borderId="0" xfId="65" applyNumberFormat="1" applyFont="1" applyFill="1" applyBorder="1" applyAlignment="1">
      <alignment horizontal="center"/>
    </xf>
    <xf numFmtId="165" fontId="9" fillId="33" borderId="0" xfId="65" applyNumberFormat="1" applyFont="1" applyFill="1" applyBorder="1" applyAlignment="1">
      <alignment horizontal="center"/>
    </xf>
    <xf numFmtId="0" fontId="13" fillId="33" borderId="13" xfId="65" applyFont="1" applyFill="1" applyBorder="1"/>
    <xf numFmtId="0" fontId="11" fillId="33" borderId="0" xfId="65" applyFont="1" applyFill="1" applyBorder="1" applyAlignment="1">
      <alignment horizontal="left"/>
    </xf>
    <xf numFmtId="0" fontId="9" fillId="33" borderId="0" xfId="65" applyFont="1" applyFill="1" applyAlignment="1">
      <alignment horizontal="left" indent="1"/>
    </xf>
    <xf numFmtId="165" fontId="84" fillId="33" borderId="0" xfId="65" applyNumberFormat="1" applyFont="1" applyFill="1" applyBorder="1" applyAlignment="1">
      <alignment horizontal="center"/>
    </xf>
    <xf numFmtId="167" fontId="12" fillId="41" borderId="0" xfId="65" applyNumberFormat="1" applyFont="1" applyFill="1" applyBorder="1" applyAlignment="1">
      <alignment horizontal="center"/>
    </xf>
    <xf numFmtId="0" fontId="12" fillId="33" borderId="13" xfId="65" applyFont="1" applyFill="1" applyBorder="1"/>
    <xf numFmtId="0" fontId="12" fillId="33" borderId="0" xfId="65" applyFont="1" applyFill="1" applyBorder="1" applyAlignment="1">
      <alignment horizontal="left" indent="1"/>
    </xf>
    <xf numFmtId="0" fontId="2" fillId="33" borderId="0" xfId="65" applyFont="1" applyFill="1" applyBorder="1" applyAlignment="1">
      <alignment horizontal="center" wrapText="1"/>
    </xf>
    <xf numFmtId="0" fontId="2" fillId="33" borderId="0" xfId="65" applyFont="1" applyFill="1" applyBorder="1"/>
    <xf numFmtId="0" fontId="9" fillId="33" borderId="44" xfId="65" applyFont="1" applyFill="1" applyBorder="1" applyAlignment="1">
      <alignment horizontal="left" indent="1"/>
    </xf>
    <xf numFmtId="49" fontId="9" fillId="33" borderId="44" xfId="65" applyNumberFormat="1" applyFont="1" applyFill="1" applyBorder="1"/>
    <xf numFmtId="165" fontId="9" fillId="33" borderId="0" xfId="65" applyNumberFormat="1" applyFont="1" applyFill="1" applyBorder="1"/>
    <xf numFmtId="165" fontId="12" fillId="33" borderId="0" xfId="65" applyNumberFormat="1" applyFont="1" applyFill="1" applyBorder="1" applyAlignment="1">
      <alignment horizontal="center"/>
    </xf>
    <xf numFmtId="0" fontId="9" fillId="33" borderId="0" xfId="65" applyFont="1" applyFill="1" applyBorder="1" applyAlignment="1">
      <alignment horizontal="left" indent="1"/>
    </xf>
    <xf numFmtId="0" fontId="2" fillId="33" borderId="86" xfId="65" applyFont="1" applyFill="1" applyBorder="1"/>
    <xf numFmtId="0" fontId="50" fillId="33" borderId="0" xfId="65" applyFont="1" applyFill="1" applyBorder="1" applyAlignment="1">
      <alignment horizontal="left"/>
    </xf>
    <xf numFmtId="0" fontId="14" fillId="28" borderId="43" xfId="65" applyFont="1" applyFill="1" applyBorder="1" applyAlignment="1">
      <alignment horizontal="center" vertical="center"/>
    </xf>
    <xf numFmtId="49" fontId="12" fillId="25" borderId="0" xfId="65" applyNumberFormat="1" applyFont="1" applyFill="1" applyBorder="1" applyAlignment="1">
      <alignment horizontal="right"/>
    </xf>
    <xf numFmtId="0" fontId="14" fillId="25" borderId="0" xfId="65" applyFont="1" applyFill="1" applyBorder="1" applyAlignment="1">
      <alignment horizontal="center" vertical="center"/>
    </xf>
    <xf numFmtId="0" fontId="12" fillId="0" borderId="0" xfId="65" applyFont="1" applyFill="1" applyBorder="1" applyAlignment="1">
      <alignment horizontal="left"/>
    </xf>
    <xf numFmtId="0" fontId="11" fillId="25" borderId="33" xfId="66" applyFont="1" applyFill="1" applyBorder="1" applyAlignment="1">
      <alignment horizontal="center" vertical="center"/>
    </xf>
    <xf numFmtId="3" fontId="29" fillId="24" borderId="0" xfId="41" applyNumberFormat="1" applyFont="1" applyFill="1" applyBorder="1" applyAlignment="1">
      <alignment horizontal="right" wrapText="1"/>
    </xf>
    <xf numFmtId="0" fontId="11" fillId="25" borderId="10" xfId="66" applyFont="1" applyFill="1" applyBorder="1" applyAlignment="1">
      <alignment horizontal="right"/>
    </xf>
    <xf numFmtId="0" fontId="11" fillId="25" borderId="0" xfId="66" applyFont="1" applyFill="1" applyBorder="1" applyAlignment="1">
      <alignment horizontal="center" vertical="center"/>
    </xf>
    <xf numFmtId="0" fontId="18" fillId="25" borderId="0" xfId="65" applyFont="1" applyFill="1" applyBorder="1" applyAlignment="1">
      <alignment horizontal="left" vertical="center"/>
    </xf>
    <xf numFmtId="0" fontId="1" fillId="25" borderId="0" xfId="66" applyFont="1" applyFill="1" applyAlignment="1"/>
    <xf numFmtId="0" fontId="1" fillId="28" borderId="31" xfId="66" applyFont="1" applyFill="1" applyBorder="1" applyAlignment="1"/>
    <xf numFmtId="0" fontId="1" fillId="0" borderId="0" xfId="66" applyFont="1" applyAlignment="1"/>
    <xf numFmtId="0" fontId="1" fillId="25" borderId="12" xfId="66" applyFont="1" applyFill="1" applyBorder="1" applyAlignment="1"/>
    <xf numFmtId="0" fontId="1" fillId="25" borderId="0" xfId="66" applyFont="1" applyFill="1" applyBorder="1" applyAlignment="1"/>
    <xf numFmtId="0" fontId="1" fillId="25" borderId="11" xfId="66" applyFont="1" applyFill="1" applyBorder="1" applyAlignment="1"/>
    <xf numFmtId="0" fontId="1" fillId="25" borderId="13" xfId="66" applyFont="1" applyFill="1" applyBorder="1" applyAlignment="1"/>
    <xf numFmtId="0" fontId="1" fillId="25" borderId="0" xfId="66" applyFont="1" applyFill="1" applyAlignment="1">
      <alignment vertical="center"/>
    </xf>
    <xf numFmtId="0" fontId="1" fillId="25" borderId="0" xfId="66" applyFont="1" applyFill="1" applyBorder="1" applyAlignment="1">
      <alignment vertical="center"/>
    </xf>
    <xf numFmtId="0" fontId="1" fillId="0" borderId="11" xfId="66" applyFont="1" applyBorder="1"/>
    <xf numFmtId="0" fontId="1" fillId="0" borderId="0" xfId="66" applyFont="1"/>
    <xf numFmtId="0" fontId="1" fillId="0" borderId="0" xfId="66" applyFont="1" applyAlignment="1">
      <alignment vertical="center"/>
    </xf>
    <xf numFmtId="0" fontId="1" fillId="25" borderId="0" xfId="66" applyFont="1" applyFill="1"/>
    <xf numFmtId="0" fontId="1" fillId="25" borderId="0" xfId="66" applyFont="1" applyFill="1" applyBorder="1"/>
    <xf numFmtId="3" fontId="29" fillId="25" borderId="0" xfId="66" applyNumberFormat="1" applyFont="1" applyFill="1" applyBorder="1" applyAlignment="1">
      <alignment horizontal="right" vertical="center"/>
    </xf>
    <xf numFmtId="0" fontId="1" fillId="28" borderId="38" xfId="66" applyFont="1" applyFill="1" applyBorder="1" applyAlignment="1">
      <alignment vertical="center"/>
    </xf>
    <xf numFmtId="1" fontId="12" fillId="25" borderId="0" xfId="66" applyNumberFormat="1" applyFont="1" applyFill="1" applyBorder="1" applyAlignment="1">
      <alignment horizontal="center" vertical="center"/>
    </xf>
    <xf numFmtId="1" fontId="12" fillId="0" borderId="0" xfId="66" applyNumberFormat="1" applyFont="1" applyBorder="1" applyAlignment="1">
      <alignment horizontal="center" vertical="center"/>
    </xf>
    <xf numFmtId="0" fontId="18" fillId="25" borderId="0" xfId="65" applyFont="1" applyFill="1" applyBorder="1" applyAlignment="1">
      <alignment horizontal="right" vertical="center"/>
    </xf>
    <xf numFmtId="0" fontId="54" fillId="25" borderId="0" xfId="65" applyFont="1" applyFill="1" applyBorder="1" applyAlignment="1">
      <alignment vertical="center"/>
    </xf>
    <xf numFmtId="0" fontId="24" fillId="25" borderId="0" xfId="65" applyFont="1" applyFill="1" applyAlignment="1"/>
    <xf numFmtId="0" fontId="24" fillId="25" borderId="0" xfId="65" applyFont="1" applyFill="1" applyBorder="1" applyAlignment="1"/>
    <xf numFmtId="0" fontId="12" fillId="25" borderId="0" xfId="65" applyFont="1" applyFill="1" applyBorder="1" applyAlignment="1"/>
    <xf numFmtId="3" fontId="11" fillId="0" borderId="0" xfId="66" applyNumberFormat="1" applyFont="1" applyFill="1" applyBorder="1" applyAlignment="1">
      <alignment horizontal="center" vertical="center"/>
    </xf>
    <xf numFmtId="0" fontId="16" fillId="25" borderId="0" xfId="65" applyFont="1" applyFill="1" applyBorder="1" applyAlignment="1"/>
    <xf numFmtId="0" fontId="16" fillId="25" borderId="0" xfId="65" quotePrefix="1" applyFont="1" applyFill="1" applyBorder="1" applyAlignment="1"/>
    <xf numFmtId="0" fontId="12" fillId="25" borderId="0" xfId="65" quotePrefix="1" applyFont="1" applyFill="1" applyBorder="1" applyAlignment="1">
      <alignment horizontal="left"/>
    </xf>
    <xf numFmtId="0" fontId="11" fillId="25" borderId="0" xfId="65" quotePrefix="1" applyFont="1" applyFill="1" applyBorder="1" applyAlignment="1">
      <alignment horizontal="left"/>
    </xf>
    <xf numFmtId="0" fontId="51" fillId="25" borderId="0" xfId="65" applyFont="1" applyFill="1" applyBorder="1" applyAlignment="1"/>
    <xf numFmtId="0" fontId="29" fillId="25" borderId="0" xfId="65" applyFont="1" applyFill="1" applyBorder="1" applyAlignment="1">
      <alignment horizontal="justify"/>
    </xf>
    <xf numFmtId="167" fontId="29" fillId="25" borderId="0" xfId="65" applyNumberFormat="1" applyFont="1" applyFill="1" applyBorder="1" applyAlignment="1">
      <alignment horizontal="right"/>
    </xf>
    <xf numFmtId="0" fontId="50" fillId="25" borderId="0" xfId="65" applyFont="1" applyFill="1" applyBorder="1" applyAlignment="1"/>
    <xf numFmtId="167" fontId="16" fillId="25" borderId="0" xfId="65" applyNumberFormat="1" applyFont="1" applyFill="1" applyBorder="1" applyAlignment="1">
      <alignment horizontal="right"/>
    </xf>
    <xf numFmtId="0" fontId="16" fillId="25" borderId="0" xfId="65" applyFont="1" applyFill="1" applyBorder="1" applyAlignment="1">
      <alignment horizontal="justify"/>
    </xf>
    <xf numFmtId="0" fontId="11" fillId="0" borderId="0" xfId="65" applyFont="1" applyBorder="1" applyAlignment="1">
      <alignment horizontal="center" vertical="center"/>
    </xf>
    <xf numFmtId="1" fontId="11" fillId="25" borderId="0" xfId="65" applyNumberFormat="1" applyFont="1" applyFill="1" applyBorder="1" applyAlignment="1">
      <alignment horizontal="center" vertical="center"/>
    </xf>
    <xf numFmtId="1" fontId="11" fillId="0" borderId="0" xfId="65" applyNumberFormat="1" applyFont="1" applyBorder="1" applyAlignment="1">
      <alignment horizontal="center" vertical="center"/>
    </xf>
    <xf numFmtId="0" fontId="16" fillId="25" borderId="0" xfId="0" applyFont="1" applyFill="1" applyBorder="1" applyAlignment="1">
      <alignment vertical="center"/>
    </xf>
    <xf numFmtId="0" fontId="11" fillId="25" borderId="0" xfId="65" applyFont="1" applyFill="1" applyBorder="1" applyAlignment="1">
      <alignment horizontal="left" indent="1"/>
    </xf>
    <xf numFmtId="0" fontId="29" fillId="25" borderId="0" xfId="65" applyFont="1" applyFill="1" applyBorder="1" applyAlignment="1">
      <alignment wrapText="1"/>
    </xf>
    <xf numFmtId="0" fontId="16" fillId="25" borderId="0" xfId="65" applyFont="1" applyFill="1" applyBorder="1" applyAlignment="1">
      <alignment horizontal="right"/>
    </xf>
    <xf numFmtId="0" fontId="77" fillId="25" borderId="71" xfId="65" applyFont="1" applyFill="1" applyBorder="1" applyAlignment="1">
      <alignment vertical="center"/>
    </xf>
    <xf numFmtId="0" fontId="77" fillId="25" borderId="69" xfId="65" applyFont="1" applyFill="1" applyBorder="1" applyAlignment="1">
      <alignment vertical="center"/>
    </xf>
    <xf numFmtId="0" fontId="11" fillId="25" borderId="33" xfId="65" applyFont="1" applyFill="1" applyBorder="1" applyAlignment="1">
      <alignment horizontal="center"/>
    </xf>
    <xf numFmtId="0" fontId="16" fillId="25" borderId="0" xfId="65" applyFont="1" applyFill="1" applyBorder="1" applyAlignment="1">
      <alignment horizontal="justify" wrapText="1"/>
    </xf>
    <xf numFmtId="0" fontId="11" fillId="24" borderId="0" xfId="41" applyFont="1" applyFill="1" applyBorder="1"/>
    <xf numFmtId="0" fontId="11" fillId="25" borderId="10" xfId="65" applyFont="1" applyFill="1" applyBorder="1" applyAlignment="1">
      <alignment horizontal="center"/>
    </xf>
    <xf numFmtId="0" fontId="2" fillId="0" borderId="0" xfId="65" applyFont="1" applyAlignment="1">
      <alignment horizontal="right"/>
    </xf>
    <xf numFmtId="0" fontId="11" fillId="25" borderId="12" xfId="65" applyFont="1" applyFill="1" applyBorder="1" applyAlignment="1">
      <alignment horizontal="left"/>
    </xf>
    <xf numFmtId="0" fontId="12" fillId="25" borderId="0" xfId="65" applyFont="1" applyFill="1" applyBorder="1" applyAlignment="1">
      <alignment horizontal="left" indent="1"/>
    </xf>
    <xf numFmtId="0" fontId="16" fillId="25" borderId="0" xfId="65" applyFont="1" applyFill="1" applyBorder="1" applyAlignment="1">
      <alignment horizontal="right" indent="2"/>
    </xf>
    <xf numFmtId="0" fontId="9" fillId="25" borderId="0" xfId="65" applyFont="1" applyFill="1" applyBorder="1" applyAlignment="1">
      <alignment horizontal="left"/>
    </xf>
    <xf numFmtId="2" fontId="20" fillId="25" borderId="0" xfId="0" applyNumberFormat="1" applyFont="1" applyFill="1" applyBorder="1" applyAlignment="1">
      <alignment horizontal="center" vertical="center" wrapText="1"/>
    </xf>
    <xf numFmtId="2" fontId="20" fillId="25" borderId="0" xfId="0" applyNumberFormat="1" applyFont="1" applyFill="1" applyBorder="1" applyAlignment="1">
      <alignment horizontal="center" vertical="center"/>
    </xf>
    <xf numFmtId="0" fontId="2" fillId="0" borderId="0" xfId="0" applyFont="1" applyAlignment="1">
      <alignment horizontal="right"/>
    </xf>
    <xf numFmtId="0" fontId="12" fillId="31" borderId="0" xfId="0" applyFont="1" applyFill="1" applyAlignment="1">
      <alignment horizontal="left" vertical="center" wrapText="1"/>
    </xf>
    <xf numFmtId="0" fontId="7" fillId="31" borderId="0" xfId="0" applyFont="1" applyFill="1" applyAlignment="1">
      <alignment horizontal="center" vertical="center"/>
    </xf>
    <xf numFmtId="0" fontId="17" fillId="25" borderId="0" xfId="0" applyFont="1" applyFill="1" applyBorder="1" applyAlignment="1"/>
    <xf numFmtId="164" fontId="12" fillId="24" borderId="0" xfId="41" applyNumberFormat="1" applyFont="1" applyFill="1" applyBorder="1" applyAlignment="1">
      <alignment wrapText="1"/>
    </xf>
    <xf numFmtId="164" fontId="22" fillId="24" borderId="0" xfId="41" applyNumberFormat="1" applyFont="1" applyFill="1" applyBorder="1" applyAlignment="1">
      <alignment wrapText="1"/>
    </xf>
    <xf numFmtId="0" fontId="9" fillId="25" borderId="10" xfId="0" applyFont="1" applyFill="1" applyBorder="1" applyAlignment="1"/>
    <xf numFmtId="0" fontId="9" fillId="25" borderId="0" xfId="0" applyFont="1" applyFill="1" applyBorder="1" applyAlignment="1"/>
    <xf numFmtId="164" fontId="17" fillId="24" borderId="0" xfId="41" applyNumberFormat="1" applyFont="1" applyFill="1" applyBorder="1" applyAlignment="1">
      <alignment wrapText="1"/>
    </xf>
    <xf numFmtId="0" fontId="10" fillId="25" borderId="0" xfId="0" applyFont="1" applyFill="1" applyBorder="1" applyAlignment="1">
      <alignment horizontal="justify" vertical="top" wrapText="1"/>
    </xf>
    <xf numFmtId="0" fontId="19" fillId="25" borderId="0" xfId="0" applyFont="1" applyFill="1" applyBorder="1" applyAlignment="1">
      <alignment horizontal="justify" vertical="top" wrapText="1"/>
    </xf>
    <xf numFmtId="164" fontId="11" fillId="24" borderId="0" xfId="41" applyNumberFormat="1" applyFont="1" applyFill="1" applyBorder="1" applyAlignment="1">
      <alignment wrapText="1"/>
    </xf>
    <xf numFmtId="0" fontId="12" fillId="25" borderId="0" xfId="0" applyNumberFormat="1" applyFont="1" applyFill="1" applyBorder="1" applyAlignment="1">
      <alignment horizontal="left"/>
    </xf>
    <xf numFmtId="164" fontId="17" fillId="24" borderId="0" xfId="41" applyNumberFormat="1" applyFont="1" applyFill="1" applyBorder="1" applyAlignment="1">
      <alignment horizontal="left" wrapText="1"/>
    </xf>
    <xf numFmtId="0" fontId="12" fillId="25" borderId="0" xfId="0" applyFont="1" applyFill="1" applyBorder="1" applyAlignment="1">
      <alignment horizontal="left" indent="4"/>
    </xf>
    <xf numFmtId="164" fontId="23" fillId="24" borderId="0" xfId="41" applyNumberFormat="1" applyFont="1" applyFill="1" applyBorder="1" applyAlignment="1">
      <alignment wrapText="1"/>
    </xf>
    <xf numFmtId="0" fontId="12" fillId="0" borderId="0" xfId="0" applyFont="1" applyBorder="1" applyAlignment="1">
      <alignment horizontal="justify" readingOrder="1"/>
    </xf>
    <xf numFmtId="0" fontId="11" fillId="25" borderId="0" xfId="0" applyFont="1" applyFill="1" applyBorder="1" applyAlignment="1">
      <alignment horizontal="justify" vertical="center" readingOrder="1"/>
    </xf>
    <xf numFmtId="0" fontId="11" fillId="25" borderId="0" xfId="0" applyNumberFormat="1" applyFont="1" applyFill="1" applyBorder="1" applyAlignment="1">
      <alignment horizontal="justify" vertical="center" readingOrder="1"/>
    </xf>
    <xf numFmtId="0" fontId="11" fillId="25" borderId="0" xfId="0" applyFont="1" applyFill="1" applyBorder="1" applyAlignment="1">
      <alignment horizontal="justify" vertical="center" wrapText="1" readingOrder="1"/>
    </xf>
    <xf numFmtId="0" fontId="2" fillId="25" borderId="0" xfId="0" applyFont="1" applyFill="1" applyBorder="1" applyAlignment="1">
      <alignment horizontal="right" readingOrder="1"/>
    </xf>
    <xf numFmtId="0" fontId="2" fillId="25" borderId="11" xfId="0" applyFont="1" applyFill="1" applyBorder="1" applyAlignment="1">
      <alignment horizontal="right" readingOrder="1"/>
    </xf>
    <xf numFmtId="0" fontId="11" fillId="25" borderId="13" xfId="0" applyFont="1" applyFill="1" applyBorder="1" applyAlignment="1">
      <alignment horizontal="center" readingOrder="1"/>
    </xf>
    <xf numFmtId="0" fontId="0" fillId="0" borderId="0" xfId="0" applyAlignment="1">
      <alignment horizontal="center" readingOrder="1"/>
    </xf>
    <xf numFmtId="0" fontId="12" fillId="25" borderId="0" xfId="0" applyFont="1" applyFill="1" applyBorder="1" applyAlignment="1">
      <alignment horizontal="justify" vertical="center" readingOrder="1"/>
    </xf>
    <xf numFmtId="0" fontId="76" fillId="25" borderId="0" xfId="0" applyFont="1" applyFill="1" applyBorder="1" applyAlignment="1">
      <alignment horizontal="left"/>
    </xf>
    <xf numFmtId="49" fontId="12" fillId="25" borderId="23" xfId="0" applyNumberFormat="1" applyFont="1" applyFill="1" applyBorder="1" applyAlignment="1">
      <alignment horizontal="left"/>
    </xf>
    <xf numFmtId="0" fontId="12" fillId="25" borderId="0" xfId="0" applyFont="1" applyFill="1" applyBorder="1" applyAlignment="1">
      <alignment horizontal="left"/>
    </xf>
    <xf numFmtId="0" fontId="2" fillId="0" borderId="0" xfId="0" applyFont="1" applyFill="1" applyAlignment="1">
      <alignment horizontal="right"/>
    </xf>
    <xf numFmtId="0" fontId="16" fillId="0" borderId="60" xfId="0" applyFont="1" applyBorder="1" applyAlignment="1">
      <alignment vertical="top" wrapText="1"/>
    </xf>
    <xf numFmtId="0" fontId="0" fillId="0" borderId="60" xfId="0" applyBorder="1" applyAlignment="1">
      <alignment vertical="top" wrapText="1"/>
    </xf>
    <xf numFmtId="0" fontId="0" fillId="0" borderId="0" xfId="0" applyAlignment="1">
      <alignment vertical="top" wrapText="1"/>
    </xf>
    <xf numFmtId="0" fontId="11" fillId="25" borderId="61" xfId="0" applyFont="1" applyFill="1" applyBorder="1" applyAlignment="1">
      <alignment horizontal="center" vertical="center"/>
    </xf>
    <xf numFmtId="0" fontId="11" fillId="25" borderId="82" xfId="0" applyFont="1" applyFill="1" applyBorder="1" applyAlignment="1">
      <alignment horizontal="center" vertical="center"/>
    </xf>
    <xf numFmtId="0" fontId="11" fillId="25" borderId="33" xfId="0" applyFont="1" applyFill="1" applyBorder="1" applyAlignment="1">
      <alignment horizontal="center"/>
    </xf>
    <xf numFmtId="0" fontId="11" fillId="25" borderId="64" xfId="0" applyFont="1" applyFill="1" applyBorder="1" applyAlignment="1">
      <alignment horizontal="center"/>
    </xf>
    <xf numFmtId="168" fontId="12" fillId="24" borderId="0" xfId="41" applyNumberFormat="1" applyFont="1" applyFill="1" applyBorder="1" applyAlignment="1">
      <alignment horizontal="right" wrapText="1" indent="2"/>
    </xf>
    <xf numFmtId="168" fontId="12" fillId="34" borderId="0" xfId="41" applyNumberFormat="1" applyFont="1" applyFill="1" applyBorder="1" applyAlignment="1">
      <alignment horizontal="right" wrapText="1" indent="2"/>
    </xf>
    <xf numFmtId="0" fontId="16" fillId="25" borderId="0" xfId="0" applyFont="1" applyFill="1" applyBorder="1" applyAlignment="1">
      <alignment horizontal="right"/>
    </xf>
    <xf numFmtId="167" fontId="12" fillId="24" borderId="0" xfId="41" applyNumberFormat="1" applyFont="1" applyFill="1" applyBorder="1" applyAlignment="1">
      <alignment horizontal="right" wrapText="1" indent="2"/>
    </xf>
    <xf numFmtId="167" fontId="12" fillId="34" borderId="0" xfId="41" applyNumberFormat="1" applyFont="1" applyFill="1" applyBorder="1" applyAlignment="1">
      <alignment horizontal="right" wrapText="1" indent="2"/>
    </xf>
    <xf numFmtId="167" fontId="76" fillId="34" borderId="0" xfId="41" applyNumberFormat="1" applyFont="1" applyFill="1" applyBorder="1" applyAlignment="1">
      <alignment horizontal="right" wrapText="1" indent="2"/>
    </xf>
    <xf numFmtId="167" fontId="76" fillId="24" borderId="0" xfId="41" applyNumberFormat="1" applyFont="1" applyFill="1" applyBorder="1" applyAlignment="1">
      <alignment horizontal="right" wrapText="1" indent="2"/>
    </xf>
    <xf numFmtId="167" fontId="76" fillId="25" borderId="0" xfId="0" applyNumberFormat="1" applyFont="1" applyFill="1" applyBorder="1" applyAlignment="1">
      <alignment horizontal="right" indent="2"/>
    </xf>
    <xf numFmtId="167" fontId="76" fillId="33" borderId="0" xfId="0" applyNumberFormat="1" applyFont="1" applyFill="1" applyBorder="1" applyAlignment="1">
      <alignment horizontal="right" indent="2"/>
    </xf>
    <xf numFmtId="0" fontId="11" fillId="25" borderId="12" xfId="0" applyFont="1" applyFill="1" applyBorder="1" applyAlignment="1">
      <alignment horizontal="right"/>
    </xf>
    <xf numFmtId="0" fontId="11" fillId="25" borderId="59" xfId="0" applyFont="1" applyFill="1" applyBorder="1" applyAlignment="1">
      <alignment horizontal="right"/>
    </xf>
    <xf numFmtId="0" fontId="16" fillId="25" borderId="48" xfId="0" applyFont="1" applyFill="1" applyBorder="1" applyAlignment="1">
      <alignment horizontal="right"/>
    </xf>
    <xf numFmtId="0" fontId="16" fillId="0" borderId="60" xfId="0" applyFont="1" applyBorder="1" applyAlignment="1">
      <alignment vertical="justify" wrapText="1"/>
    </xf>
    <xf numFmtId="0" fontId="0" fillId="0" borderId="60" xfId="0" applyBorder="1" applyAlignment="1">
      <alignment vertical="justify" wrapText="1"/>
    </xf>
    <xf numFmtId="0" fontId="0" fillId="0" borderId="0" xfId="0" applyAlignment="1">
      <alignment vertical="justify" wrapText="1"/>
    </xf>
    <xf numFmtId="0" fontId="12" fillId="25" borderId="0" xfId="0" applyNumberFormat="1" applyFont="1" applyFill="1" applyBorder="1" applyAlignment="1">
      <alignment horizontal="right"/>
    </xf>
    <xf numFmtId="0" fontId="12" fillId="25" borderId="65" xfId="0" applyNumberFormat="1" applyFont="1" applyFill="1" applyBorder="1" applyAlignment="1">
      <alignment horizontal="right"/>
    </xf>
    <xf numFmtId="0" fontId="11" fillId="25" borderId="10" xfId="0" applyFont="1" applyFill="1" applyBorder="1" applyAlignment="1">
      <alignment horizontal="center" vertical="center"/>
    </xf>
    <xf numFmtId="0" fontId="11" fillId="25" borderId="33" xfId="0" applyFont="1" applyFill="1" applyBorder="1" applyAlignment="1">
      <alignment horizontal="center" vertical="center"/>
    </xf>
    <xf numFmtId="0" fontId="11" fillId="25" borderId="70" xfId="0" applyFont="1" applyFill="1" applyBorder="1" applyAlignment="1">
      <alignment horizontal="center"/>
    </xf>
    <xf numFmtId="0" fontId="12" fillId="24" borderId="0" xfId="41" applyFont="1" applyFill="1" applyBorder="1" applyAlignment="1">
      <alignment horizontal="left" indent="1"/>
    </xf>
    <xf numFmtId="165" fontId="12" fillId="25" borderId="0" xfId="0" applyNumberFormat="1" applyFont="1" applyFill="1" applyBorder="1" applyAlignment="1">
      <alignment horizontal="right" indent="2"/>
    </xf>
    <xf numFmtId="165" fontId="12" fillId="33" borderId="0" xfId="0" applyNumberFormat="1" applyFont="1" applyFill="1" applyBorder="1" applyAlignment="1">
      <alignment horizontal="right" indent="2"/>
    </xf>
    <xf numFmtId="0" fontId="11" fillId="24" borderId="0" xfId="41" applyFont="1" applyFill="1" applyBorder="1" applyAlignment="1">
      <alignment horizontal="left" wrapText="1"/>
    </xf>
    <xf numFmtId="169" fontId="12" fillId="24" borderId="0" xfId="41" applyNumberFormat="1" applyFont="1" applyFill="1" applyBorder="1" applyAlignment="1">
      <alignment horizontal="right" wrapText="1" indent="2"/>
    </xf>
    <xf numFmtId="169" fontId="12" fillId="34" borderId="0" xfId="41" applyNumberFormat="1" applyFont="1" applyFill="1" applyBorder="1" applyAlignment="1">
      <alignment horizontal="right" wrapText="1" indent="2"/>
    </xf>
    <xf numFmtId="0" fontId="11" fillId="24" borderId="0" xfId="41" applyFont="1" applyFill="1" applyBorder="1" applyAlignment="1">
      <alignment horizontal="left" indent="2"/>
    </xf>
    <xf numFmtId="168" fontId="11" fillId="24" borderId="0" xfId="41" applyNumberFormat="1" applyFont="1" applyFill="1" applyBorder="1" applyAlignment="1">
      <alignment horizontal="right" wrapText="1" indent="2"/>
    </xf>
    <xf numFmtId="168" fontId="11" fillId="34" borderId="0" xfId="41" applyNumberFormat="1" applyFont="1" applyFill="1" applyBorder="1" applyAlignment="1">
      <alignment horizontal="right" wrapText="1" indent="2"/>
    </xf>
    <xf numFmtId="169" fontId="37" fillId="24" borderId="0" xfId="41" applyNumberFormat="1" applyFont="1" applyFill="1" applyBorder="1" applyAlignment="1">
      <alignment horizontal="right" wrapText="1" indent="2"/>
    </xf>
    <xf numFmtId="169" fontId="37" fillId="34" borderId="0" xfId="41" applyNumberFormat="1" applyFont="1" applyFill="1" applyBorder="1" applyAlignment="1">
      <alignment horizontal="right" wrapText="1" indent="2"/>
    </xf>
    <xf numFmtId="167" fontId="12" fillId="36" borderId="0" xfId="61" applyNumberFormat="1" applyFont="1" applyFill="1" applyBorder="1" applyAlignment="1">
      <alignment horizontal="right" wrapText="1" indent="2"/>
    </xf>
    <xf numFmtId="167" fontId="12" fillId="37" borderId="0" xfId="61" applyNumberFormat="1" applyFont="1" applyFill="1" applyBorder="1" applyAlignment="1">
      <alignment horizontal="right" wrapText="1" indent="2"/>
    </xf>
    <xf numFmtId="0" fontId="11" fillId="25" borderId="10" xfId="0" applyFont="1" applyFill="1" applyBorder="1" applyAlignment="1">
      <alignment horizontal="center"/>
    </xf>
    <xf numFmtId="0" fontId="11" fillId="25" borderId="63" xfId="0" applyFont="1" applyFill="1" applyBorder="1" applyAlignment="1">
      <alignment horizontal="left"/>
    </xf>
    <xf numFmtId="0" fontId="11" fillId="25" borderId="12" xfId="0" applyFont="1" applyFill="1" applyBorder="1" applyAlignment="1">
      <alignment horizontal="left"/>
    </xf>
    <xf numFmtId="0" fontId="16" fillId="25" borderId="60" xfId="0" applyFont="1" applyFill="1" applyBorder="1" applyAlignment="1">
      <alignment vertical="justify" wrapText="1"/>
    </xf>
    <xf numFmtId="0" fontId="0" fillId="25" borderId="60" xfId="0" applyFill="1" applyBorder="1" applyAlignment="1">
      <alignment vertical="justify" wrapText="1"/>
    </xf>
    <xf numFmtId="0" fontId="0" fillId="25" borderId="0" xfId="0" applyFill="1" applyAlignment="1">
      <alignment vertical="justify" wrapText="1"/>
    </xf>
    <xf numFmtId="165" fontId="76" fillId="25" borderId="0" xfId="0" applyNumberFormat="1" applyFont="1" applyFill="1" applyBorder="1" applyAlignment="1">
      <alignment horizontal="right" indent="2"/>
    </xf>
    <xf numFmtId="165" fontId="76" fillId="33" borderId="0" xfId="0" applyNumberFormat="1" applyFont="1" applyFill="1" applyBorder="1" applyAlignment="1">
      <alignment horizontal="right" indent="2"/>
    </xf>
    <xf numFmtId="165" fontId="12" fillId="34" borderId="0" xfId="41" applyNumberFormat="1" applyFont="1" applyFill="1" applyBorder="1" applyAlignment="1">
      <alignment horizontal="right" wrapText="1" indent="2"/>
    </xf>
    <xf numFmtId="165" fontId="12" fillId="24" borderId="0" xfId="41" applyNumberFormat="1" applyFont="1" applyFill="1" applyBorder="1" applyAlignment="1">
      <alignment horizontal="right" wrapText="1" indent="2"/>
    </xf>
    <xf numFmtId="0" fontId="2" fillId="25" borderId="0" xfId="0" applyFont="1" applyFill="1" applyBorder="1" applyAlignment="1">
      <alignment horizontal="right" indent="2"/>
    </xf>
    <xf numFmtId="0" fontId="2" fillId="33" borderId="0" xfId="0" applyFont="1" applyFill="1" applyBorder="1" applyAlignment="1">
      <alignment horizontal="right" indent="2"/>
    </xf>
    <xf numFmtId="165" fontId="23" fillId="25" borderId="0" xfId="0" applyNumberFormat="1" applyFont="1" applyFill="1" applyBorder="1" applyAlignment="1">
      <alignment horizontal="right" indent="2"/>
    </xf>
    <xf numFmtId="165" fontId="23" fillId="33" borderId="0" xfId="0" applyNumberFormat="1" applyFont="1" applyFill="1" applyBorder="1" applyAlignment="1">
      <alignment horizontal="right" indent="2"/>
    </xf>
    <xf numFmtId="0" fontId="16" fillId="25" borderId="33" xfId="0" applyFont="1" applyFill="1" applyBorder="1" applyAlignment="1">
      <alignment horizontal="center"/>
    </xf>
    <xf numFmtId="0" fontId="79" fillId="25" borderId="0" xfId="0" applyFont="1" applyFill="1" applyBorder="1" applyAlignment="1">
      <alignment horizontal="center"/>
    </xf>
    <xf numFmtId="0" fontId="16" fillId="25" borderId="0" xfId="0" applyNumberFormat="1" applyFont="1" applyFill="1" applyBorder="1" applyAlignment="1">
      <alignment horizontal="justify" wrapText="1"/>
    </xf>
    <xf numFmtId="0" fontId="16" fillId="25" borderId="60" xfId="0" applyFont="1" applyFill="1" applyBorder="1" applyAlignment="1">
      <alignment vertical="top"/>
    </xf>
    <xf numFmtId="0" fontId="0" fillId="25" borderId="60" xfId="0" applyFill="1" applyBorder="1" applyAlignment="1">
      <alignment vertical="top"/>
    </xf>
    <xf numFmtId="0" fontId="0" fillId="25" borderId="0" xfId="0" applyFill="1" applyAlignment="1">
      <alignment vertical="top"/>
    </xf>
    <xf numFmtId="0" fontId="65" fillId="25" borderId="0" xfId="65" applyFont="1" applyFill="1" applyBorder="1" applyAlignment="1">
      <alignment horizontal="justify" vertical="center" wrapText="1"/>
    </xf>
    <xf numFmtId="0" fontId="11" fillId="25" borderId="0" xfId="65" applyFont="1" applyFill="1" applyBorder="1" applyAlignment="1">
      <alignment horizontal="left" indent="1"/>
    </xf>
    <xf numFmtId="0" fontId="2" fillId="0" borderId="0" xfId="65" applyFont="1" applyAlignment="1">
      <alignment horizontal="justify"/>
    </xf>
    <xf numFmtId="0" fontId="29" fillId="25" borderId="0" xfId="65" applyFont="1" applyFill="1" applyBorder="1" applyAlignment="1">
      <alignment wrapText="1"/>
    </xf>
    <xf numFmtId="0" fontId="16" fillId="25" borderId="0" xfId="65" applyFont="1" applyFill="1" applyBorder="1" applyAlignment="1">
      <alignment wrapText="1"/>
    </xf>
    <xf numFmtId="0" fontId="16" fillId="25" borderId="0" xfId="65" applyFont="1" applyFill="1" applyBorder="1" applyAlignment="1">
      <alignment horizontal="right"/>
    </xf>
    <xf numFmtId="0" fontId="90" fillId="25" borderId="68" xfId="65" applyFont="1" applyFill="1" applyBorder="1" applyAlignment="1">
      <alignment horizontal="center" vertical="center"/>
    </xf>
    <xf numFmtId="0" fontId="90" fillId="25" borderId="69" xfId="65" applyFont="1" applyFill="1" applyBorder="1" applyAlignment="1">
      <alignment horizontal="center" vertical="center"/>
    </xf>
    <xf numFmtId="0" fontId="77" fillId="25" borderId="71" xfId="65" applyFont="1" applyFill="1" applyBorder="1" applyAlignment="1">
      <alignment vertical="center"/>
    </xf>
    <xf numFmtId="0" fontId="77" fillId="25" borderId="69" xfId="65" applyFont="1" applyFill="1" applyBorder="1" applyAlignment="1">
      <alignment vertical="center"/>
    </xf>
    <xf numFmtId="0" fontId="11" fillId="25" borderId="33" xfId="65" applyFont="1" applyFill="1" applyBorder="1" applyAlignment="1">
      <alignment horizontal="center"/>
    </xf>
    <xf numFmtId="0" fontId="16" fillId="25" borderId="72" xfId="65" applyFont="1" applyFill="1" applyBorder="1" applyAlignment="1">
      <alignment horizontal="left" vertical="top"/>
    </xf>
    <xf numFmtId="0" fontId="16" fillId="25" borderId="73" xfId="65" applyFont="1" applyFill="1" applyBorder="1" applyAlignment="1">
      <alignment horizontal="left" vertical="top"/>
    </xf>
    <xf numFmtId="0" fontId="11" fillId="25" borderId="55" xfId="65" applyFont="1" applyFill="1" applyBorder="1" applyAlignment="1">
      <alignment horizontal="center"/>
    </xf>
    <xf numFmtId="0" fontId="16" fillId="25" borderId="0" xfId="65" applyFont="1" applyFill="1" applyBorder="1" applyAlignment="1">
      <alignment horizontal="justify" wrapText="1"/>
    </xf>
    <xf numFmtId="0" fontId="29" fillId="24" borderId="0" xfId="41" applyFont="1" applyFill="1" applyBorder="1" applyAlignment="1">
      <alignment horizontal="justify" vertical="center" wrapText="1"/>
    </xf>
    <xf numFmtId="0" fontId="16" fillId="24" borderId="0" xfId="41" applyFont="1" applyFill="1" applyBorder="1" applyAlignment="1">
      <alignment horizontal="justify" vertical="center" wrapText="1"/>
    </xf>
    <xf numFmtId="0" fontId="16" fillId="24" borderId="0" xfId="41" applyFont="1" applyFill="1" applyBorder="1" applyAlignment="1">
      <alignment horizontal="justify" vertical="top" wrapText="1"/>
    </xf>
    <xf numFmtId="0" fontId="12" fillId="25" borderId="23" xfId="0" applyNumberFormat="1" applyFont="1" applyFill="1" applyBorder="1" applyAlignment="1">
      <alignment horizontal="left"/>
    </xf>
    <xf numFmtId="0" fontId="9" fillId="25" borderId="18" xfId="0" applyFont="1" applyFill="1" applyBorder="1" applyAlignment="1">
      <alignment horizontal="left"/>
    </xf>
    <xf numFmtId="0" fontId="9" fillId="25" borderId="10" xfId="0" applyFont="1" applyFill="1" applyBorder="1" applyAlignment="1">
      <alignment horizontal="left"/>
    </xf>
    <xf numFmtId="0" fontId="16" fillId="25" borderId="60" xfId="0" applyFont="1" applyFill="1" applyBorder="1" applyAlignment="1">
      <alignment horizontal="left" vertical="top"/>
    </xf>
    <xf numFmtId="0" fontId="16" fillId="25" borderId="0" xfId="0" applyFont="1" applyFill="1" applyBorder="1" applyAlignment="1">
      <alignment horizontal="left" vertical="top"/>
    </xf>
    <xf numFmtId="0" fontId="4" fillId="25" borderId="60" xfId="0" applyFont="1" applyFill="1" applyBorder="1"/>
    <xf numFmtId="0" fontId="7" fillId="25" borderId="70" xfId="0" applyFont="1" applyFill="1" applyBorder="1" applyAlignment="1">
      <alignment horizontal="center"/>
    </xf>
    <xf numFmtId="0" fontId="7" fillId="25" borderId="55" xfId="0" applyFont="1" applyFill="1" applyBorder="1" applyAlignment="1">
      <alignment horizontal="center"/>
    </xf>
    <xf numFmtId="49" fontId="12" fillId="25" borderId="0" xfId="0" applyNumberFormat="1" applyFont="1" applyFill="1" applyBorder="1" applyAlignment="1">
      <alignment horizontal="left"/>
    </xf>
    <xf numFmtId="0" fontId="11" fillId="25" borderId="55" xfId="0" applyFont="1" applyFill="1" applyBorder="1" applyAlignment="1">
      <alignment horizontal="center"/>
    </xf>
    <xf numFmtId="3" fontId="12" fillId="25" borderId="0" xfId="0" applyNumberFormat="1" applyFont="1" applyFill="1" applyBorder="1" applyAlignment="1">
      <alignment horizontal="right" indent="3"/>
    </xf>
    <xf numFmtId="3" fontId="12" fillId="33" borderId="0" xfId="0" applyNumberFormat="1" applyFont="1" applyFill="1" applyBorder="1" applyAlignment="1">
      <alignment horizontal="right" indent="4"/>
    </xf>
    <xf numFmtId="3" fontId="12" fillId="33" borderId="0" xfId="0" applyNumberFormat="1" applyFont="1" applyFill="1" applyBorder="1" applyAlignment="1">
      <alignment horizontal="right" indent="6"/>
    </xf>
    <xf numFmtId="0" fontId="12" fillId="0" borderId="0" xfId="0" applyFont="1" applyFill="1" applyBorder="1" applyAlignment="1">
      <alignment horizontal="right"/>
    </xf>
    <xf numFmtId="3" fontId="108" fillId="25" borderId="0" xfId="0" applyNumberFormat="1" applyFont="1" applyFill="1" applyBorder="1" applyAlignment="1">
      <alignment horizontal="right" indent="3"/>
    </xf>
    <xf numFmtId="3" fontId="108" fillId="25" borderId="0" xfId="0" applyNumberFormat="1" applyFont="1" applyFill="1" applyBorder="1" applyAlignment="1">
      <alignment horizontal="right" indent="4"/>
    </xf>
    <xf numFmtId="3" fontId="108" fillId="25" borderId="0" xfId="0" applyNumberFormat="1" applyFont="1" applyFill="1" applyBorder="1" applyAlignment="1">
      <alignment horizontal="right" indent="6"/>
    </xf>
    <xf numFmtId="3" fontId="108" fillId="25" borderId="10" xfId="0" applyNumberFormat="1" applyFont="1" applyFill="1" applyBorder="1" applyAlignment="1">
      <alignment horizontal="right" indent="3"/>
    </xf>
    <xf numFmtId="3" fontId="108" fillId="25" borderId="10" xfId="0" applyNumberFormat="1" applyFont="1" applyFill="1" applyBorder="1" applyAlignment="1">
      <alignment horizontal="right" indent="4"/>
    </xf>
    <xf numFmtId="3" fontId="108" fillId="25" borderId="10" xfId="0" applyNumberFormat="1" applyFont="1" applyFill="1" applyBorder="1" applyAlignment="1">
      <alignment horizontal="right" indent="6"/>
    </xf>
    <xf numFmtId="3" fontId="108" fillId="25" borderId="0" xfId="0" applyNumberFormat="1" applyFont="1" applyFill="1" applyBorder="1" applyAlignment="1">
      <alignment horizontal="right" vertical="center" indent="6"/>
    </xf>
    <xf numFmtId="3" fontId="12" fillId="25" borderId="0" xfId="0" applyNumberFormat="1" applyFont="1" applyFill="1" applyAlignment="1">
      <alignment horizontal="right" indent="1"/>
    </xf>
    <xf numFmtId="3" fontId="12" fillId="25" borderId="0" xfId="0" applyNumberFormat="1" applyFont="1" applyFill="1" applyBorder="1" applyAlignment="1">
      <alignment horizontal="right" indent="1"/>
    </xf>
    <xf numFmtId="0" fontId="11" fillId="25" borderId="83" xfId="0" applyFont="1" applyFill="1" applyBorder="1" applyAlignment="1">
      <alignment horizontal="left" vertical="center" wrapText="1"/>
    </xf>
    <xf numFmtId="0" fontId="11" fillId="25" borderId="84" xfId="0" applyFont="1" applyFill="1" applyBorder="1" applyAlignment="1">
      <alignment horizontal="left" vertical="center" wrapText="1"/>
    </xf>
    <xf numFmtId="0" fontId="11" fillId="25" borderId="85" xfId="0" applyFont="1" applyFill="1" applyBorder="1" applyAlignment="1">
      <alignment horizontal="left" vertical="center" wrapText="1"/>
    </xf>
    <xf numFmtId="0" fontId="16" fillId="25" borderId="46" xfId="0" applyFont="1" applyFill="1" applyBorder="1" applyAlignment="1">
      <alignment horizontal="left" vertical="top"/>
    </xf>
    <xf numFmtId="49" fontId="11" fillId="25" borderId="33" xfId="0" applyNumberFormat="1" applyFont="1" applyFill="1" applyBorder="1" applyAlignment="1">
      <alignment horizontal="center" vertical="center"/>
    </xf>
    <xf numFmtId="49" fontId="11" fillId="25" borderId="33" xfId="0" applyNumberFormat="1" applyFont="1" applyFill="1" applyBorder="1" applyAlignment="1">
      <alignment horizontal="left" vertical="center" indent="2"/>
    </xf>
    <xf numFmtId="3" fontId="11" fillId="25" borderId="0" xfId="0" applyNumberFormat="1" applyFont="1" applyFill="1" applyAlignment="1">
      <alignment horizontal="right" indent="1"/>
    </xf>
    <xf numFmtId="3" fontId="11" fillId="25" borderId="0" xfId="0" applyNumberFormat="1" applyFont="1" applyFill="1" applyBorder="1" applyAlignment="1">
      <alignment horizontal="right" indent="1"/>
    </xf>
    <xf numFmtId="49" fontId="11" fillId="25" borderId="33" xfId="0" applyNumberFormat="1" applyFont="1" applyFill="1" applyBorder="1" applyAlignment="1">
      <alignment horizontal="center" vertical="center" wrapText="1"/>
    </xf>
    <xf numFmtId="0" fontId="108" fillId="25" borderId="0" xfId="0" applyFont="1" applyFill="1" applyBorder="1" applyAlignment="1">
      <alignment vertical="distributed"/>
    </xf>
    <xf numFmtId="3" fontId="108" fillId="25" borderId="10" xfId="0" applyNumberFormat="1" applyFont="1" applyFill="1" applyBorder="1" applyAlignment="1">
      <alignment horizontal="right" vertical="distributed" indent="1"/>
    </xf>
    <xf numFmtId="167" fontId="37" fillId="25" borderId="0" xfId="0" applyNumberFormat="1" applyFont="1" applyFill="1" applyBorder="1" applyAlignment="1">
      <alignment horizontal="right" indent="1"/>
    </xf>
    <xf numFmtId="0" fontId="11" fillId="25" borderId="33" xfId="0" applyNumberFormat="1" applyFont="1" applyFill="1" applyBorder="1" applyAlignment="1">
      <alignment horizontal="center" vertical="center" wrapText="1"/>
    </xf>
    <xf numFmtId="0" fontId="11" fillId="25" borderId="10" xfId="0" applyNumberFormat="1" applyFont="1" applyFill="1" applyBorder="1" applyAlignment="1">
      <alignment horizontal="center" vertical="center" wrapText="1"/>
    </xf>
    <xf numFmtId="49" fontId="11" fillId="25" borderId="10" xfId="0" applyNumberFormat="1" applyFont="1" applyFill="1" applyBorder="1" applyAlignment="1">
      <alignment horizontal="center" vertical="center" wrapText="1"/>
    </xf>
    <xf numFmtId="0" fontId="11" fillId="34" borderId="0" xfId="41" applyFont="1" applyFill="1" applyBorder="1" applyAlignment="1">
      <alignment horizontal="left" indent="1"/>
    </xf>
    <xf numFmtId="167" fontId="11" fillId="24" borderId="0" xfId="41" applyNumberFormat="1" applyFont="1" applyFill="1" applyBorder="1" applyAlignment="1">
      <alignment horizontal="right" wrapText="1" indent="2"/>
    </xf>
    <xf numFmtId="0" fontId="108" fillId="25" borderId="0" xfId="0" applyFont="1" applyFill="1" applyBorder="1" applyAlignment="1">
      <alignment horizontal="left"/>
    </xf>
    <xf numFmtId="167" fontId="108" fillId="25" borderId="10" xfId="0" applyNumberFormat="1" applyFont="1" applyFill="1" applyBorder="1" applyAlignment="1">
      <alignment horizontal="right" indent="2"/>
    </xf>
    <xf numFmtId="0" fontId="16" fillId="25" borderId="10" xfId="0" applyFont="1" applyFill="1" applyBorder="1" applyAlignment="1">
      <alignment horizontal="center"/>
    </xf>
    <xf numFmtId="0" fontId="0" fillId="0" borderId="77" xfId="0" applyBorder="1"/>
    <xf numFmtId="0" fontId="16" fillId="0" borderId="76" xfId="0" applyFont="1" applyBorder="1" applyAlignment="1">
      <alignment vertical="justify" wrapText="1"/>
    </xf>
    <xf numFmtId="0" fontId="0" fillId="0" borderId="76" xfId="0" applyBorder="1" applyAlignment="1">
      <alignment vertical="justify" wrapText="1"/>
    </xf>
    <xf numFmtId="0" fontId="11" fillId="25" borderId="82" xfId="0" applyFont="1" applyFill="1" applyBorder="1" applyAlignment="1">
      <alignment horizontal="center"/>
    </xf>
    <xf numFmtId="3" fontId="29" fillId="24" borderId="0" xfId="41" applyNumberFormat="1" applyFont="1" applyFill="1" applyBorder="1" applyAlignment="1">
      <alignment horizontal="right" wrapText="1"/>
    </xf>
    <xf numFmtId="0" fontId="11" fillId="25" borderId="10" xfId="66" applyFont="1" applyFill="1" applyBorder="1" applyAlignment="1">
      <alignment horizontal="right"/>
    </xf>
    <xf numFmtId="0" fontId="16" fillId="25" borderId="41" xfId="66" applyFont="1" applyFill="1" applyBorder="1" applyAlignment="1">
      <alignment horizontal="center"/>
    </xf>
    <xf numFmtId="0" fontId="11" fillId="25" borderId="0" xfId="66" applyFont="1" applyFill="1" applyBorder="1" applyAlignment="1">
      <alignment horizontal="center" vertical="center"/>
    </xf>
    <xf numFmtId="0" fontId="11" fillId="25" borderId="33" xfId="66" applyFont="1" applyFill="1" applyBorder="1" applyAlignment="1">
      <alignment horizontal="center" vertical="center"/>
    </xf>
    <xf numFmtId="0" fontId="11" fillId="24" borderId="0" xfId="41" applyFont="1" applyFill="1" applyBorder="1"/>
    <xf numFmtId="3" fontId="29" fillId="24" borderId="0" xfId="41" applyNumberFormat="1" applyFont="1" applyFill="1" applyBorder="1" applyAlignment="1">
      <alignment horizontal="right" wrapText="1" indent="1"/>
    </xf>
    <xf numFmtId="0" fontId="1" fillId="25" borderId="0" xfId="66" applyFont="1" applyFill="1" applyBorder="1"/>
    <xf numFmtId="4" fontId="29" fillId="24" borderId="0" xfId="41" applyNumberFormat="1" applyFont="1" applyFill="1" applyBorder="1" applyAlignment="1">
      <alignment horizontal="right" wrapText="1"/>
    </xf>
    <xf numFmtId="4" fontId="29" fillId="24" borderId="0" xfId="41" applyNumberFormat="1" applyFont="1" applyFill="1" applyBorder="1" applyAlignment="1">
      <alignment horizontal="right" wrapText="1" indent="1"/>
    </xf>
    <xf numFmtId="0" fontId="57" fillId="25" borderId="36" xfId="66" applyFont="1" applyFill="1" applyBorder="1" applyAlignment="1">
      <alignment horizontal="center" vertical="center"/>
    </xf>
    <xf numFmtId="0" fontId="57" fillId="25" borderId="35" xfId="66" applyFont="1" applyFill="1" applyBorder="1" applyAlignment="1">
      <alignment horizontal="center" vertical="center"/>
    </xf>
    <xf numFmtId="0" fontId="57" fillId="25" borderId="37" xfId="66" applyFont="1" applyFill="1" applyBorder="1" applyAlignment="1">
      <alignment horizontal="center" vertical="center"/>
    </xf>
    <xf numFmtId="0" fontId="11" fillId="25" borderId="33" xfId="66" applyFont="1" applyFill="1" applyBorder="1" applyAlignment="1">
      <alignment horizontal="center" vertical="center" wrapText="1"/>
    </xf>
    <xf numFmtId="3" fontId="29" fillId="24" borderId="0" xfId="41" applyNumberFormat="1" applyFont="1" applyFill="1" applyBorder="1" applyAlignment="1">
      <alignment horizontal="right" indent="2"/>
    </xf>
    <xf numFmtId="3" fontId="29" fillId="24" borderId="0" xfId="41" applyNumberFormat="1" applyFont="1" applyFill="1" applyBorder="1" applyAlignment="1">
      <alignment horizontal="right" indent="1"/>
    </xf>
    <xf numFmtId="3" fontId="115" fillId="25" borderId="0" xfId="65" applyNumberFormat="1" applyFont="1" applyFill="1" applyBorder="1" applyAlignment="1">
      <alignment horizontal="right" indent="2"/>
    </xf>
    <xf numFmtId="3" fontId="54" fillId="25" borderId="0" xfId="65" applyNumberFormat="1" applyFont="1" applyFill="1" applyBorder="1" applyAlignment="1">
      <alignment horizontal="right" vertical="center" indent="2"/>
    </xf>
    <xf numFmtId="3" fontId="54" fillId="25" borderId="0" xfId="65" applyNumberFormat="1" applyFont="1" applyFill="1" applyBorder="1" applyAlignment="1">
      <alignment horizontal="right" vertical="center" indent="1"/>
    </xf>
    <xf numFmtId="3" fontId="16" fillId="24" borderId="0" xfId="41" applyNumberFormat="1" applyFont="1" applyFill="1" applyBorder="1" applyAlignment="1">
      <alignment horizontal="right" indent="2"/>
    </xf>
    <xf numFmtId="3" fontId="16" fillId="24" borderId="0" xfId="41" applyNumberFormat="1" applyFont="1" applyFill="1" applyBorder="1" applyAlignment="1">
      <alignment horizontal="right" indent="1"/>
    </xf>
    <xf numFmtId="3" fontId="111" fillId="25" borderId="0" xfId="65" applyNumberFormat="1" applyFont="1" applyFill="1" applyBorder="1" applyAlignment="1">
      <alignment horizontal="right" indent="2"/>
    </xf>
    <xf numFmtId="0" fontId="16" fillId="24" borderId="39" xfId="41" applyFont="1" applyFill="1" applyBorder="1" applyAlignment="1">
      <alignment vertical="justify" wrapText="1"/>
    </xf>
    <xf numFmtId="0" fontId="13" fillId="0" borderId="39" xfId="65" applyFont="1" applyBorder="1" applyAlignment="1">
      <alignment vertical="justify" wrapText="1"/>
    </xf>
    <xf numFmtId="0" fontId="13" fillId="0" borderId="0" xfId="65" applyFont="1" applyAlignment="1">
      <alignment vertical="justify" wrapText="1"/>
    </xf>
    <xf numFmtId="0" fontId="18" fillId="25" borderId="0" xfId="65" applyFont="1" applyFill="1" applyBorder="1" applyAlignment="1">
      <alignment horizontal="left" vertical="center"/>
    </xf>
    <xf numFmtId="2" fontId="18" fillId="24" borderId="0" xfId="41" applyNumberFormat="1" applyFont="1" applyFill="1" applyBorder="1" applyAlignment="1">
      <alignment horizontal="center" vertical="center" wrapText="1"/>
    </xf>
    <xf numFmtId="0" fontId="18" fillId="24" borderId="0" xfId="41" applyFont="1" applyFill="1" applyBorder="1" applyAlignment="1">
      <alignment vertical="center" wrapText="1"/>
    </xf>
    <xf numFmtId="0" fontId="1" fillId="0" borderId="0" xfId="65" applyAlignment="1">
      <alignment vertical="center" wrapText="1"/>
    </xf>
    <xf numFmtId="0" fontId="16" fillId="25" borderId="46" xfId="65" applyFont="1" applyFill="1" applyBorder="1" applyAlignment="1">
      <alignment horizontal="left" vertical="top"/>
    </xf>
    <xf numFmtId="0" fontId="16" fillId="25" borderId="0" xfId="65" applyFont="1" applyFill="1" applyBorder="1" applyAlignment="1">
      <alignment horizontal="left" vertical="top"/>
    </xf>
    <xf numFmtId="0" fontId="15" fillId="28" borderId="40" xfId="65" applyFont="1" applyFill="1" applyBorder="1" applyAlignment="1">
      <alignment horizontal="left" vertical="center" wrapText="1"/>
    </xf>
    <xf numFmtId="0" fontId="15" fillId="28" borderId="34" xfId="65" applyFont="1" applyFill="1" applyBorder="1" applyAlignment="1">
      <alignment horizontal="left" vertical="center" wrapText="1"/>
    </xf>
    <xf numFmtId="0" fontId="15" fillId="28" borderId="38" xfId="65" applyFont="1" applyFill="1" applyBorder="1" applyAlignment="1">
      <alignment horizontal="left" vertical="center" wrapText="1"/>
    </xf>
    <xf numFmtId="164" fontId="12" fillId="34" borderId="0" xfId="41" applyNumberFormat="1" applyFont="1" applyFill="1" applyBorder="1" applyAlignment="1">
      <alignment horizontal="center" wrapText="1"/>
    </xf>
    <xf numFmtId="164" fontId="16" fillId="24" borderId="41" xfId="41" applyNumberFormat="1" applyFont="1" applyFill="1" applyBorder="1" applyAlignment="1">
      <alignment horizontal="right" wrapText="1"/>
    </xf>
    <xf numFmtId="0" fontId="16" fillId="0" borderId="39" xfId="65" applyFont="1" applyBorder="1" applyAlignment="1">
      <alignment vertical="justify" wrapText="1"/>
    </xf>
    <xf numFmtId="0" fontId="1" fillId="0" borderId="39" xfId="65" applyBorder="1" applyAlignment="1">
      <alignment vertical="justify" wrapText="1"/>
    </xf>
    <xf numFmtId="0" fontId="1" fillId="0" borderId="0" xfId="65" applyAlignment="1">
      <alignment vertical="justify" wrapText="1"/>
    </xf>
    <xf numFmtId="0" fontId="11" fillId="25" borderId="10" xfId="65" applyFont="1" applyFill="1" applyBorder="1" applyAlignment="1">
      <alignment horizontal="center"/>
    </xf>
    <xf numFmtId="0" fontId="12" fillId="25" borderId="0" xfId="65" applyNumberFormat="1" applyFont="1" applyFill="1" applyBorder="1" applyAlignment="1">
      <alignment horizontal="left"/>
    </xf>
    <xf numFmtId="0" fontId="2" fillId="0" borderId="0" xfId="65" applyFont="1" applyAlignment="1">
      <alignment horizontal="right"/>
    </xf>
    <xf numFmtId="0" fontId="16" fillId="24" borderId="39" xfId="41" applyFont="1" applyFill="1" applyBorder="1" applyAlignment="1">
      <alignment horizontal="left" vertical="top"/>
    </xf>
    <xf numFmtId="0" fontId="16" fillId="24" borderId="0" xfId="41" applyFont="1" applyFill="1" applyBorder="1" applyAlignment="1">
      <alignment horizontal="left" vertical="top"/>
    </xf>
    <xf numFmtId="0" fontId="11" fillId="0" borderId="33" xfId="54" applyFont="1" applyBorder="1" applyAlignment="1">
      <alignment horizontal="center" vertical="center" wrapText="1"/>
    </xf>
    <xf numFmtId="0" fontId="16" fillId="34" borderId="0" xfId="41" applyFont="1" applyFill="1" applyBorder="1" applyAlignment="1">
      <alignment horizontal="justify" vertical="center"/>
    </xf>
    <xf numFmtId="0" fontId="16" fillId="24" borderId="0" xfId="41" applyFont="1" applyFill="1" applyBorder="1" applyAlignment="1">
      <alignment horizontal="justify" vertical="center"/>
    </xf>
    <xf numFmtId="0" fontId="18" fillId="25" borderId="0" xfId="0" applyFont="1" applyFill="1" applyBorder="1" applyAlignment="1">
      <alignment horizontal="left" vertical="center"/>
    </xf>
    <xf numFmtId="0" fontId="50" fillId="25" borderId="0" xfId="0" applyFont="1" applyFill="1" applyBorder="1" applyAlignment="1">
      <alignment horizontal="right" vertical="center"/>
    </xf>
    <xf numFmtId="0" fontId="11" fillId="25" borderId="42" xfId="0" applyFont="1" applyFill="1" applyBorder="1" applyAlignment="1">
      <alignment horizontal="left"/>
    </xf>
    <xf numFmtId="0" fontId="16" fillId="0" borderId="39" xfId="0" applyFont="1" applyBorder="1" applyAlignment="1">
      <alignment vertical="justify" wrapText="1"/>
    </xf>
    <xf numFmtId="0" fontId="0" fillId="0" borderId="39" xfId="0" applyBorder="1" applyAlignment="1">
      <alignment vertical="justify" wrapText="1"/>
    </xf>
    <xf numFmtId="0" fontId="16" fillId="0" borderId="39" xfId="0" applyFont="1" applyBorder="1" applyAlignment="1">
      <alignment wrapText="1"/>
    </xf>
    <xf numFmtId="0" fontId="0" fillId="0" borderId="39" xfId="0" applyBorder="1" applyAlignment="1">
      <alignment wrapText="1"/>
    </xf>
    <xf numFmtId="0" fontId="0" fillId="0" borderId="0" xfId="0" applyAlignment="1">
      <alignment wrapText="1"/>
    </xf>
    <xf numFmtId="0" fontId="18" fillId="25" borderId="0" xfId="65" applyFont="1" applyFill="1" applyBorder="1" applyAlignment="1">
      <alignment horizontal="left"/>
    </xf>
    <xf numFmtId="0" fontId="11" fillId="25" borderId="0" xfId="65" applyFont="1" applyFill="1" applyAlignment="1">
      <alignment horizontal="left" indent="1"/>
    </xf>
    <xf numFmtId="0" fontId="11" fillId="25" borderId="12" xfId="65" applyFont="1" applyFill="1" applyBorder="1" applyAlignment="1">
      <alignment horizontal="left"/>
    </xf>
    <xf numFmtId="0" fontId="16" fillId="0" borderId="58" xfId="65" applyFont="1" applyBorder="1" applyAlignment="1">
      <alignment vertical="justify" wrapText="1"/>
    </xf>
    <xf numFmtId="0" fontId="16" fillId="0" borderId="0" xfId="65" applyFont="1" applyBorder="1" applyAlignment="1">
      <alignment vertical="justify" wrapText="1"/>
    </xf>
    <xf numFmtId="0" fontId="11" fillId="0" borderId="0" xfId="65" applyFont="1" applyAlignment="1">
      <alignment horizontal="left" indent="1"/>
    </xf>
    <xf numFmtId="164" fontId="11" fillId="24" borderId="33" xfId="41" applyNumberFormat="1" applyFont="1" applyFill="1" applyBorder="1" applyAlignment="1">
      <alignment horizontal="center" wrapText="1"/>
    </xf>
    <xf numFmtId="0" fontId="63" fillId="25" borderId="0" xfId="65" applyFont="1" applyFill="1" applyBorder="1" applyAlignment="1">
      <alignment horizontal="center" vertical="center" wrapText="1"/>
    </xf>
    <xf numFmtId="3" fontId="16" fillId="25" borderId="0" xfId="65" applyNumberFormat="1" applyFont="1" applyFill="1" applyBorder="1" applyAlignment="1">
      <alignment horizontal="center" vertical="center"/>
    </xf>
    <xf numFmtId="167" fontId="16" fillId="25" borderId="0" xfId="65" applyNumberFormat="1" applyFont="1" applyFill="1" applyBorder="1" applyAlignment="1">
      <alignment horizontal="center" vertical="center"/>
    </xf>
    <xf numFmtId="0" fontId="12" fillId="25" borderId="0" xfId="65" applyFont="1" applyFill="1" applyBorder="1" applyAlignment="1">
      <alignment horizontal="left" indent="1"/>
    </xf>
    <xf numFmtId="0" fontId="52" fillId="25" borderId="0" xfId="65" applyFont="1" applyFill="1" applyBorder="1" applyAlignment="1">
      <alignment horizontal="justify" wrapText="1"/>
    </xf>
    <xf numFmtId="0" fontId="56" fillId="25" borderId="0" xfId="65" applyFont="1" applyFill="1" applyBorder="1" applyAlignment="1">
      <alignment horizontal="justify" wrapText="1"/>
    </xf>
    <xf numFmtId="0" fontId="52" fillId="25" borderId="0" xfId="65" applyFont="1" applyFill="1" applyBorder="1" applyAlignment="1">
      <alignment horizontal="justify" vertical="top" wrapText="1"/>
    </xf>
    <xf numFmtId="0" fontId="18" fillId="24" borderId="0" xfId="41" applyFont="1" applyFill="1" applyBorder="1" applyAlignment="1">
      <alignment horizontal="center" wrapText="1"/>
    </xf>
    <xf numFmtId="0" fontId="11" fillId="25" borderId="33" xfId="65" applyFont="1" applyFill="1" applyBorder="1" applyAlignment="1">
      <alignment horizontal="center" vertical="center" wrapText="1"/>
    </xf>
    <xf numFmtId="0" fontId="11" fillId="0" borderId="10" xfId="65" applyFont="1" applyBorder="1" applyAlignment="1">
      <alignment horizontal="center" vertical="center" wrapText="1"/>
    </xf>
    <xf numFmtId="0" fontId="11" fillId="0" borderId="12" xfId="65" applyFont="1" applyBorder="1" applyAlignment="1">
      <alignment horizontal="center" vertical="center" wrapText="1"/>
    </xf>
    <xf numFmtId="164" fontId="11" fillId="24" borderId="33" xfId="41" applyNumberFormat="1" applyFont="1" applyFill="1" applyBorder="1" applyAlignment="1">
      <alignment horizontal="center" vertical="center" wrapText="1"/>
    </xf>
    <xf numFmtId="3" fontId="70" fillId="25" borderId="0" xfId="65" applyNumberFormat="1" applyFont="1" applyFill="1" applyBorder="1" applyAlignment="1">
      <alignment horizontal="center"/>
    </xf>
    <xf numFmtId="167" fontId="70" fillId="25" borderId="0" xfId="65" applyNumberFormat="1" applyFont="1" applyFill="1" applyBorder="1" applyAlignment="1">
      <alignment horizontal="center"/>
    </xf>
    <xf numFmtId="0" fontId="16" fillId="25" borderId="0" xfId="65" applyFont="1" applyFill="1" applyBorder="1" applyAlignment="1">
      <alignment horizontal="right" indent="2"/>
    </xf>
    <xf numFmtId="0" fontId="54" fillId="25" borderId="0" xfId="65" applyFont="1" applyFill="1" applyBorder="1" applyAlignment="1">
      <alignment horizontal="right" indent="2"/>
    </xf>
    <xf numFmtId="0" fontId="16" fillId="33" borderId="0" xfId="65" applyFont="1" applyFill="1" applyBorder="1" applyAlignment="1">
      <alignment horizontal="right" indent="2"/>
    </xf>
    <xf numFmtId="0" fontId="16" fillId="33" borderId="39" xfId="65" applyFont="1" applyFill="1" applyBorder="1" applyAlignment="1">
      <alignment vertical="justify" wrapText="1"/>
    </xf>
    <xf numFmtId="0" fontId="1" fillId="33" borderId="39" xfId="65" applyFill="1" applyBorder="1" applyAlignment="1">
      <alignment vertical="justify" wrapText="1"/>
    </xf>
    <xf numFmtId="0" fontId="1" fillId="33" borderId="0" xfId="65" applyFill="1" applyAlignment="1">
      <alignment vertical="justify" wrapText="1"/>
    </xf>
    <xf numFmtId="0" fontId="11" fillId="33" borderId="33" xfId="65" applyFont="1" applyFill="1" applyBorder="1" applyAlignment="1">
      <alignment horizontal="center"/>
    </xf>
    <xf numFmtId="0" fontId="18" fillId="33" borderId="0" xfId="65" applyFont="1" applyFill="1" applyBorder="1" applyAlignment="1">
      <alignment horizontal="left"/>
    </xf>
    <xf numFmtId="0" fontId="12" fillId="25" borderId="0" xfId="65" applyNumberFormat="1" applyFont="1" applyFill="1" applyBorder="1" applyAlignment="1">
      <alignment horizontal="right"/>
    </xf>
    <xf numFmtId="3" fontId="54" fillId="25" borderId="0" xfId="65" applyNumberFormat="1" applyFont="1" applyFill="1" applyBorder="1" applyAlignment="1">
      <alignment horizontal="right" indent="2"/>
    </xf>
    <xf numFmtId="167" fontId="54" fillId="25" borderId="0" xfId="65" applyNumberFormat="1" applyFont="1" applyFill="1" applyBorder="1" applyAlignment="1">
      <alignment horizontal="right" indent="2"/>
    </xf>
    <xf numFmtId="0" fontId="18" fillId="25" borderId="0" xfId="69" applyFont="1" applyFill="1" applyBorder="1" applyAlignment="1">
      <alignment horizontal="left" vertical="center"/>
    </xf>
    <xf numFmtId="0" fontId="9" fillId="25" borderId="0" xfId="68" applyFont="1" applyFill="1" applyBorder="1" applyAlignment="1">
      <alignment horizontal="left"/>
    </xf>
    <xf numFmtId="0" fontId="9" fillId="25" borderId="10" xfId="68" applyFont="1" applyFill="1" applyBorder="1" applyAlignment="1">
      <alignment horizontal="left"/>
    </xf>
    <xf numFmtId="0" fontId="57" fillId="25" borderId="36" xfId="68" applyFont="1" applyFill="1" applyBorder="1" applyAlignment="1">
      <alignment horizontal="center" vertical="center"/>
    </xf>
    <xf numFmtId="0" fontId="57" fillId="25" borderId="35" xfId="68" applyFont="1" applyFill="1" applyBorder="1" applyAlignment="1">
      <alignment horizontal="center" vertical="center"/>
    </xf>
    <xf numFmtId="0" fontId="57" fillId="25" borderId="37" xfId="68" applyFont="1" applyFill="1" applyBorder="1" applyAlignment="1">
      <alignment horizontal="center" vertical="center"/>
    </xf>
    <xf numFmtId="0" fontId="11" fillId="25" borderId="0" xfId="68" applyFont="1" applyFill="1" applyBorder="1" applyAlignment="1">
      <alignment horizontal="center"/>
    </xf>
    <xf numFmtId="3" fontId="11" fillId="24" borderId="33" xfId="63" applyNumberFormat="1" applyFont="1" applyFill="1" applyBorder="1" applyAlignment="1">
      <alignment horizontal="center" vertical="center" wrapText="1"/>
    </xf>
    <xf numFmtId="0" fontId="11" fillId="25" borderId="10" xfId="68" applyFont="1" applyFill="1" applyBorder="1" applyAlignment="1">
      <alignment horizontal="center"/>
    </xf>
    <xf numFmtId="0" fontId="11" fillId="25" borderId="0" xfId="68" applyFont="1" applyFill="1" applyBorder="1" applyAlignment="1">
      <alignment horizontal="center" wrapText="1"/>
    </xf>
    <xf numFmtId="3" fontId="18" fillId="24" borderId="0" xfId="63" applyNumberFormat="1" applyFont="1" applyFill="1" applyBorder="1" applyAlignment="1">
      <alignment horizontal="right" wrapText="1" indent="5"/>
    </xf>
    <xf numFmtId="3" fontId="12" fillId="24" borderId="0" xfId="63" applyNumberFormat="1" applyFont="1" applyFill="1" applyBorder="1" applyAlignment="1">
      <alignment horizontal="right" wrapText="1" indent="5"/>
    </xf>
    <xf numFmtId="0" fontId="29" fillId="25" borderId="0" xfId="0" applyFont="1" applyFill="1" applyBorder="1" applyAlignment="1">
      <alignment vertical="center" wrapText="1"/>
    </xf>
    <xf numFmtId="0" fontId="114" fillId="25" borderId="0" xfId="68" applyFont="1" applyFill="1" applyBorder="1" applyAlignment="1">
      <alignment wrapText="1"/>
    </xf>
    <xf numFmtId="0" fontId="29" fillId="34" borderId="0" xfId="41" applyFont="1" applyFill="1" applyBorder="1" applyAlignment="1">
      <alignment horizontal="justify" wrapText="1"/>
    </xf>
    <xf numFmtId="0" fontId="16" fillId="25" borderId="26" xfId="0" applyFont="1" applyFill="1" applyBorder="1" applyAlignment="1">
      <alignment horizontal="left" vertical="top"/>
    </xf>
    <xf numFmtId="0" fontId="29" fillId="25" borderId="10" xfId="0" applyFont="1" applyFill="1" applyBorder="1" applyAlignment="1">
      <alignment horizontal="center" vertical="center" wrapText="1"/>
    </xf>
    <xf numFmtId="0" fontId="29" fillId="25" borderId="12" xfId="0" applyFont="1" applyFill="1" applyBorder="1" applyAlignment="1">
      <alignment horizontal="center" vertical="center" wrapText="1"/>
    </xf>
    <xf numFmtId="0" fontId="11" fillId="25" borderId="0" xfId="0" applyFont="1" applyFill="1" applyBorder="1" applyAlignment="1">
      <alignment horizontal="center"/>
    </xf>
    <xf numFmtId="0" fontId="9" fillId="25" borderId="13" xfId="0" applyFont="1" applyFill="1" applyBorder="1" applyAlignment="1">
      <alignment horizontal="left"/>
    </xf>
    <xf numFmtId="0" fontId="9" fillId="25" borderId="0" xfId="0" applyFont="1" applyFill="1" applyBorder="1" applyAlignment="1">
      <alignment horizontal="left"/>
    </xf>
    <xf numFmtId="0" fontId="11" fillId="25" borderId="26" xfId="0" applyFont="1" applyFill="1" applyBorder="1" applyAlignment="1">
      <alignment horizontal="center"/>
    </xf>
    <xf numFmtId="0" fontId="0" fillId="0" borderId="26" xfId="0" applyBorder="1"/>
    <xf numFmtId="0" fontId="12" fillId="25" borderId="29" xfId="65" applyNumberFormat="1" applyFont="1" applyFill="1" applyBorder="1" applyAlignment="1">
      <alignment horizontal="right"/>
    </xf>
    <xf numFmtId="0" fontId="11" fillId="34" borderId="0" xfId="41" applyFont="1" applyFill="1" applyBorder="1" applyAlignment="1">
      <alignment horizontal="left" vertical="center" wrapText="1" indent="1"/>
    </xf>
    <xf numFmtId="0" fontId="29" fillId="24" borderId="0" xfId="41" applyFont="1" applyFill="1" applyBorder="1" applyAlignment="1">
      <alignment horizontal="left" wrapText="1"/>
    </xf>
    <xf numFmtId="0" fontId="32" fillId="33" borderId="0" xfId="65" applyFont="1" applyFill="1" applyBorder="1" applyAlignment="1">
      <alignment horizontal="left"/>
    </xf>
    <xf numFmtId="0" fontId="29" fillId="34" borderId="0" xfId="41" applyFont="1" applyFill="1" applyBorder="1" applyAlignment="1">
      <alignment horizontal="left" wrapText="1"/>
    </xf>
    <xf numFmtId="0" fontId="16" fillId="34" borderId="0" xfId="41" applyFont="1" applyFill="1" applyBorder="1" applyAlignment="1">
      <alignment horizontal="left"/>
    </xf>
    <xf numFmtId="0" fontId="7" fillId="34" borderId="0" xfId="41" applyFont="1" applyFill="1" applyBorder="1" applyAlignment="1">
      <alignment horizontal="left" vertical="center" wrapText="1" indent="1"/>
    </xf>
    <xf numFmtId="0" fontId="11" fillId="24" borderId="0" xfId="41" applyFont="1" applyFill="1" applyBorder="1" applyAlignment="1">
      <alignment horizontal="left" vertical="center" wrapText="1" indent="1"/>
    </xf>
    <xf numFmtId="0" fontId="11" fillId="25" borderId="28" xfId="65" applyFont="1" applyFill="1" applyBorder="1" applyAlignment="1">
      <alignment horizontal="left"/>
    </xf>
    <xf numFmtId="0" fontId="9" fillId="25" borderId="0" xfId="65" applyFont="1" applyFill="1" applyBorder="1" applyAlignment="1">
      <alignment horizontal="left"/>
    </xf>
    <xf numFmtId="0" fontId="16" fillId="25" borderId="26" xfId="65" applyFont="1" applyFill="1" applyBorder="1" applyAlignment="1">
      <alignment horizontal="left" vertical="top"/>
    </xf>
    <xf numFmtId="0" fontId="32" fillId="25" borderId="0" xfId="65" applyFont="1" applyFill="1" applyBorder="1" applyAlignment="1">
      <alignment horizontal="left" wrapText="1"/>
    </xf>
    <xf numFmtId="0" fontId="29" fillId="24" borderId="0" xfId="41" applyFont="1" applyFill="1" applyBorder="1" applyAlignment="1">
      <alignment horizontal="left" vertical="top" wrapText="1"/>
    </xf>
    <xf numFmtId="49" fontId="16" fillId="25" borderId="0" xfId="0" applyNumberFormat="1" applyFont="1" applyFill="1" applyBorder="1" applyAlignment="1">
      <alignment wrapText="1"/>
    </xf>
    <xf numFmtId="3" fontId="16" fillId="25" borderId="48" xfId="0" applyNumberFormat="1" applyFont="1" applyFill="1" applyBorder="1" applyAlignment="1">
      <alignment horizontal="right"/>
    </xf>
    <xf numFmtId="0" fontId="76" fillId="25" borderId="0" xfId="0" applyFont="1" applyFill="1" applyBorder="1" applyAlignment="1">
      <alignment horizontal="justify" vertical="center"/>
    </xf>
    <xf numFmtId="0" fontId="16" fillId="25" borderId="0" xfId="0" applyNumberFormat="1" applyFont="1" applyFill="1" applyBorder="1" applyAlignment="1" applyProtection="1">
      <alignment horizontal="justify" vertical="justify" wrapText="1"/>
      <protection locked="0"/>
    </xf>
    <xf numFmtId="1" fontId="12" fillId="25" borderId="0" xfId="52" applyNumberFormat="1" applyFont="1" applyFill="1" applyBorder="1" applyAlignment="1">
      <alignment horizontal="center"/>
    </xf>
    <xf numFmtId="49" fontId="90" fillId="33" borderId="68" xfId="52" applyNumberFormat="1" applyFont="1" applyFill="1" applyBorder="1" applyAlignment="1">
      <alignment horizontal="center" vertical="center" wrapText="1"/>
    </xf>
    <xf numFmtId="49" fontId="90" fillId="33" borderId="69" xfId="52" applyNumberFormat="1" applyFont="1" applyFill="1" applyBorder="1" applyAlignment="1">
      <alignment horizontal="center" vertical="center"/>
    </xf>
    <xf numFmtId="1" fontId="12" fillId="24" borderId="0" xfId="62" applyNumberFormat="1" applyFont="1" applyFill="1" applyBorder="1" applyAlignment="1">
      <alignment horizontal="center" wrapText="1"/>
    </xf>
    <xf numFmtId="49" fontId="12" fillId="25" borderId="0" xfId="52" applyNumberFormat="1" applyFont="1" applyFill="1" applyBorder="1" applyAlignment="1">
      <alignment horizontal="left"/>
    </xf>
    <xf numFmtId="0" fontId="12" fillId="25" borderId="0" xfId="52" applyNumberFormat="1" applyFont="1" applyFill="1" applyBorder="1" applyAlignment="1">
      <alignment horizontal="left"/>
    </xf>
    <xf numFmtId="0" fontId="12" fillId="25" borderId="0" xfId="53" applyNumberFormat="1" applyFont="1" applyFill="1" applyAlignment="1">
      <alignment horizontal="right"/>
    </xf>
    <xf numFmtId="0" fontId="12" fillId="25" borderId="0" xfId="53" applyNumberFormat="1" applyFont="1" applyFill="1" applyBorder="1" applyAlignment="1">
      <alignment horizontal="right"/>
    </xf>
    <xf numFmtId="0" fontId="29" fillId="24" borderId="0" xfId="62" applyFont="1" applyFill="1" applyBorder="1" applyAlignment="1">
      <alignment horizontal="left" wrapText="1"/>
    </xf>
    <xf numFmtId="0" fontId="16" fillId="24" borderId="0" xfId="62" applyFont="1" applyFill="1" applyBorder="1" applyAlignment="1">
      <alignment horizontal="left" wrapText="1"/>
    </xf>
    <xf numFmtId="0" fontId="16" fillId="24" borderId="11" xfId="62" applyFont="1" applyFill="1" applyBorder="1" applyAlignment="1">
      <alignment horizontal="left" wrapText="1"/>
    </xf>
    <xf numFmtId="0" fontId="11" fillId="25" borderId="30" xfId="0" applyFont="1" applyFill="1" applyBorder="1" applyAlignment="1">
      <alignment horizontal="right"/>
    </xf>
    <xf numFmtId="0" fontId="10" fillId="25" borderId="0" xfId="0" applyFont="1" applyFill="1" applyBorder="1"/>
    <xf numFmtId="0" fontId="12" fillId="25" borderId="29" xfId="0" applyNumberFormat="1" applyFont="1" applyFill="1" applyBorder="1" applyAlignment="1">
      <alignment horizontal="right"/>
    </xf>
    <xf numFmtId="0" fontId="11" fillId="25" borderId="28" xfId="0" applyFont="1" applyFill="1" applyBorder="1" applyAlignment="1">
      <alignment horizontal="left"/>
    </xf>
    <xf numFmtId="0" fontId="34" fillId="25" borderId="0" xfId="0" applyFont="1" applyFill="1" applyBorder="1" applyAlignment="1">
      <alignment horizontal="left"/>
    </xf>
    <xf numFmtId="0" fontId="9" fillId="31" borderId="0" xfId="0" applyFont="1" applyFill="1" applyBorder="1" applyAlignment="1"/>
    <xf numFmtId="164" fontId="17" fillId="31" borderId="0" xfId="41" applyNumberFormat="1" applyFont="1" applyFill="1" applyBorder="1" applyAlignment="1">
      <alignment horizontal="left" wrapText="1"/>
    </xf>
  </cellXfs>
  <cellStyles count="71">
    <cellStyle name="%" xfId="1"/>
    <cellStyle name="20% - Cor1" xfId="2" builtinId="30" customBuiltin="1"/>
    <cellStyle name="20% - Cor2" xfId="3" builtinId="34" customBuiltin="1"/>
    <cellStyle name="20% - Cor3" xfId="4" builtinId="38" customBuiltin="1"/>
    <cellStyle name="20% - Cor4" xfId="5" builtinId="42" customBuiltin="1"/>
    <cellStyle name="20% - Cor5" xfId="6" builtinId="46" customBuiltin="1"/>
    <cellStyle name="20% - Cor6" xfId="7" builtinId="50" customBuiltin="1"/>
    <cellStyle name="40% - Cor1" xfId="8" builtinId="31" customBuiltin="1"/>
    <cellStyle name="40% - Cor2" xfId="9" builtinId="35" customBuiltin="1"/>
    <cellStyle name="40% - Cor3" xfId="10" builtinId="39" customBuiltin="1"/>
    <cellStyle name="40% - Cor4" xfId="11" builtinId="43" customBuiltin="1"/>
    <cellStyle name="40% - Cor5" xfId="12" builtinId="47" customBuiltin="1"/>
    <cellStyle name="40% - Cor6" xfId="13" builtinId="51" customBuiltin="1"/>
    <cellStyle name="60% - Cor1" xfId="14" builtinId="32" customBuiltin="1"/>
    <cellStyle name="60% - Cor2" xfId="15" builtinId="36" customBuiltin="1"/>
    <cellStyle name="60% - Cor3" xfId="16" builtinId="40" customBuiltin="1"/>
    <cellStyle name="60% - Cor4" xfId="17" builtinId="44" customBuiltin="1"/>
    <cellStyle name="60% - Cor5" xfId="18" builtinId="48" customBuiltin="1"/>
    <cellStyle name="60% - Cor6" xfId="19" builtinId="52" customBuiltin="1"/>
    <cellStyle name="Cabeçalho 1" xfId="20" builtinId="16" customBuiltin="1"/>
    <cellStyle name="Cabeçalho 2" xfId="21" builtinId="17" customBuiltin="1"/>
    <cellStyle name="Cabeçalho 3" xfId="22" builtinId="18" customBuiltin="1"/>
    <cellStyle name="Cabeçalho 4" xfId="23" builtinId="19" customBuiltin="1"/>
    <cellStyle name="Cálculo" xfId="24" builtinId="22" customBuiltin="1"/>
    <cellStyle name="Célula Ligada" xfId="25" builtinId="24" customBuiltin="1"/>
    <cellStyle name="Cor1" xfId="26" builtinId="29" customBuiltin="1"/>
    <cellStyle name="Cor2" xfId="27" builtinId="33" customBuiltin="1"/>
    <cellStyle name="Cor3" xfId="28" builtinId="37" customBuiltin="1"/>
    <cellStyle name="Cor4" xfId="29" builtinId="41" customBuiltin="1"/>
    <cellStyle name="Cor5" xfId="30" builtinId="45" customBuiltin="1"/>
    <cellStyle name="Cor6" xfId="31" builtinId="49" customBuiltin="1"/>
    <cellStyle name="Correcto" xfId="32" builtinId="26" customBuiltin="1"/>
    <cellStyle name="Entrada" xfId="33" builtinId="20" customBuiltin="1"/>
    <cellStyle name="Euro" xfId="34"/>
    <cellStyle name="Hiperligação" xfId="35" builtinId="8"/>
    <cellStyle name="Incorrecto" xfId="36" builtinId="27" customBuiltin="1"/>
    <cellStyle name="Neutro" xfId="37" builtinId="28" customBuiltin="1"/>
    <cellStyle name="Normal" xfId="0" builtinId="0"/>
    <cellStyle name="Normal 2" xfId="38"/>
    <cellStyle name="Normal 3" xfId="39"/>
    <cellStyle name="Normal 3 2" xfId="53"/>
    <cellStyle name="Normal 4" xfId="40"/>
    <cellStyle name="Normal 5" xfId="51"/>
    <cellStyle name="Normal 5 2" xfId="52"/>
    <cellStyle name="Normal 6" xfId="55"/>
    <cellStyle name="Normal 6 2" xfId="65"/>
    <cellStyle name="Normal 7" xfId="58"/>
    <cellStyle name="Normal_18ssocial RSI" xfId="60"/>
    <cellStyle name="Normal_bedez2008 2" xfId="70"/>
    <cellStyle name="Normal_beFev2008 2" xfId="66"/>
    <cellStyle name="Normal_bejan2009 2" xfId="69"/>
    <cellStyle name="Normal_bejun2008" xfId="54"/>
    <cellStyle name="Normal_benov2008 2" xfId="64"/>
    <cellStyle name="Normal_beout2008 2" xfId="68"/>
    <cellStyle name="Normal_Book2" xfId="41"/>
    <cellStyle name="Normal_Book2 4" xfId="62"/>
    <cellStyle name="Normal_Book2 5" xfId="63"/>
    <cellStyle name="Normal_Book3" xfId="61"/>
    <cellStyle name="Normal_Folha1 2" xfId="67"/>
    <cellStyle name="Nota" xfId="42" builtinId="10" customBuiltin="1"/>
    <cellStyle name="Percentagem 2" xfId="59"/>
    <cellStyle name="Saída" xfId="43" builtinId="21" customBuiltin="1"/>
    <cellStyle name="Standaard_SifCdE01tableauxEN" xfId="44"/>
    <cellStyle name="Texto de Aviso" xfId="45" builtinId="11" customBuiltin="1"/>
    <cellStyle name="Texto Explicativo" xfId="46" builtinId="53" customBuiltin="1"/>
    <cellStyle name="Título" xfId="47" builtinId="15" customBuiltin="1"/>
    <cellStyle name="Total" xfId="48" builtinId="25" customBuiltin="1"/>
    <cellStyle name="Verificar Célula" xfId="49" builtinId="23" customBuiltin="1"/>
    <cellStyle name="Vírgula 2" xfId="50"/>
    <cellStyle name="Vírgula 3" xfId="56"/>
    <cellStyle name="Vírgula 4" xfId="57"/>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CC0000"/>
      <rgbColor rgb="00008080"/>
      <rgbColor rgb="00C0C0C0"/>
      <rgbColor rgb="00808080"/>
      <rgbColor rgb="005F5F5F"/>
      <rgbColor rgb="00993366"/>
      <rgbColor rgb="00FFFFCC"/>
      <rgbColor rgb="00CCFFFF"/>
      <rgbColor rgb="00660066"/>
      <rgbColor rgb="00FF8080"/>
      <rgbColor rgb="000066CC"/>
      <rgbColor rgb="00CCCCFF"/>
      <rgbColor rgb="00EAEAEA"/>
      <rgbColor rgb="00FFE8D1"/>
      <rgbColor rgb="00FFFF00"/>
      <rgbColor rgb="00FFF2E5"/>
      <rgbColor rgb="00FF9966"/>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DF9707"/>
      <rgbColor rgb="00333399"/>
      <rgbColor rgb="00333333"/>
    </indexedColors>
    <mruColors>
      <color rgb="FF008000"/>
      <color rgb="FFCC0000"/>
      <color rgb="FFFFFFCC"/>
      <color rgb="FF333333"/>
      <color rgb="FFFFF2E5"/>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4.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externalLink" Target="externalLinks/externalLink11.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externalLink" Target="externalLinks/externalLink10.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externalLink" Target="externalLinks/externalLink6.xml"/><Relationship Id="rId36" Type="http://schemas.openxmlformats.org/officeDocument/2006/relationships/externalLink" Target="externalLinks/externalLink1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5.xml"/><Relationship Id="rId30" Type="http://schemas.openxmlformats.org/officeDocument/2006/relationships/externalLink" Target="externalLinks/externalLink8.xml"/><Relationship Id="rId35" Type="http://schemas.openxmlformats.org/officeDocument/2006/relationships/externalLink" Target="externalLinks/externalLink1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8.xml"/></Relationships>
</file>

<file path=xl/charts/chart1.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27114624"/>
        <c:axId val="133629056"/>
      </c:barChart>
      <c:catAx>
        <c:axId val="127114624"/>
        <c:scaling>
          <c:orientation val="maxMin"/>
        </c:scaling>
        <c:axPos val="l"/>
        <c:majorTickMark val="none"/>
        <c:tickLblPos val="none"/>
        <c:spPr>
          <a:ln w="3175">
            <a:solidFill>
              <a:srgbClr val="333333"/>
            </a:solidFill>
            <a:prstDash val="solid"/>
          </a:ln>
        </c:spPr>
        <c:crossAx val="133629056"/>
        <c:crosses val="autoZero"/>
        <c:auto val="1"/>
        <c:lblAlgn val="ctr"/>
        <c:lblOffset val="100"/>
        <c:tickMarkSkip val="1"/>
      </c:catAx>
      <c:valAx>
        <c:axId val="133629056"/>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2711462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 por escalão de valores da prestação de RSI </a:t>
            </a:r>
            <a:r>
              <a:rPr lang="pt-PT" sz="700" b="0" i="0" u="none" strike="noStrike" baseline="0">
                <a:solidFill>
                  <a:srgbClr val="333333"/>
                </a:solidFill>
                <a:latin typeface="Arial"/>
                <a:cs typeface="Arial"/>
              </a:rPr>
              <a:t>(euros)</a:t>
            </a:r>
          </a:p>
        </c:rich>
      </c:tx>
      <c:layout>
        <c:manualLayout>
          <c:xMode val="edge"/>
          <c:yMode val="edge"/>
          <c:x val="0.18181871844333194"/>
          <c:y val="2.9239766081873349E-2"/>
        </c:manualLayout>
      </c:layout>
      <c:spPr>
        <a:noFill/>
        <a:ln w="25400">
          <a:noFill/>
        </a:ln>
      </c:spPr>
    </c:title>
    <c:plotArea>
      <c:layout>
        <c:manualLayout>
          <c:layoutTarget val="inner"/>
          <c:xMode val="edge"/>
          <c:yMode val="edge"/>
          <c:x val="0.27925033467202143"/>
          <c:y val="0.18128758502139938"/>
          <c:w val="0.72074966532802043"/>
          <c:h val="0.79532617944866657"/>
        </c:manualLayout>
      </c:layout>
      <c:barChart>
        <c:barDir val="bar"/>
        <c:grouping val="clustered"/>
        <c:ser>
          <c:idx val="0"/>
          <c:order val="0"/>
          <c:tx>
            <c:v>escalão rsi</c:v>
          </c:tx>
          <c:spPr>
            <a:solidFill>
              <a:srgbClr val="C0C0C0"/>
            </a:solidFill>
            <a:ln w="12700">
              <a:solidFill>
                <a:srgbClr val="808080"/>
              </a:solidFill>
              <a:prstDash val="solid"/>
            </a:ln>
          </c:spPr>
          <c:dLbls>
            <c:dLbl>
              <c:idx val="0"/>
              <c:layout>
                <c:manualLayout>
                  <c:x val="1.0582699310761714E-4"/>
                  <c:y val="-4.3534472963848124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layout>
                <c:manualLayout>
                  <c:x val="-1.1076072719227881E-2"/>
                  <c:y val="7.3422509726380723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9"/>
              <c:pt idx="0">
                <c:v> &lt; 25€  </c:v>
              </c:pt>
              <c:pt idx="1">
                <c:v> 25€ a 50€  </c:v>
              </c:pt>
              <c:pt idx="2">
                <c:v> 50€ a 100€  </c:v>
              </c:pt>
              <c:pt idx="3">
                <c:v> 100€ a 200€  </c:v>
              </c:pt>
              <c:pt idx="4">
                <c:v> 200€ a 300€  </c:v>
              </c:pt>
              <c:pt idx="5">
                <c:v> 300€ a 400€  </c:v>
              </c:pt>
              <c:pt idx="6">
                <c:v> 400€ a 500€  </c:v>
              </c:pt>
              <c:pt idx="7">
                <c:v> 500€ a 600€  </c:v>
              </c:pt>
              <c:pt idx="8">
                <c:v> &gt; 600€  </c:v>
              </c:pt>
            </c:strLit>
          </c:cat>
          <c:val>
            <c:numRef>
              <c:f>'[1]apoio-graficos'!$N$2024:$V$2024</c:f>
              <c:numCache>
                <c:formatCode>General</c:formatCode>
                <c:ptCount val="9"/>
                <c:pt idx="0">
                  <c:v>84.87</c:v>
                </c:pt>
                <c:pt idx="1">
                  <c:v>91.96</c:v>
                </c:pt>
                <c:pt idx="7">
                  <c:v>0</c:v>
                </c:pt>
                <c:pt idx="8">
                  <c:v>89.71</c:v>
                </c:pt>
              </c:numCache>
            </c:numRef>
          </c:val>
        </c:ser>
        <c:gapWidth val="30"/>
        <c:axId val="134428160"/>
        <c:axId val="134429696"/>
      </c:barChart>
      <c:catAx>
        <c:axId val="134428160"/>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4429696"/>
        <c:crossesAt val="0"/>
        <c:auto val="1"/>
        <c:lblAlgn val="ctr"/>
        <c:lblOffset val="100"/>
        <c:tickLblSkip val="1"/>
        <c:tickMarkSkip val="1"/>
      </c:catAx>
      <c:valAx>
        <c:axId val="134429696"/>
        <c:scaling>
          <c:orientation val="minMax"/>
          <c:max val="70000"/>
          <c:min val="0"/>
        </c:scaling>
        <c:delete val="1"/>
        <c:axPos val="b"/>
        <c:majorGridlines>
          <c:spPr>
            <a:ln w="3175">
              <a:solidFill>
                <a:srgbClr val="FFF2E5"/>
              </a:solidFill>
              <a:prstDash val="sysDash"/>
            </a:ln>
          </c:spPr>
        </c:majorGridlines>
        <c:numFmt formatCode="General" sourceLinked="1"/>
        <c:tickLblPos val="none"/>
        <c:crossAx val="134428160"/>
        <c:crosses val="autoZero"/>
        <c:crossBetween val="between"/>
        <c:majorUnit val="20000"/>
        <c:minorUnit val="2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indicador de clima económico</a:t>
            </a:r>
            <a:endParaRPr lang="pt-PT" sz="1000" b="1" i="0" u="none" strike="noStrike" baseline="0">
              <a:solidFill>
                <a:srgbClr val="000000"/>
              </a:solidFill>
              <a:latin typeface="Arial"/>
              <a:cs typeface="Arial"/>
            </a:endParaRPr>
          </a:p>
          <a:p>
            <a:pPr>
              <a:defRPr sz="800" b="0" i="0" u="none" strike="noStrike" baseline="0">
                <a:solidFill>
                  <a:srgbClr val="000000"/>
                </a:solidFill>
                <a:latin typeface="Arial"/>
                <a:ea typeface="Arial"/>
                <a:cs typeface="Arial"/>
              </a:defRPr>
            </a:pPr>
            <a:r>
              <a:rPr lang="pt-PT" sz="700" b="0" i="0" u="none" strike="noStrike" baseline="0">
                <a:solidFill>
                  <a:srgbClr val="008000"/>
                </a:solidFill>
                <a:latin typeface="Arial"/>
                <a:cs typeface="Arial"/>
              </a:rPr>
              <a:t>(sre/mm3m/%)</a:t>
            </a:r>
          </a:p>
        </c:rich>
      </c:tx>
      <c:layout>
        <c:manualLayout>
          <c:xMode val="edge"/>
          <c:yMode val="edge"/>
          <c:x val="0.25825891524038536"/>
          <c:y val="2.6881720430107652E-2"/>
        </c:manualLayout>
      </c:layout>
      <c:spPr>
        <a:noFill/>
        <a:ln w="25400">
          <a:noFill/>
        </a:ln>
      </c:spPr>
    </c:title>
    <c:plotArea>
      <c:layout>
        <c:manualLayout>
          <c:layoutTarget val="inner"/>
          <c:xMode val="edge"/>
          <c:yMode val="edge"/>
          <c:x val="6.8862376120380514E-2"/>
          <c:y val="0.1612911694134819"/>
          <c:w val="0.91916302038942677"/>
          <c:h val="0.55376634831962057"/>
        </c:manualLayout>
      </c:layout>
      <c:lineChart>
        <c:grouping val="standard"/>
        <c:ser>
          <c:idx val="0"/>
          <c:order val="0"/>
          <c:tx>
            <c:strRef>
              <c:f>'[1]apoio-graficos'!$C$2297</c:f>
              <c:strCache>
                <c:ptCount val="1"/>
              </c:strCache>
            </c:strRef>
          </c:tx>
          <c:spPr>
            <a:ln w="25400">
              <a:solidFill>
                <a:srgbClr val="008000"/>
              </a:solidFill>
              <a:prstDash val="solid"/>
            </a:ln>
          </c:spPr>
          <c:marker>
            <c:symbol val="none"/>
          </c:marker>
          <c:dLbls>
            <c:delete val="1"/>
          </c:dLbls>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'[1]apoio-graficos'!$C$2468:$C$2580</c:f>
              <c:numCache>
                <c:formatCode>General</c:formatCode>
                <c:ptCount val="113"/>
                <c:pt idx="0">
                  <c:v>3.7712067443469941</c:v>
                </c:pt>
                <c:pt idx="1">
                  <c:v>3.5557680728351651</c:v>
                </c:pt>
                <c:pt idx="2">
                  <c:v>3.4652761759851716</c:v>
                </c:pt>
                <c:pt idx="3">
                  <c:v>3.5673836784921038</c:v>
                </c:pt>
                <c:pt idx="4">
                  <c:v>3.9152755171294324</c:v>
                </c:pt>
                <c:pt idx="5">
                  <c:v>4.0161221933110243</c:v>
                </c:pt>
                <c:pt idx="6">
                  <c:v>3.9373100430387069</c:v>
                </c:pt>
                <c:pt idx="7">
                  <c:v>3.7161369915653628</c:v>
                </c:pt>
                <c:pt idx="8">
                  <c:v>3.7913985651955304</c:v>
                </c:pt>
                <c:pt idx="9">
                  <c:v>3.7101159380317319</c:v>
                </c:pt>
                <c:pt idx="10">
                  <c:v>3.7719683842914673</c:v>
                </c:pt>
                <c:pt idx="11">
                  <c:v>3.9693942869289871</c:v>
                </c:pt>
                <c:pt idx="12">
                  <c:v>4.145001105207351</c:v>
                </c:pt>
                <c:pt idx="13">
                  <c:v>4.2257034734180454</c:v>
                </c:pt>
                <c:pt idx="14">
                  <c:v>4.1081465484525088</c:v>
                </c:pt>
                <c:pt idx="15">
                  <c:v>4.3762393423216874</c:v>
                </c:pt>
                <c:pt idx="16">
                  <c:v>4.5878229739518037</c:v>
                </c:pt>
                <c:pt idx="17">
                  <c:v>4.5884578600368338</c:v>
                </c:pt>
                <c:pt idx="18">
                  <c:v>4.0478777210530668</c:v>
                </c:pt>
                <c:pt idx="19">
                  <c:v>3.8151506155778425</c:v>
                </c:pt>
                <c:pt idx="20">
                  <c:v>3.5630352191243455</c:v>
                </c:pt>
                <c:pt idx="21">
                  <c:v>3.6060732609342421</c:v>
                </c:pt>
                <c:pt idx="22">
                  <c:v>3.4867868169179319</c:v>
                </c:pt>
                <c:pt idx="23">
                  <c:v>3.4977376371746014</c:v>
                </c:pt>
                <c:pt idx="24">
                  <c:v>3.5922621361651648</c:v>
                </c:pt>
                <c:pt idx="25">
                  <c:v>3.410611017448812</c:v>
                </c:pt>
                <c:pt idx="26">
                  <c:v>3.2371304942907915</c:v>
                </c:pt>
                <c:pt idx="27">
                  <c:v>3.1799536778713646</c:v>
                </c:pt>
                <c:pt idx="28">
                  <c:v>3.2985259713369492</c:v>
                </c:pt>
                <c:pt idx="29">
                  <c:v>3.6107502570361425</c:v>
                </c:pt>
                <c:pt idx="30">
                  <c:v>3.5269569729234438</c:v>
                </c:pt>
                <c:pt idx="31">
                  <c:v>3.6294896451816383</c:v>
                </c:pt>
                <c:pt idx="32">
                  <c:v>3.2061290209795978</c:v>
                </c:pt>
                <c:pt idx="33">
                  <c:v>2.9529028233897177</c:v>
                </c:pt>
                <c:pt idx="34">
                  <c:v>2.5183128794836467</c:v>
                </c:pt>
                <c:pt idx="35">
                  <c:v>2.3809913290532134</c:v>
                </c:pt>
                <c:pt idx="36">
                  <c:v>2.2711418014258835</c:v>
                </c:pt>
                <c:pt idx="37">
                  <c:v>2.1693271559178844</c:v>
                </c:pt>
                <c:pt idx="38">
                  <c:v>2.2662555862236857</c:v>
                </c:pt>
                <c:pt idx="39">
                  <c:v>2.1558290879446358</c:v>
                </c:pt>
                <c:pt idx="40">
                  <c:v>2.3417305306140603</c:v>
                </c:pt>
                <c:pt idx="41">
                  <c:v>2.295259720494415</c:v>
                </c:pt>
                <c:pt idx="42">
                  <c:v>2.3134667729505582</c:v>
                </c:pt>
                <c:pt idx="43">
                  <c:v>1.8140293160739052</c:v>
                </c:pt>
                <c:pt idx="44">
                  <c:v>1.3210674574340782</c:v>
                </c:pt>
                <c:pt idx="45">
                  <c:v>0.81793736444308962</c:v>
                </c:pt>
                <c:pt idx="46">
                  <c:v>0.56234560998429073</c:v>
                </c:pt>
                <c:pt idx="47">
                  <c:v>0.29538868962810988</c:v>
                </c:pt>
                <c:pt idx="48">
                  <c:v>-0.1814775198481465</c:v>
                </c:pt>
                <c:pt idx="49">
                  <c:v>-0.6529570832898669</c:v>
                </c:pt>
                <c:pt idx="50">
                  <c:v>-1.120289370486369</c:v>
                </c:pt>
                <c:pt idx="51">
                  <c:v>-0.95190480677497624</c:v>
                </c:pt>
                <c:pt idx="52">
                  <c:v>-1.120639729208367</c:v>
                </c:pt>
                <c:pt idx="53">
                  <c:v>-1.0690983481909482</c:v>
                </c:pt>
                <c:pt idx="54">
                  <c:v>-1.3820883154875316</c:v>
                </c:pt>
                <c:pt idx="55">
                  <c:v>-1.2849163686548351</c:v>
                </c:pt>
                <c:pt idx="56">
                  <c:v>-1.1872500556673353</c:v>
                </c:pt>
                <c:pt idx="57">
                  <c:v>-0.82302511585114235</c:v>
                </c:pt>
                <c:pt idx="58">
                  <c:v>-0.53931130789266135</c:v>
                </c:pt>
                <c:pt idx="59">
                  <c:v>-0.16707230607567564</c:v>
                </c:pt>
                <c:pt idx="60">
                  <c:v>-8.015801977853225E-2</c:v>
                </c:pt>
                <c:pt idx="61">
                  <c:v>-6.4675324136095891E-2</c:v>
                </c:pt>
                <c:pt idx="62">
                  <c:v>-0.17586133370911528</c:v>
                </c:pt>
                <c:pt idx="63">
                  <c:v>-0.21073394078721802</c:v>
                </c:pt>
                <c:pt idx="64">
                  <c:v>-0.21130393406262571</c:v>
                </c:pt>
                <c:pt idx="65">
                  <c:v>-3.0798249025719773E-2</c:v>
                </c:pt>
                <c:pt idx="66">
                  <c:v>0.37048857547979186</c:v>
                </c:pt>
                <c:pt idx="67">
                  <c:v>0.65119715684493795</c:v>
                </c:pt>
                <c:pt idx="68">
                  <c:v>0.82885837464285961</c:v>
                </c:pt>
                <c:pt idx="69">
                  <c:v>0.85469392860590276</c:v>
                </c:pt>
                <c:pt idx="70">
                  <c:v>0.86159252573916201</c:v>
                </c:pt>
                <c:pt idx="71">
                  <c:v>0.72627699795598577</c:v>
                </c:pt>
                <c:pt idx="72">
                  <c:v>0.44398775712436894</c:v>
                </c:pt>
                <c:pt idx="73">
                  <c:v>0.19056399153037051</c:v>
                </c:pt>
                <c:pt idx="74">
                  <c:v>0.11574043682658457</c:v>
                </c:pt>
                <c:pt idx="75">
                  <c:v>0.19161142047544705</c:v>
                </c:pt>
                <c:pt idx="76">
                  <c:v>0.36845609154424891</c:v>
                </c:pt>
                <c:pt idx="77">
                  <c:v>0.38041168480838078</c:v>
                </c:pt>
                <c:pt idx="78">
                  <c:v>0.34073651177657405</c:v>
                </c:pt>
                <c:pt idx="79">
                  <c:v>0.12175955419154345</c:v>
                </c:pt>
                <c:pt idx="80">
                  <c:v>-0.25966182918645897</c:v>
                </c:pt>
                <c:pt idx="81">
                  <c:v>-0.45510351283558176</c:v>
                </c:pt>
                <c:pt idx="82">
                  <c:v>-0.50764151651824274</c:v>
                </c:pt>
                <c:pt idx="83">
                  <c:v>-0.28140531761444049</c:v>
                </c:pt>
                <c:pt idx="84">
                  <c:v>-0.38048645622111821</c:v>
                </c:pt>
                <c:pt idx="85">
                  <c:v>-0.23128274195443263</c:v>
                </c:pt>
                <c:pt idx="86">
                  <c:v>-0.27099226335932092</c:v>
                </c:pt>
                <c:pt idx="87">
                  <c:v>2.0357672295314572E-2</c:v>
                </c:pt>
                <c:pt idx="88">
                  <c:v>-0.15433897426768184</c:v>
                </c:pt>
                <c:pt idx="89">
                  <c:v>3.8161830016496257E-2</c:v>
                </c:pt>
                <c:pt idx="90">
                  <c:v>-7.780838295576506E-2</c:v>
                </c:pt>
                <c:pt idx="91">
                  <c:v>0.35682317072567965</c:v>
                </c:pt>
                <c:pt idx="92">
                  <c:v>0.47582902622335993</c:v>
                </c:pt>
                <c:pt idx="93">
                  <c:v>0.65337821339592728</c:v>
                </c:pt>
                <c:pt idx="94">
                  <c:v>0.62886973475131724</c:v>
                </c:pt>
                <c:pt idx="95">
                  <c:v>0.82459917098191871</c:v>
                </c:pt>
                <c:pt idx="96">
                  <c:v>0.87328471769903115</c:v>
                </c:pt>
                <c:pt idx="97">
                  <c:v>0.64620677055252984</c:v>
                </c:pt>
                <c:pt idx="98">
                  <c:v>0.45970692673919633</c:v>
                </c:pt>
                <c:pt idx="99">
                  <c:v>0.54093698270393809</c:v>
                </c:pt>
                <c:pt idx="100">
                  <c:v>0.84467092075048589</c:v>
                </c:pt>
                <c:pt idx="101">
                  <c:v>1.0142942726604611</c:v>
                </c:pt>
                <c:pt idx="102">
                  <c:v>1.1802007794210279</c:v>
                </c:pt>
                <c:pt idx="103">
                  <c:v>1.2840970519734651</c:v>
                </c:pt>
                <c:pt idx="104">
                  <c:v>1.1617784067906662</c:v>
                </c:pt>
                <c:pt idx="105">
                  <c:v>1.1610989005261332</c:v>
                </c:pt>
                <c:pt idx="106">
                  <c:v>1.1731208433772855</c:v>
                </c:pt>
                <c:pt idx="107">
                  <c:v>1.2667758432064853</c:v>
                </c:pt>
                <c:pt idx="108">
                  <c:v>1.2118537617773983</c:v>
                </c:pt>
                <c:pt idx="109">
                  <c:v>1.063328186335798</c:v>
                </c:pt>
                <c:pt idx="110">
                  <c:v>0.9674655183082963</c:v>
                </c:pt>
                <c:pt idx="111">
                  <c:v>0.93368177240073058</c:v>
                </c:pt>
                <c:pt idx="112">
                  <c:v>1.1104306015376386</c:v>
                </c:pt>
              </c:numCache>
            </c:numRef>
          </c:val>
        </c:ser>
        <c:dLbls>
          <c:showSerName val="1"/>
        </c:dLbls>
        <c:marker val="1"/>
        <c:axId val="134458368"/>
        <c:axId val="134591616"/>
      </c:lineChart>
      <c:catAx>
        <c:axId val="134458368"/>
        <c:scaling>
          <c:orientation val="minMax"/>
        </c:scaling>
        <c:axPos val="b"/>
        <c:title>
          <c:tx>
            <c:rich>
              <a:bodyPr/>
              <a:lstStyle/>
              <a:p>
                <a:pPr>
                  <a:defRPr sz="600" b="0" i="0" u="none" strike="noStrike" baseline="0">
                    <a:solidFill>
                      <a:srgbClr val="008000"/>
                    </a:solidFill>
                    <a:latin typeface="Arial"/>
                    <a:ea typeface="Arial"/>
                    <a:cs typeface="Arial"/>
                  </a:defRPr>
                </a:pPr>
                <a:r>
                  <a:rPr lang="pt-PT"/>
                  <a:t>fonte: INE: ICIT, ICCOP, ICC e ICS. </a:t>
                </a:r>
              </a:p>
            </c:rich>
          </c:tx>
          <c:layout>
            <c:manualLayout>
              <c:xMode val="edge"/>
              <c:yMode val="edge"/>
              <c:x val="1.4970059880239521E-2"/>
              <c:y val="0.91935935427426407"/>
            </c:manualLayout>
          </c:layout>
          <c:spPr>
            <a:noFill/>
            <a:ln w="25400">
              <a:noFill/>
            </a:ln>
          </c:spPr>
        </c:title>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4591616"/>
        <c:crosses val="autoZero"/>
        <c:auto val="1"/>
        <c:lblAlgn val="ctr"/>
        <c:lblOffset val="100"/>
        <c:tickLblSkip val="1"/>
        <c:tickMarkSkip val="1"/>
      </c:catAx>
      <c:valAx>
        <c:axId val="134591616"/>
        <c:scaling>
          <c:orientation val="minMax"/>
          <c:max val="6"/>
          <c:min val="-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4458368"/>
        <c:crosses val="autoZero"/>
        <c:crossBetween val="between"/>
        <c:majorUnit val="5"/>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12.xml><?xml version="1.0" encoding="utf-8"?>
<c:chartSpace xmlns:c="http://schemas.openxmlformats.org/drawingml/2006/chart" xmlns:a="http://schemas.openxmlformats.org/drawingml/2006/main" xmlns:r="http://schemas.openxmlformats.org/officeDocument/2006/relationships">
  <c:lang val="pt-PT"/>
  <c:chart>
    <c:title>
      <c:tx>
        <c:rich>
          <a:bodyPr/>
          <a:lstStyle/>
          <a:p>
            <a:pPr algn="ct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prespetivas de evolução do emprego nos próximos 3 meses</a:t>
            </a:r>
            <a:r>
              <a:rPr lang="pt-PT" sz="800" b="0" i="0" u="none" strike="noStrike" baseline="0">
                <a:solidFill>
                  <a:srgbClr val="008000"/>
                </a:solidFill>
                <a:latin typeface="Arial"/>
                <a:cs typeface="Arial"/>
              </a:rPr>
              <a:t> </a:t>
            </a:r>
            <a:r>
              <a:rPr lang="pt-PT" sz="700" b="0" i="0" u="none" strike="noStrike" baseline="0">
                <a:solidFill>
                  <a:srgbClr val="008000"/>
                </a:solidFill>
                <a:latin typeface="Arial"/>
                <a:cs typeface="Arial"/>
              </a:rPr>
              <a:t>(sre/mm3m)</a:t>
            </a:r>
          </a:p>
        </c:rich>
      </c:tx>
      <c:layout>
        <c:manualLayout>
          <c:xMode val="edge"/>
          <c:yMode val="edge"/>
          <c:x val="0.10682523734978262"/>
          <c:y val="5.4945054945054984E-3"/>
        </c:manualLayout>
      </c:layout>
      <c:spPr>
        <a:noFill/>
        <a:ln w="25400">
          <a:noFill/>
        </a:ln>
      </c:spPr>
    </c:title>
    <c:plotArea>
      <c:layout>
        <c:manualLayout>
          <c:layoutTarget val="inner"/>
          <c:xMode val="edge"/>
          <c:yMode val="edge"/>
          <c:x val="8.3086173796500948E-2"/>
          <c:y val="0.20329670329670341"/>
          <c:w val="0.90504582171188463"/>
          <c:h val="0.51648351648351665"/>
        </c:manualLayout>
      </c:layout>
      <c:lineChart>
        <c:grouping val="standard"/>
        <c:ser>
          <c:idx val="0"/>
          <c:order val="0"/>
          <c:tx>
            <c:strRef>
              <c:f>'[1]apoio-graficos'!$K$2297</c:f>
              <c:strCache>
                <c:ptCount val="1"/>
                <c:pt idx="0">
                  <c:v>2330</c:v>
                </c:pt>
              </c:strCache>
            </c:strRef>
          </c:tx>
          <c:spPr>
            <a:ln w="25400">
              <a:solidFill>
                <a:srgbClr val="808080"/>
              </a:solidFill>
              <a:prstDash val="solid"/>
            </a:ln>
          </c:spPr>
          <c:marker>
            <c:symbol val="none"/>
          </c:marker>
          <c:dLbls>
            <c:dLbl>
              <c:idx val="8"/>
              <c:layout>
                <c:manualLayout>
                  <c:x val="0.33925652468515632"/>
                  <c:y val="0.15131608548931583"/>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'[1]apoio-graficos'!$K$2468:$K$2580</c:f>
              <c:numCache>
                <c:formatCode>General</c:formatCode>
                <c:ptCount val="113"/>
                <c:pt idx="50">
                  <c:v>0</c:v>
                </c:pt>
                <c:pt idx="51">
                  <c:v>0</c:v>
                </c:pt>
                <c:pt idx="52">
                  <c:v>-12.036239894658332</c:v>
                </c:pt>
                <c:pt idx="53">
                  <c:v>-13.702906561324999</c:v>
                </c:pt>
                <c:pt idx="54">
                  <c:v>-14.369573227991665</c:v>
                </c:pt>
                <c:pt idx="55">
                  <c:v>-13.369573227991665</c:v>
                </c:pt>
                <c:pt idx="56">
                  <c:v>-12.036239894658332</c:v>
                </c:pt>
                <c:pt idx="57">
                  <c:v>-12.369573227991665</c:v>
                </c:pt>
                <c:pt idx="58">
                  <c:v>-12.369573227991665</c:v>
                </c:pt>
                <c:pt idx="59">
                  <c:v>-12.036239894658332</c:v>
                </c:pt>
                <c:pt idx="60">
                  <c:v>-12.702906561324999</c:v>
                </c:pt>
                <c:pt idx="61">
                  <c:v>-12.702906561324999</c:v>
                </c:pt>
                <c:pt idx="62">
                  <c:v>-13.036239894658332</c:v>
                </c:pt>
                <c:pt idx="63">
                  <c:v>-11.369573227991665</c:v>
                </c:pt>
                <c:pt idx="64">
                  <c:v>-11.369573227991665</c:v>
                </c:pt>
                <c:pt idx="65">
                  <c:v>-11.036239894658332</c:v>
                </c:pt>
                <c:pt idx="66">
                  <c:v>-11.036239894658332</c:v>
                </c:pt>
                <c:pt idx="67">
                  <c:v>-11.036239894658332</c:v>
                </c:pt>
                <c:pt idx="68">
                  <c:v>-11.702906561324999</c:v>
                </c:pt>
                <c:pt idx="69">
                  <c:v>-12.036239894658332</c:v>
                </c:pt>
                <c:pt idx="70">
                  <c:v>-12.702906561324999</c:v>
                </c:pt>
                <c:pt idx="71">
                  <c:v>-13.369573227991665</c:v>
                </c:pt>
                <c:pt idx="72">
                  <c:v>-13.369573227991665</c:v>
                </c:pt>
                <c:pt idx="73">
                  <c:v>-13.036239894658332</c:v>
                </c:pt>
                <c:pt idx="74">
                  <c:v>-10.702906561324999</c:v>
                </c:pt>
                <c:pt idx="75">
                  <c:v>-12.036239894658332</c:v>
                </c:pt>
                <c:pt idx="76">
                  <c:v>-12.036239894658332</c:v>
                </c:pt>
                <c:pt idx="77">
                  <c:v>-13.369573227991665</c:v>
                </c:pt>
                <c:pt idx="78">
                  <c:v>-11.369573227991665</c:v>
                </c:pt>
                <c:pt idx="79">
                  <c:v>-11.369573227991665</c:v>
                </c:pt>
                <c:pt idx="80">
                  <c:v>-11.036239894658332</c:v>
                </c:pt>
                <c:pt idx="81">
                  <c:v>-11.369573227991665</c:v>
                </c:pt>
                <c:pt idx="82">
                  <c:v>-12.036239894658332</c:v>
                </c:pt>
                <c:pt idx="83">
                  <c:v>-12.036239894658332</c:v>
                </c:pt>
                <c:pt idx="84">
                  <c:v>-12.702906561324999</c:v>
                </c:pt>
                <c:pt idx="85">
                  <c:v>-12.369573227991665</c:v>
                </c:pt>
                <c:pt idx="86">
                  <c:v>-13.702906561324999</c:v>
                </c:pt>
                <c:pt idx="87">
                  <c:v>-12.702906561324999</c:v>
                </c:pt>
                <c:pt idx="88">
                  <c:v>-10.369573227991667</c:v>
                </c:pt>
                <c:pt idx="89">
                  <c:v>-8.7029065613249994</c:v>
                </c:pt>
                <c:pt idx="90">
                  <c:v>-8.0362398946583333</c:v>
                </c:pt>
                <c:pt idx="91">
                  <c:v>-6.0362398946583333</c:v>
                </c:pt>
                <c:pt idx="92">
                  <c:v>-3.7029065613249998</c:v>
                </c:pt>
                <c:pt idx="93">
                  <c:v>-2.3695732279916668</c:v>
                </c:pt>
                <c:pt idx="94">
                  <c:v>-3.7029065613249998</c:v>
                </c:pt>
                <c:pt idx="95">
                  <c:v>-5.3695732279916664</c:v>
                </c:pt>
                <c:pt idx="96">
                  <c:v>-5.3695732279916664</c:v>
                </c:pt>
                <c:pt idx="97">
                  <c:v>-6.3695732279916664</c:v>
                </c:pt>
                <c:pt idx="98">
                  <c:v>-5.3695732279916664</c:v>
                </c:pt>
                <c:pt idx="99">
                  <c:v>-6.0362398946583333</c:v>
                </c:pt>
                <c:pt idx="100">
                  <c:v>-4.7029065613250003</c:v>
                </c:pt>
                <c:pt idx="101">
                  <c:v>-3.7029065613249998</c:v>
                </c:pt>
                <c:pt idx="102">
                  <c:v>-3.0362398946583333</c:v>
                </c:pt>
                <c:pt idx="103">
                  <c:v>-1.7029065613250001</c:v>
                </c:pt>
                <c:pt idx="104">
                  <c:v>-2.0362398946583333</c:v>
                </c:pt>
                <c:pt idx="105">
                  <c:v>-2.3695732279916668</c:v>
                </c:pt>
                <c:pt idx="106">
                  <c:v>-2.7029065613249998</c:v>
                </c:pt>
                <c:pt idx="107">
                  <c:v>-2.7029065613249998</c:v>
                </c:pt>
                <c:pt idx="108">
                  <c:v>-3.3695732279916668</c:v>
                </c:pt>
                <c:pt idx="109">
                  <c:v>-2.7029065613249998</c:v>
                </c:pt>
                <c:pt idx="110">
                  <c:v>-3.0362398946583333</c:v>
                </c:pt>
                <c:pt idx="111">
                  <c:v>-2.3695732279916668</c:v>
                </c:pt>
                <c:pt idx="112">
                  <c:v>-3.7029065613249998</c:v>
                </c:pt>
              </c:numCache>
            </c:numRef>
          </c:val>
        </c:ser>
        <c:ser>
          <c:idx val="1"/>
          <c:order val="1"/>
          <c:tx>
            <c:strRef>
              <c:f>'[1]apoio-graficos'!$L$2297</c:f>
              <c:strCache>
                <c:ptCount val="1"/>
              </c:strCache>
            </c:strRef>
          </c:tx>
          <c:spPr>
            <a:ln w="25400">
              <a:solidFill>
                <a:srgbClr val="99CC00"/>
              </a:solidFill>
              <a:prstDash val="solid"/>
            </a:ln>
          </c:spPr>
          <c:marker>
            <c:symbol val="none"/>
          </c:marker>
          <c:dLbls>
            <c:dLbl>
              <c:idx val="3"/>
              <c:layout>
                <c:manualLayout>
                  <c:x val="4.7175557061301986E-3"/>
                  <c:y val="-1.8641515964350801E-2"/>
                </c:manualLayout>
              </c:layout>
              <c:tx>
                <c:rich>
                  <a:bodyPr/>
                  <a:lstStyle/>
                  <a:p>
                    <a:pPr>
                      <a:defRPr sz="700" b="1" i="0" u="none" strike="noStrike" baseline="0">
                        <a:solidFill>
                          <a:srgbClr val="99CC00"/>
                        </a:solidFill>
                        <a:latin typeface="Arial"/>
                        <a:ea typeface="Arial"/>
                        <a:cs typeface="Arial"/>
                      </a:defRPr>
                    </a:pPr>
                    <a:r>
                      <a:rPr lang="pt-PT"/>
                      <a:t>construção</a:t>
                    </a:r>
                  </a:p>
                </c:rich>
              </c:tx>
              <c:spPr>
                <a:noFill/>
                <a:ln w="25400">
                  <a:noFill/>
                </a:ln>
              </c:spPr>
              <c:dLblPos val="r"/>
            </c:dLbl>
            <c:delete val="1"/>
          </c:dLbls>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'[1]apoio-graficos'!$L$2468:$L$2580</c:f>
              <c:numCache>
                <c:formatCode>General</c:formatCode>
                <c:ptCount val="113"/>
                <c:pt idx="0">
                  <c:v>-7.7349235278616524</c:v>
                </c:pt>
                <c:pt idx="1">
                  <c:v>-7.4237433650694697</c:v>
                </c:pt>
                <c:pt idx="2">
                  <c:v>-8.4290092857531338</c:v>
                </c:pt>
                <c:pt idx="3">
                  <c:v>-2.7385954991227757</c:v>
                </c:pt>
                <c:pt idx="4">
                  <c:v>1.4597144261681343</c:v>
                </c:pt>
                <c:pt idx="5">
                  <c:v>-1.4711612679353874</c:v>
                </c:pt>
                <c:pt idx="6">
                  <c:v>-2.3970718978865819</c:v>
                </c:pt>
                <c:pt idx="7">
                  <c:v>-3.1115686196135495</c:v>
                </c:pt>
                <c:pt idx="8">
                  <c:v>3.5542745618730378</c:v>
                </c:pt>
                <c:pt idx="9">
                  <c:v>5.8709921257995461</c:v>
                </c:pt>
                <c:pt idx="10">
                  <c:v>8.2042474358240991</c:v>
                </c:pt>
                <c:pt idx="11">
                  <c:v>9.4060192883780189</c:v>
                </c:pt>
                <c:pt idx="12">
                  <c:v>9.2895354893329198</c:v>
                </c:pt>
                <c:pt idx="13">
                  <c:v>11.584947619502655</c:v>
                </c:pt>
                <c:pt idx="14">
                  <c:v>13.924284826050043</c:v>
                </c:pt>
                <c:pt idx="15">
                  <c:v>13.88534480631634</c:v>
                </c:pt>
                <c:pt idx="16">
                  <c:v>12.072629226675081</c:v>
                </c:pt>
                <c:pt idx="17">
                  <c:v>10.859641421269407</c:v>
                </c:pt>
                <c:pt idx="18">
                  <c:v>10.110908625235057</c:v>
                </c:pt>
                <c:pt idx="19">
                  <c:v>12.212317993224874</c:v>
                </c:pt>
                <c:pt idx="20">
                  <c:v>12.800541379787532</c:v>
                </c:pt>
                <c:pt idx="21">
                  <c:v>12.054056665810208</c:v>
                </c:pt>
                <c:pt idx="22">
                  <c:v>11.539534806262031</c:v>
                </c:pt>
                <c:pt idx="23">
                  <c:v>10.730175295667072</c:v>
                </c:pt>
                <c:pt idx="24">
                  <c:v>12.251042897659291</c:v>
                </c:pt>
                <c:pt idx="25">
                  <c:v>11.252209901378601</c:v>
                </c:pt>
                <c:pt idx="26">
                  <c:v>11.932671460629516</c:v>
                </c:pt>
                <c:pt idx="27">
                  <c:v>11.483431557253381</c:v>
                </c:pt>
                <c:pt idx="28">
                  <c:v>12.050476364116237</c:v>
                </c:pt>
                <c:pt idx="29">
                  <c:v>13.694867853524988</c:v>
                </c:pt>
                <c:pt idx="30">
                  <c:v>15.527965874511418</c:v>
                </c:pt>
                <c:pt idx="31">
                  <c:v>17.331362678011281</c:v>
                </c:pt>
                <c:pt idx="32">
                  <c:v>16.387447603852237</c:v>
                </c:pt>
                <c:pt idx="33">
                  <c:v>14.733126342477519</c:v>
                </c:pt>
                <c:pt idx="34">
                  <c:v>12.363991194020464</c:v>
                </c:pt>
                <c:pt idx="35">
                  <c:v>12.193409102556453</c:v>
                </c:pt>
                <c:pt idx="36">
                  <c:v>11.161173252538509</c:v>
                </c:pt>
                <c:pt idx="37">
                  <c:v>9.9400463716437724</c:v>
                </c:pt>
                <c:pt idx="38">
                  <c:v>8.0850436561367172</c:v>
                </c:pt>
                <c:pt idx="39">
                  <c:v>5.8951893738165646</c:v>
                </c:pt>
                <c:pt idx="40">
                  <c:v>3.429749261048451</c:v>
                </c:pt>
                <c:pt idx="41">
                  <c:v>-0.25901910969041442</c:v>
                </c:pt>
                <c:pt idx="42">
                  <c:v>-3.8221151110569402</c:v>
                </c:pt>
                <c:pt idx="43">
                  <c:v>-10.181132404938575</c:v>
                </c:pt>
                <c:pt idx="44">
                  <c:v>-11.896156242155092</c:v>
                </c:pt>
                <c:pt idx="45">
                  <c:v>-11.969102244920947</c:v>
                </c:pt>
                <c:pt idx="46">
                  <c:v>-10.76633026977124</c:v>
                </c:pt>
                <c:pt idx="47">
                  <c:v>-15.411665232920392</c:v>
                </c:pt>
                <c:pt idx="48">
                  <c:v>-24.762315806081364</c:v>
                </c:pt>
                <c:pt idx="49">
                  <c:v>-28.419258556113864</c:v>
                </c:pt>
                <c:pt idx="50">
                  <c:v>-33.343013333629067</c:v>
                </c:pt>
                <c:pt idx="51">
                  <c:v>-30.880735179325566</c:v>
                </c:pt>
                <c:pt idx="52">
                  <c:v>-31.770505023269475</c:v>
                </c:pt>
                <c:pt idx="53">
                  <c:v>-29.637622328534544</c:v>
                </c:pt>
                <c:pt idx="54">
                  <c:v>-28.629543155846331</c:v>
                </c:pt>
                <c:pt idx="55">
                  <c:v>-29.037039620886976</c:v>
                </c:pt>
                <c:pt idx="56">
                  <c:v>-27.765673931843153</c:v>
                </c:pt>
                <c:pt idx="57">
                  <c:v>-27.212763458411047</c:v>
                </c:pt>
                <c:pt idx="58">
                  <c:v>-25.078817393296731</c:v>
                </c:pt>
                <c:pt idx="59">
                  <c:v>-23.132740665618133</c:v>
                </c:pt>
                <c:pt idx="60">
                  <c:v>-21.419018461499849</c:v>
                </c:pt>
                <c:pt idx="61">
                  <c:v>-20.575147305109223</c:v>
                </c:pt>
                <c:pt idx="62">
                  <c:v>-19.840336301766616</c:v>
                </c:pt>
                <c:pt idx="63">
                  <c:v>-18.952127247277577</c:v>
                </c:pt>
                <c:pt idx="64">
                  <c:v>-17.666122995820611</c:v>
                </c:pt>
                <c:pt idx="65">
                  <c:v>-17.846922557752592</c:v>
                </c:pt>
                <c:pt idx="66">
                  <c:v>-17.288416561573083</c:v>
                </c:pt>
                <c:pt idx="67">
                  <c:v>-16.094525225664615</c:v>
                </c:pt>
                <c:pt idx="68">
                  <c:v>-15.96046701611786</c:v>
                </c:pt>
                <c:pt idx="69">
                  <c:v>-15.421288907330782</c:v>
                </c:pt>
                <c:pt idx="70">
                  <c:v>-15.735955364723386</c:v>
                </c:pt>
                <c:pt idx="71">
                  <c:v>-16.252919955626798</c:v>
                </c:pt>
                <c:pt idx="72">
                  <c:v>-16.868156365901395</c:v>
                </c:pt>
                <c:pt idx="73">
                  <c:v>-16.305245436322682</c:v>
                </c:pt>
                <c:pt idx="74">
                  <c:v>-14.279836229153972</c:v>
                </c:pt>
                <c:pt idx="75">
                  <c:v>-14.709832902797567</c:v>
                </c:pt>
                <c:pt idx="76">
                  <c:v>-15.238590585146639</c:v>
                </c:pt>
                <c:pt idx="77">
                  <c:v>-14.832191290154659</c:v>
                </c:pt>
                <c:pt idx="78">
                  <c:v>-14.529031412386352</c:v>
                </c:pt>
                <c:pt idx="79">
                  <c:v>-14.587898516829137</c:v>
                </c:pt>
                <c:pt idx="80">
                  <c:v>-14.10798276858867</c:v>
                </c:pt>
                <c:pt idx="81">
                  <c:v>-14.205486604963696</c:v>
                </c:pt>
                <c:pt idx="82">
                  <c:v>-15.264352242282408</c:v>
                </c:pt>
                <c:pt idx="83">
                  <c:v>-15.62757869001863</c:v>
                </c:pt>
                <c:pt idx="84">
                  <c:v>-17.46603539685978</c:v>
                </c:pt>
                <c:pt idx="85">
                  <c:v>-17.790144067935167</c:v>
                </c:pt>
                <c:pt idx="86">
                  <c:v>-20.421600977593513</c:v>
                </c:pt>
                <c:pt idx="87">
                  <c:v>-18.046798726523207</c:v>
                </c:pt>
                <c:pt idx="88">
                  <c:v>-18.948278427965345</c:v>
                </c:pt>
                <c:pt idx="89">
                  <c:v>-19.149534680387653</c:v>
                </c:pt>
                <c:pt idx="90">
                  <c:v>-22.157547791067856</c:v>
                </c:pt>
                <c:pt idx="91">
                  <c:v>-21.936915823944563</c:v>
                </c:pt>
                <c:pt idx="92">
                  <c:v>-21.982857383262765</c:v>
                </c:pt>
                <c:pt idx="93">
                  <c:v>-21.622344186315463</c:v>
                </c:pt>
                <c:pt idx="94">
                  <c:v>-21.330365496573524</c:v>
                </c:pt>
                <c:pt idx="95">
                  <c:v>-21.326475907738921</c:v>
                </c:pt>
                <c:pt idx="96">
                  <c:v>-19.126625622630439</c:v>
                </c:pt>
                <c:pt idx="97">
                  <c:v>-18.05761189739005</c:v>
                </c:pt>
                <c:pt idx="98">
                  <c:v>-15.182078183142801</c:v>
                </c:pt>
                <c:pt idx="99">
                  <c:v>-14.680924487452986</c:v>
                </c:pt>
                <c:pt idx="100">
                  <c:v>-12.556195947108527</c:v>
                </c:pt>
                <c:pt idx="101">
                  <c:v>-12.403711251964566</c:v>
                </c:pt>
                <c:pt idx="102">
                  <c:v>-11.752775793471384</c:v>
                </c:pt>
                <c:pt idx="103">
                  <c:v>-13.670197811855553</c:v>
                </c:pt>
                <c:pt idx="104">
                  <c:v>-13.987338760827768</c:v>
                </c:pt>
                <c:pt idx="105">
                  <c:v>-12.681844703244275</c:v>
                </c:pt>
                <c:pt idx="106">
                  <c:v>-11.138981490474464</c:v>
                </c:pt>
                <c:pt idx="107">
                  <c:v>-10.234558720342017</c:v>
                </c:pt>
                <c:pt idx="108">
                  <c:v>-13.851911616247939</c:v>
                </c:pt>
                <c:pt idx="109">
                  <c:v>-13.315011386501004</c:v>
                </c:pt>
                <c:pt idx="110">
                  <c:v>-12.404501883451834</c:v>
                </c:pt>
                <c:pt idx="111">
                  <c:v>-8.311940134670289</c:v>
                </c:pt>
                <c:pt idx="112">
                  <c:v>-7.7645688694898354</c:v>
                </c:pt>
              </c:numCache>
            </c:numRef>
          </c:val>
        </c:ser>
        <c:ser>
          <c:idx val="2"/>
          <c:order val="2"/>
          <c:tx>
            <c:strRef>
              <c:f>'[1]apoio-graficos'!$M$2297</c:f>
              <c:strCache>
                <c:ptCount val="1"/>
                <c:pt idx="0">
                  <c:v>0,629454131</c:v>
                </c:pt>
              </c:strCache>
            </c:strRef>
          </c:tx>
          <c:spPr>
            <a:ln w="38100">
              <a:solidFill>
                <a:srgbClr val="008000"/>
              </a:solidFill>
              <a:prstDash val="solid"/>
            </a:ln>
          </c:spPr>
          <c:marker>
            <c:symbol val="none"/>
          </c:marker>
          <c:dLbls>
            <c:dLbl>
              <c:idx val="21"/>
              <c:layout>
                <c:manualLayout>
                  <c:x val="-0.16555776225301067"/>
                  <c:y val="-0.12202820801246"/>
                </c:manualLayout>
              </c:layout>
              <c:tx>
                <c:rich>
                  <a:bodyPr/>
                  <a:lstStyle/>
                  <a:p>
                    <a:pPr>
                      <a:defRPr sz="700" b="1" i="0" u="none" strike="noStrike" baseline="0">
                        <a:solidFill>
                          <a:srgbClr val="008000"/>
                        </a:solidFill>
                        <a:latin typeface="Arial"/>
                        <a:ea typeface="Arial"/>
                        <a:cs typeface="Arial"/>
                      </a:defRPr>
                    </a:pPr>
                    <a:r>
                      <a:rPr lang="pt-PT"/>
                      <a:t>comércio</a:t>
                    </a:r>
                  </a:p>
                </c:rich>
              </c:tx>
              <c:spPr>
                <a:noFill/>
                <a:ln w="25400">
                  <a:noFill/>
                </a:ln>
              </c:spPr>
              <c:dLblPos val="r"/>
            </c:dLbl>
            <c:delete val="1"/>
          </c:dLbls>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'[1]apoio-graficos'!$M$2468:$M$2580</c:f>
              <c:numCache>
                <c:formatCode>General</c:formatCode>
                <c:ptCount val="113"/>
                <c:pt idx="0">
                  <c:v>1.6283295538679479</c:v>
                </c:pt>
                <c:pt idx="1">
                  <c:v>3.9616628872012813</c:v>
                </c:pt>
                <c:pt idx="2">
                  <c:v>3.6283295538679479</c:v>
                </c:pt>
                <c:pt idx="3">
                  <c:v>3.9616628872012813</c:v>
                </c:pt>
                <c:pt idx="4">
                  <c:v>2.6283295538679479</c:v>
                </c:pt>
                <c:pt idx="5">
                  <c:v>3.2949962205346153</c:v>
                </c:pt>
                <c:pt idx="6">
                  <c:v>3.2949962205346153</c:v>
                </c:pt>
                <c:pt idx="7">
                  <c:v>4.2949962205346148</c:v>
                </c:pt>
                <c:pt idx="8">
                  <c:v>5.6283295538679488</c:v>
                </c:pt>
                <c:pt idx="9">
                  <c:v>4.9616628872012818</c:v>
                </c:pt>
                <c:pt idx="10">
                  <c:v>6.2949962205346166</c:v>
                </c:pt>
                <c:pt idx="11">
                  <c:v>4.6283295538679488</c:v>
                </c:pt>
                <c:pt idx="12">
                  <c:v>4.9616628872012818</c:v>
                </c:pt>
                <c:pt idx="13">
                  <c:v>3.6283295538679479</c:v>
                </c:pt>
                <c:pt idx="14">
                  <c:v>3.2949962205346144</c:v>
                </c:pt>
                <c:pt idx="15">
                  <c:v>4.9616628872012818</c:v>
                </c:pt>
                <c:pt idx="16">
                  <c:v>7.2949962205346166</c:v>
                </c:pt>
                <c:pt idx="17">
                  <c:v>7.6283295538679496</c:v>
                </c:pt>
                <c:pt idx="18">
                  <c:v>6.9616628872012827</c:v>
                </c:pt>
                <c:pt idx="19">
                  <c:v>6.2949962205346166</c:v>
                </c:pt>
                <c:pt idx="20">
                  <c:v>5.9616628872012827</c:v>
                </c:pt>
                <c:pt idx="21">
                  <c:v>8.9616628872012836</c:v>
                </c:pt>
                <c:pt idx="22">
                  <c:v>10.294996220534616</c:v>
                </c:pt>
                <c:pt idx="23">
                  <c:v>12.294996220534616</c:v>
                </c:pt>
                <c:pt idx="24">
                  <c:v>8.2949962205346157</c:v>
                </c:pt>
                <c:pt idx="25">
                  <c:v>4.9616628872012818</c:v>
                </c:pt>
                <c:pt idx="26">
                  <c:v>1.6283295538679479</c:v>
                </c:pt>
                <c:pt idx="27">
                  <c:v>5.9616628872012818</c:v>
                </c:pt>
                <c:pt idx="28">
                  <c:v>5.6283295538679496</c:v>
                </c:pt>
                <c:pt idx="29">
                  <c:v>5.9616628872012827</c:v>
                </c:pt>
                <c:pt idx="30">
                  <c:v>1.2949962205346146</c:v>
                </c:pt>
                <c:pt idx="31">
                  <c:v>1.6283295538679479</c:v>
                </c:pt>
                <c:pt idx="32">
                  <c:v>0.96166288720128124</c:v>
                </c:pt>
                <c:pt idx="33">
                  <c:v>-0.37167044613205213</c:v>
                </c:pt>
                <c:pt idx="34">
                  <c:v>-0.7050037794653855</c:v>
                </c:pt>
                <c:pt idx="35">
                  <c:v>-0.7050037794653855</c:v>
                </c:pt>
                <c:pt idx="36">
                  <c:v>-1.0383371127987189</c:v>
                </c:pt>
                <c:pt idx="37">
                  <c:v>-1.3716704461320521</c:v>
                </c:pt>
                <c:pt idx="38">
                  <c:v>-2.3716704461320521</c:v>
                </c:pt>
                <c:pt idx="39">
                  <c:v>-3.7050037794653856</c:v>
                </c:pt>
                <c:pt idx="40">
                  <c:v>-5.371670446132053</c:v>
                </c:pt>
                <c:pt idx="41">
                  <c:v>-4.7050037794653852</c:v>
                </c:pt>
                <c:pt idx="42">
                  <c:v>-5.0383371127987191</c:v>
                </c:pt>
                <c:pt idx="43">
                  <c:v>-5.0383371127987191</c:v>
                </c:pt>
                <c:pt idx="44">
                  <c:v>-7.7050037794653861</c:v>
                </c:pt>
                <c:pt idx="45">
                  <c:v>-8.7050037794653861</c:v>
                </c:pt>
                <c:pt idx="46">
                  <c:v>-9.3716704461320521</c:v>
                </c:pt>
                <c:pt idx="47">
                  <c:v>-8.03833711279872</c:v>
                </c:pt>
                <c:pt idx="48">
                  <c:v>-8.03833711279872</c:v>
                </c:pt>
                <c:pt idx="49">
                  <c:v>-9.03833711279872</c:v>
                </c:pt>
                <c:pt idx="50">
                  <c:v>-10.705003779465386</c:v>
                </c:pt>
                <c:pt idx="51">
                  <c:v>-10.310131984593591</c:v>
                </c:pt>
                <c:pt idx="52">
                  <c:v>-10.748593523055128</c:v>
                </c:pt>
                <c:pt idx="53">
                  <c:v>-11.887055061516667</c:v>
                </c:pt>
                <c:pt idx="54">
                  <c:v>-15.353721728183332</c:v>
                </c:pt>
                <c:pt idx="55">
                  <c:v>-17.12038839485</c:v>
                </c:pt>
                <c:pt idx="56">
                  <c:v>-18.420388394849997</c:v>
                </c:pt>
                <c:pt idx="57">
                  <c:v>-16.753721728183333</c:v>
                </c:pt>
                <c:pt idx="58">
                  <c:v>-14.72038839485</c:v>
                </c:pt>
                <c:pt idx="59">
                  <c:v>-12.387055061516667</c:v>
                </c:pt>
                <c:pt idx="60">
                  <c:v>-10.487055061516669</c:v>
                </c:pt>
                <c:pt idx="61">
                  <c:v>-10.987055061516669</c:v>
                </c:pt>
                <c:pt idx="62">
                  <c:v>-10.753721728183335</c:v>
                </c:pt>
                <c:pt idx="63">
                  <c:v>-10.62038839485</c:v>
                </c:pt>
                <c:pt idx="64">
                  <c:v>-9.3537217281833325</c:v>
                </c:pt>
                <c:pt idx="65">
                  <c:v>-8.3537217281833342</c:v>
                </c:pt>
                <c:pt idx="66">
                  <c:v>-8.4870550615166689</c:v>
                </c:pt>
                <c:pt idx="67">
                  <c:v>-8.9537217281833339</c:v>
                </c:pt>
                <c:pt idx="68">
                  <c:v>-8.2537217281833346</c:v>
                </c:pt>
                <c:pt idx="69">
                  <c:v>-7.7203883948500005</c:v>
                </c:pt>
                <c:pt idx="70">
                  <c:v>-7.12038839485</c:v>
                </c:pt>
                <c:pt idx="71">
                  <c:v>-8.0870550615166668</c:v>
                </c:pt>
                <c:pt idx="72">
                  <c:v>-8.5203883948500003</c:v>
                </c:pt>
                <c:pt idx="73">
                  <c:v>-7.953721728183333</c:v>
                </c:pt>
                <c:pt idx="74">
                  <c:v>-6.2870550615166669</c:v>
                </c:pt>
                <c:pt idx="75">
                  <c:v>-6.1870550615166664</c:v>
                </c:pt>
                <c:pt idx="76">
                  <c:v>-6.6870550615166664</c:v>
                </c:pt>
                <c:pt idx="77">
                  <c:v>-8.0870550615166668</c:v>
                </c:pt>
                <c:pt idx="78">
                  <c:v>-9.2870550615166678</c:v>
                </c:pt>
                <c:pt idx="79">
                  <c:v>-10.820388394849999</c:v>
                </c:pt>
                <c:pt idx="80">
                  <c:v>-11.420388394850001</c:v>
                </c:pt>
                <c:pt idx="81">
                  <c:v>-11.453721728183334</c:v>
                </c:pt>
                <c:pt idx="82">
                  <c:v>-11.787055061516666</c:v>
                </c:pt>
                <c:pt idx="83">
                  <c:v>-13.487055061516669</c:v>
                </c:pt>
                <c:pt idx="84">
                  <c:v>-14.120388394850002</c:v>
                </c:pt>
                <c:pt idx="85">
                  <c:v>-15.187055061516668</c:v>
                </c:pt>
                <c:pt idx="86">
                  <c:v>-14.420388394850001</c:v>
                </c:pt>
                <c:pt idx="87">
                  <c:v>-13.553721728183334</c:v>
                </c:pt>
                <c:pt idx="88">
                  <c:v>-11.653721728183333</c:v>
                </c:pt>
                <c:pt idx="89">
                  <c:v>-10.820388394849999</c:v>
                </c:pt>
                <c:pt idx="90">
                  <c:v>-10.787055061516668</c:v>
                </c:pt>
                <c:pt idx="91">
                  <c:v>-8.8870550615166675</c:v>
                </c:pt>
                <c:pt idx="92">
                  <c:v>-6.1203883948500009</c:v>
                </c:pt>
                <c:pt idx="93">
                  <c:v>-3.7537217281833342</c:v>
                </c:pt>
                <c:pt idx="94">
                  <c:v>-4.4537217281833339</c:v>
                </c:pt>
                <c:pt idx="95">
                  <c:v>-3.8537217281833338</c:v>
                </c:pt>
                <c:pt idx="96">
                  <c:v>-4.1537217281833341</c:v>
                </c:pt>
                <c:pt idx="97">
                  <c:v>-4.0537217281833335</c:v>
                </c:pt>
                <c:pt idx="98">
                  <c:v>-5.4203883948500007</c:v>
                </c:pt>
                <c:pt idx="99">
                  <c:v>-4.7870550615166669</c:v>
                </c:pt>
                <c:pt idx="100">
                  <c:v>-2.887055061516667</c:v>
                </c:pt>
                <c:pt idx="101">
                  <c:v>-1.6870550615166671</c:v>
                </c:pt>
                <c:pt idx="102">
                  <c:v>-0.98705506151666711</c:v>
                </c:pt>
                <c:pt idx="103">
                  <c:v>-1.7870550615166669</c:v>
                </c:pt>
                <c:pt idx="104">
                  <c:v>-3.887055061516667</c:v>
                </c:pt>
                <c:pt idx="105">
                  <c:v>-4.5537217281833335</c:v>
                </c:pt>
                <c:pt idx="106">
                  <c:v>-4.7537217281833337</c:v>
                </c:pt>
                <c:pt idx="107">
                  <c:v>-2.6870550615166668</c:v>
                </c:pt>
                <c:pt idx="108">
                  <c:v>-2.3537217281833338</c:v>
                </c:pt>
                <c:pt idx="109">
                  <c:v>-3.62038839485</c:v>
                </c:pt>
                <c:pt idx="110">
                  <c:v>-4.5537217281833335</c:v>
                </c:pt>
                <c:pt idx="111">
                  <c:v>-5.2203883948500005</c:v>
                </c:pt>
                <c:pt idx="112">
                  <c:v>-3.8203883948500006</c:v>
                </c:pt>
              </c:numCache>
            </c:numRef>
          </c:val>
        </c:ser>
        <c:ser>
          <c:idx val="3"/>
          <c:order val="3"/>
          <c:tx>
            <c:strRef>
              <c:f>'[1]apoio-graficos'!$N$2297</c:f>
              <c:strCache>
                <c:ptCount val="1"/>
              </c:strCache>
            </c:strRef>
          </c:tx>
          <c:spPr>
            <a:ln w="25400">
              <a:solidFill>
                <a:srgbClr val="333333"/>
              </a:solidFill>
              <a:prstDash val="solid"/>
            </a:ln>
          </c:spPr>
          <c:marker>
            <c:symbol val="none"/>
          </c:marker>
          <c:dLbls>
            <c:dLbl>
              <c:idx val="20"/>
              <c:layout>
                <c:manualLayout>
                  <c:x val="0.4100623218307729"/>
                  <c:y val="-0.1214369357676446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0">
                        <a:solidFill>
                          <a:srgbClr val="000000"/>
                        </a:solidFill>
                        <a:latin typeface="Arial"/>
                        <a:cs typeface="Arial"/>
                      </a:rPr>
                      <a:t>(2)</a:t>
                    </a:r>
                  </a:p>
                </c:rich>
              </c:tx>
              <c:spPr>
                <a:noFill/>
                <a:ln w="25400">
                  <a:noFill/>
                </a:ln>
              </c:spPr>
              <c:dLblPos val="r"/>
            </c:dLbl>
            <c:delete val="1"/>
          </c:dLbls>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'[1]apoio-graficos'!$N$2468:$N$2580</c:f>
              <c:numCache>
                <c:formatCode>General</c:formatCode>
                <c:ptCount val="113"/>
                <c:pt idx="29">
                  <c:v>0</c:v>
                </c:pt>
                <c:pt idx="30">
                  <c:v>0</c:v>
                </c:pt>
                <c:pt idx="31">
                  <c:v>0</c:v>
                </c:pt>
                <c:pt idx="32">
                  <c:v>-4.0991312961619784</c:v>
                </c:pt>
                <c:pt idx="33">
                  <c:v>-3.5665873563221795</c:v>
                </c:pt>
                <c:pt idx="34">
                  <c:v>-6.1361035439409433</c:v>
                </c:pt>
                <c:pt idx="35">
                  <c:v>-4.8090574737515768</c:v>
                </c:pt>
                <c:pt idx="36">
                  <c:v>-7.3965652065518244</c:v>
                </c:pt>
                <c:pt idx="37">
                  <c:v>-8.8698923152522653</c:v>
                </c:pt>
                <c:pt idx="38">
                  <c:v>-10.790874975741536</c:v>
                </c:pt>
                <c:pt idx="39">
                  <c:v>-9.7361951544509946</c:v>
                </c:pt>
                <c:pt idx="40">
                  <c:v>-9.5149824588997429</c:v>
                </c:pt>
                <c:pt idx="41">
                  <c:v>-8.7236641565631263</c:v>
                </c:pt>
                <c:pt idx="42">
                  <c:v>-10.159012662411859</c:v>
                </c:pt>
                <c:pt idx="43">
                  <c:v>-9.2078417037682616</c:v>
                </c:pt>
                <c:pt idx="44">
                  <c:v>-10.060350877379923</c:v>
                </c:pt>
                <c:pt idx="45">
                  <c:v>-10.85380759485882</c:v>
                </c:pt>
                <c:pt idx="46">
                  <c:v>-14.762324186221496</c:v>
                </c:pt>
                <c:pt idx="47">
                  <c:v>-20.999471815210384</c:v>
                </c:pt>
                <c:pt idx="48">
                  <c:v>-23.717664991031512</c:v>
                </c:pt>
                <c:pt idx="49">
                  <c:v>-23.936100045728665</c:v>
                </c:pt>
                <c:pt idx="50">
                  <c:v>-21.485073872964325</c:v>
                </c:pt>
                <c:pt idx="51">
                  <c:v>-19.041378382607572</c:v>
                </c:pt>
                <c:pt idx="52">
                  <c:v>-21.420509360283052</c:v>
                </c:pt>
                <c:pt idx="53">
                  <c:v>-25.936798571312085</c:v>
                </c:pt>
                <c:pt idx="54">
                  <c:v>-28.962589732635323</c:v>
                </c:pt>
                <c:pt idx="55">
                  <c:v>-29.339999109159738</c:v>
                </c:pt>
                <c:pt idx="56">
                  <c:v>-21.587749649195242</c:v>
                </c:pt>
                <c:pt idx="57">
                  <c:v>-21.665050269942181</c:v>
                </c:pt>
                <c:pt idx="58">
                  <c:v>-18.287656240185679</c:v>
                </c:pt>
                <c:pt idx="59">
                  <c:v>-18.519647077954033</c:v>
                </c:pt>
                <c:pt idx="60">
                  <c:v>-16.311000883373531</c:v>
                </c:pt>
                <c:pt idx="61">
                  <c:v>-17.845280598105045</c:v>
                </c:pt>
                <c:pt idx="62">
                  <c:v>-18.554836126306203</c:v>
                </c:pt>
                <c:pt idx="63">
                  <c:v>-19.65070190936753</c:v>
                </c:pt>
                <c:pt idx="64">
                  <c:v>-16.486490078043939</c:v>
                </c:pt>
                <c:pt idx="65">
                  <c:v>-17.213334970809015</c:v>
                </c:pt>
                <c:pt idx="66">
                  <c:v>-14.779419839102538</c:v>
                </c:pt>
                <c:pt idx="67">
                  <c:v>-14.122855831984266</c:v>
                </c:pt>
                <c:pt idx="68">
                  <c:v>-9.310362801717643</c:v>
                </c:pt>
                <c:pt idx="69">
                  <c:v>-7.8179593342399043</c:v>
                </c:pt>
                <c:pt idx="70">
                  <c:v>-8.4237850632685092</c:v>
                </c:pt>
                <c:pt idx="71">
                  <c:v>-13.246221180099381</c:v>
                </c:pt>
                <c:pt idx="72">
                  <c:v>-13.351733285292411</c:v>
                </c:pt>
                <c:pt idx="73">
                  <c:v>-11.033899918608055</c:v>
                </c:pt>
                <c:pt idx="74">
                  <c:v>-5.7275623260806521</c:v>
                </c:pt>
                <c:pt idx="75">
                  <c:v>-3.5774626369010076</c:v>
                </c:pt>
                <c:pt idx="76">
                  <c:v>-3.5804441418179542</c:v>
                </c:pt>
                <c:pt idx="77">
                  <c:v>-4.4036536879417341</c:v>
                </c:pt>
                <c:pt idx="78">
                  <c:v>-8.3680431560611552</c:v>
                </c:pt>
                <c:pt idx="79">
                  <c:v>-13.633480284971832</c:v>
                </c:pt>
                <c:pt idx="80">
                  <c:v>-17.905639930818239</c:v>
                </c:pt>
                <c:pt idx="81">
                  <c:v>-18.520663482941689</c:v>
                </c:pt>
                <c:pt idx="82">
                  <c:v>-14.897081956248561</c:v>
                </c:pt>
                <c:pt idx="83">
                  <c:v>-12.921565931453221</c:v>
                </c:pt>
                <c:pt idx="84">
                  <c:v>-12.239956584226592</c:v>
                </c:pt>
                <c:pt idx="85">
                  <c:v>-9.675602675461084</c:v>
                </c:pt>
                <c:pt idx="86">
                  <c:v>-10.088125561661167</c:v>
                </c:pt>
                <c:pt idx="87">
                  <c:v>-10.768182198833408</c:v>
                </c:pt>
                <c:pt idx="88">
                  <c:v>-15.177752637175487</c:v>
                </c:pt>
                <c:pt idx="89">
                  <c:v>-13.432998645744993</c:v>
                </c:pt>
                <c:pt idx="90">
                  <c:v>-10.016103236229668</c:v>
                </c:pt>
                <c:pt idx="91">
                  <c:v>-6.3653847991513564</c:v>
                </c:pt>
                <c:pt idx="92">
                  <c:v>-6.3958825644979953</c:v>
                </c:pt>
                <c:pt idx="93">
                  <c:v>-8.6206522084171393</c:v>
                </c:pt>
                <c:pt idx="94">
                  <c:v>-12.81042957499114</c:v>
                </c:pt>
                <c:pt idx="95">
                  <c:v>-15.665710371877374</c:v>
                </c:pt>
                <c:pt idx="96">
                  <c:v>-16.16361335177892</c:v>
                </c:pt>
                <c:pt idx="97">
                  <c:v>-16.105809684194409</c:v>
                </c:pt>
                <c:pt idx="98">
                  <c:v>-15.796193384695869</c:v>
                </c:pt>
                <c:pt idx="99">
                  <c:v>-11.790517607977904</c:v>
                </c:pt>
                <c:pt idx="100">
                  <c:v>-10.905056815712543</c:v>
                </c:pt>
                <c:pt idx="101">
                  <c:v>-11.380571235438611</c:v>
                </c:pt>
                <c:pt idx="102">
                  <c:v>-15.681161037267286</c:v>
                </c:pt>
                <c:pt idx="103">
                  <c:v>-18.271726396311831</c:v>
                </c:pt>
                <c:pt idx="104">
                  <c:v>-18.36460479566539</c:v>
                </c:pt>
                <c:pt idx="105">
                  <c:v>-15.448684838357245</c:v>
                </c:pt>
                <c:pt idx="106">
                  <c:v>-11.708139239503643</c:v>
                </c:pt>
                <c:pt idx="107">
                  <c:v>-9.6549446441163145</c:v>
                </c:pt>
                <c:pt idx="108">
                  <c:v>-11.601484692877561</c:v>
                </c:pt>
                <c:pt idx="109">
                  <c:v>-11.73605298011325</c:v>
                </c:pt>
                <c:pt idx="110">
                  <c:v>-10.901720513279811</c:v>
                </c:pt>
                <c:pt idx="111">
                  <c:v>-10.464809619504159</c:v>
                </c:pt>
                <c:pt idx="112">
                  <c:v>-10.511842804743429</c:v>
                </c:pt>
              </c:numCache>
            </c:numRef>
          </c:val>
        </c:ser>
        <c:marker val="1"/>
        <c:axId val="129144704"/>
        <c:axId val="129146240"/>
      </c:lineChart>
      <c:catAx>
        <c:axId val="12914470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29146240"/>
        <c:crosses val="autoZero"/>
        <c:auto val="1"/>
        <c:lblAlgn val="ctr"/>
        <c:lblOffset val="100"/>
        <c:tickLblSkip val="1"/>
        <c:tickMarkSkip val="1"/>
      </c:catAx>
      <c:valAx>
        <c:axId val="129146240"/>
        <c:scaling>
          <c:orientation val="minMax"/>
          <c:max val="2"/>
          <c:min val="-6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29144704"/>
        <c:crosses val="autoZero"/>
        <c:crossBetween val="between"/>
        <c:majorUnit val="10"/>
      </c:valAx>
      <c:spPr>
        <a:gradFill rotWithShape="0">
          <a:gsLst>
            <a:gs pos="0">
              <a:srgbClr val="FFF2E5"/>
            </a:gs>
            <a:gs pos="100000">
              <a:srgbClr val="FFFFFF"/>
            </a:gs>
          </a:gsLst>
          <a:lin ang="5400000" scaled="1"/>
        </a:gradFill>
        <a:ln w="25400">
          <a:noFill/>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indicador de confiança setorial</a:t>
            </a:r>
            <a:r>
              <a:rPr lang="pt-PT" sz="700" b="0" i="0" u="none" strike="noStrike" baseline="0">
                <a:solidFill>
                  <a:srgbClr val="008000"/>
                </a:solidFill>
                <a:latin typeface="Arial"/>
                <a:cs typeface="Arial"/>
              </a:rPr>
              <a:t> (mm3m)</a:t>
            </a:r>
          </a:p>
        </c:rich>
      </c:tx>
      <c:layout>
        <c:manualLayout>
          <c:xMode val="edge"/>
          <c:yMode val="edge"/>
          <c:x val="0.20535780918951388"/>
          <c:y val="3.225806451613001E-2"/>
        </c:manualLayout>
      </c:layout>
      <c:spPr>
        <a:noFill/>
        <a:ln w="25400">
          <a:noFill/>
        </a:ln>
      </c:spPr>
    </c:title>
    <c:plotArea>
      <c:layout>
        <c:manualLayout>
          <c:layoutTarget val="inner"/>
          <c:xMode val="edge"/>
          <c:yMode val="edge"/>
          <c:x val="7.5289188249059225E-2"/>
          <c:y val="0.1648751164168995"/>
          <c:w val="0.90476453440212989"/>
          <c:h val="0.5914009545161002"/>
        </c:manualLayout>
      </c:layout>
      <c:lineChart>
        <c:grouping val="standard"/>
        <c:ser>
          <c:idx val="0"/>
          <c:order val="0"/>
          <c:tx>
            <c:strRef>
              <c:f>'[1]apoio-graficos'!$D$2297</c:f>
              <c:strCache>
                <c:ptCount val="1"/>
              </c:strCache>
            </c:strRef>
          </c:tx>
          <c:spPr>
            <a:ln w="25400">
              <a:solidFill>
                <a:srgbClr val="808080"/>
              </a:solidFill>
              <a:prstDash val="solid"/>
            </a:ln>
          </c:spPr>
          <c:marker>
            <c:symbol val="none"/>
          </c:marker>
          <c:dLbls>
            <c:dLbl>
              <c:idx val="8"/>
              <c:layout>
                <c:manualLayout>
                  <c:x val="-8.1210511336685179E-2"/>
                  <c:y val="0.10168938560099335"/>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333333"/>
                        </a:solidFill>
                        <a:latin typeface="Arial"/>
                        <a:cs typeface="Arial"/>
                      </a:rPr>
                      <a:t>indústria</a:t>
                    </a:r>
                    <a:r>
                      <a:rPr lang="pt-PT" sz="700" b="1" i="0" u="none" strike="noStrike" baseline="0">
                        <a:solidFill>
                          <a:srgbClr val="008000"/>
                        </a:solidFill>
                        <a:latin typeface="Arial"/>
                        <a:cs typeface="Arial"/>
                      </a:rPr>
                      <a:t> </a:t>
                    </a:r>
                  </a:p>
                </c:rich>
              </c:tx>
              <c:spPr>
                <a:noFill/>
                <a:ln w="25400">
                  <a:noFill/>
                </a:ln>
              </c:spPr>
              <c:dLblPos val="r"/>
            </c:dLbl>
            <c:delete val="1"/>
          </c:dLbls>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'[1]apoio-graficos'!$D$2468:$D$2580</c:f>
              <c:numCache>
                <c:formatCode>General</c:formatCode>
                <c:ptCount val="113"/>
                <c:pt idx="0">
                  <c:v>4.9269126633596327</c:v>
                </c:pt>
                <c:pt idx="1">
                  <c:v>3.9696811806627377</c:v>
                </c:pt>
                <c:pt idx="2">
                  <c:v>2.6253551143240004</c:v>
                </c:pt>
                <c:pt idx="3">
                  <c:v>0.16627078075092872</c:v>
                </c:pt>
                <c:pt idx="4">
                  <c:v>-2.5700238036386525</c:v>
                </c:pt>
                <c:pt idx="5">
                  <c:v>-3.3935945784630355</c:v>
                </c:pt>
                <c:pt idx="6">
                  <c:v>-3.4508155414274628</c:v>
                </c:pt>
                <c:pt idx="7">
                  <c:v>-1.9901892791252938</c:v>
                </c:pt>
                <c:pt idx="8">
                  <c:v>-0.92928843315412057</c:v>
                </c:pt>
                <c:pt idx="9">
                  <c:v>0.55264514789456343</c:v>
                </c:pt>
                <c:pt idx="10">
                  <c:v>0.8906018565634275</c:v>
                </c:pt>
                <c:pt idx="11">
                  <c:v>1.7756774883715281</c:v>
                </c:pt>
                <c:pt idx="12">
                  <c:v>2.255528028478178</c:v>
                </c:pt>
                <c:pt idx="13">
                  <c:v>3.2619898977204946</c:v>
                </c:pt>
                <c:pt idx="14">
                  <c:v>3.1962522684429651</c:v>
                </c:pt>
                <c:pt idx="15">
                  <c:v>4.0895160873813969</c:v>
                </c:pt>
                <c:pt idx="16">
                  <c:v>4.0414293028702373</c:v>
                </c:pt>
                <c:pt idx="17">
                  <c:v>4.6528247642071001</c:v>
                </c:pt>
                <c:pt idx="18">
                  <c:v>5.2991117509416918</c:v>
                </c:pt>
                <c:pt idx="19">
                  <c:v>5.999089832567158</c:v>
                </c:pt>
                <c:pt idx="20">
                  <c:v>5.6581193314497185</c:v>
                </c:pt>
                <c:pt idx="21">
                  <c:v>6.187375885071738</c:v>
                </c:pt>
                <c:pt idx="22">
                  <c:v>6.301799059594015</c:v>
                </c:pt>
                <c:pt idx="23">
                  <c:v>7.176663741512769</c:v>
                </c:pt>
                <c:pt idx="24">
                  <c:v>6.6202126935955947</c:v>
                </c:pt>
                <c:pt idx="25">
                  <c:v>6.3464974600787238</c:v>
                </c:pt>
                <c:pt idx="26">
                  <c:v>4.8435739655091155</c:v>
                </c:pt>
                <c:pt idx="27">
                  <c:v>2.2540865774424423</c:v>
                </c:pt>
                <c:pt idx="28">
                  <c:v>-0.61139335063151223</c:v>
                </c:pt>
                <c:pt idx="29">
                  <c:v>-2.1428519566169553</c:v>
                </c:pt>
                <c:pt idx="30">
                  <c:v>-3.142240342941172</c:v>
                </c:pt>
                <c:pt idx="31">
                  <c:v>-2.8280370356395745</c:v>
                </c:pt>
                <c:pt idx="32">
                  <c:v>-2.9688380700524029</c:v>
                </c:pt>
                <c:pt idx="33">
                  <c:v>-2.3282780558053031</c:v>
                </c:pt>
                <c:pt idx="34">
                  <c:v>-2.5876566402972636</c:v>
                </c:pt>
                <c:pt idx="35">
                  <c:v>-3.6615020641666418</c:v>
                </c:pt>
                <c:pt idx="36">
                  <c:v>-4.462709005500364</c:v>
                </c:pt>
                <c:pt idx="37">
                  <c:v>-4.1876367392841365</c:v>
                </c:pt>
                <c:pt idx="38">
                  <c:v>-4.335987577598388</c:v>
                </c:pt>
                <c:pt idx="39">
                  <c:v>-5.4401872775496214</c:v>
                </c:pt>
                <c:pt idx="40">
                  <c:v>-6.3184177733717135</c:v>
                </c:pt>
                <c:pt idx="41">
                  <c:v>-6.4542370744069508</c:v>
                </c:pt>
                <c:pt idx="42">
                  <c:v>-6.3494325261422118</c:v>
                </c:pt>
                <c:pt idx="43">
                  <c:v>-6.1649677200322754</c:v>
                </c:pt>
                <c:pt idx="44">
                  <c:v>-7.2325870383734694</c:v>
                </c:pt>
                <c:pt idx="45">
                  <c:v>-6.9293787236605908</c:v>
                </c:pt>
                <c:pt idx="46">
                  <c:v>-8.4032733611780248</c:v>
                </c:pt>
                <c:pt idx="47">
                  <c:v>-8.5017043582810246</c:v>
                </c:pt>
                <c:pt idx="48">
                  <c:v>-10.817590360598812</c:v>
                </c:pt>
                <c:pt idx="49">
                  <c:v>-11.681695906268983</c:v>
                </c:pt>
                <c:pt idx="50">
                  <c:v>-13.276074566654104</c:v>
                </c:pt>
                <c:pt idx="51">
                  <c:v>-14.26803519652784</c:v>
                </c:pt>
                <c:pt idx="52">
                  <c:v>-16.787174255725315</c:v>
                </c:pt>
                <c:pt idx="53">
                  <c:v>-18.511564679808078</c:v>
                </c:pt>
                <c:pt idx="54">
                  <c:v>-18.420167220968924</c:v>
                </c:pt>
                <c:pt idx="55">
                  <c:v>-15.838790501728253</c:v>
                </c:pt>
                <c:pt idx="56">
                  <c:v>-12.879302985370211</c:v>
                </c:pt>
                <c:pt idx="57">
                  <c:v>-10.86978341402699</c:v>
                </c:pt>
                <c:pt idx="58">
                  <c:v>-9.8161672991207922</c:v>
                </c:pt>
                <c:pt idx="59">
                  <c:v>-9.8637315221605295</c:v>
                </c:pt>
                <c:pt idx="60">
                  <c:v>-11.58545863620971</c:v>
                </c:pt>
                <c:pt idx="61">
                  <c:v>-11.840511691962258</c:v>
                </c:pt>
                <c:pt idx="62">
                  <c:v>-11.061234376799348</c:v>
                </c:pt>
                <c:pt idx="63">
                  <c:v>-9.7878819207115555</c:v>
                </c:pt>
                <c:pt idx="64">
                  <c:v>-10.2258395232588</c:v>
                </c:pt>
                <c:pt idx="65">
                  <c:v>-10.673356295938021</c:v>
                </c:pt>
                <c:pt idx="66">
                  <c:v>-9.5142365978555308</c:v>
                </c:pt>
                <c:pt idx="67">
                  <c:v>-7.2679610252806803</c:v>
                </c:pt>
                <c:pt idx="68">
                  <c:v>-5.3792724468946602</c:v>
                </c:pt>
                <c:pt idx="69">
                  <c:v>-3.3708635391720896</c:v>
                </c:pt>
                <c:pt idx="70">
                  <c:v>-3.7041436757798833</c:v>
                </c:pt>
                <c:pt idx="71">
                  <c:v>-4.3716910948995498</c:v>
                </c:pt>
                <c:pt idx="72">
                  <c:v>-6.2286008190541926</c:v>
                </c:pt>
                <c:pt idx="73">
                  <c:v>-7.9800133195659368</c:v>
                </c:pt>
                <c:pt idx="74">
                  <c:v>-8.5646172312215825</c:v>
                </c:pt>
                <c:pt idx="75">
                  <c:v>-9.8174570217342367</c:v>
                </c:pt>
                <c:pt idx="76">
                  <c:v>-10.172662231121762</c:v>
                </c:pt>
                <c:pt idx="77">
                  <c:v>-9.271225062387499</c:v>
                </c:pt>
                <c:pt idx="78">
                  <c:v>-8.6892467067998922</c:v>
                </c:pt>
                <c:pt idx="79">
                  <c:v>-8.5029931215408947</c:v>
                </c:pt>
                <c:pt idx="80">
                  <c:v>-10.689724782187922</c:v>
                </c:pt>
                <c:pt idx="81">
                  <c:v>-9.8194562103973713</c:v>
                </c:pt>
                <c:pt idx="82">
                  <c:v>-8.1345409996163358</c:v>
                </c:pt>
                <c:pt idx="83">
                  <c:v>-5.0999788026810977</c:v>
                </c:pt>
                <c:pt idx="84">
                  <c:v>-4.8919767279703388</c:v>
                </c:pt>
                <c:pt idx="85">
                  <c:v>-5.8058914026099844</c:v>
                </c:pt>
                <c:pt idx="86">
                  <c:v>-7.555159424405109</c:v>
                </c:pt>
                <c:pt idx="87">
                  <c:v>-8.0391800490366325</c:v>
                </c:pt>
                <c:pt idx="88">
                  <c:v>-8.9337228636825454</c:v>
                </c:pt>
                <c:pt idx="89">
                  <c:v>-9.2731813274131749</c:v>
                </c:pt>
                <c:pt idx="90">
                  <c:v>-9.1199068655412869</c:v>
                </c:pt>
                <c:pt idx="91">
                  <c:v>-7.4632057466715471</c:v>
                </c:pt>
                <c:pt idx="92">
                  <c:v>-5.2868524594447184</c:v>
                </c:pt>
                <c:pt idx="93">
                  <c:v>-3.8378240607160152</c:v>
                </c:pt>
                <c:pt idx="94">
                  <c:v>-2.3768026163538831</c:v>
                </c:pt>
                <c:pt idx="95">
                  <c:v>-2.7848725192067083</c:v>
                </c:pt>
                <c:pt idx="96">
                  <c:v>-2.4179326577188838</c:v>
                </c:pt>
                <c:pt idx="97">
                  <c:v>-3.7734897943496448</c:v>
                </c:pt>
                <c:pt idx="98">
                  <c:v>-3.4731235309754478</c:v>
                </c:pt>
                <c:pt idx="99">
                  <c:v>-2.9402343313912671</c:v>
                </c:pt>
                <c:pt idx="100">
                  <c:v>-1.4710635398248344</c:v>
                </c:pt>
                <c:pt idx="101">
                  <c:v>-0.5918169952926241</c:v>
                </c:pt>
                <c:pt idx="102">
                  <c:v>-1.2858494851179181E-2</c:v>
                </c:pt>
                <c:pt idx="103">
                  <c:v>0.63306726394977886</c:v>
                </c:pt>
                <c:pt idx="104">
                  <c:v>0.15237744927225916</c:v>
                </c:pt>
                <c:pt idx="105">
                  <c:v>0.42278536985487558</c:v>
                </c:pt>
                <c:pt idx="106">
                  <c:v>1.5472801441490429</c:v>
                </c:pt>
                <c:pt idx="107">
                  <c:v>2.2094113784459695</c:v>
                </c:pt>
                <c:pt idx="108">
                  <c:v>1.9706611013813715</c:v>
                </c:pt>
                <c:pt idx="109">
                  <c:v>0.51215446345934368</c:v>
                </c:pt>
                <c:pt idx="110">
                  <c:v>-8.4886193072041261E-2</c:v>
                </c:pt>
                <c:pt idx="111">
                  <c:v>-0.87138598872220063</c:v>
                </c:pt>
                <c:pt idx="112">
                  <c:v>-1.7319243706914111</c:v>
                </c:pt>
              </c:numCache>
            </c:numRef>
          </c:val>
        </c:ser>
        <c:ser>
          <c:idx val="1"/>
          <c:order val="1"/>
          <c:tx>
            <c:strRef>
              <c:f>'[1]apoio-graficos'!$E$2297</c:f>
              <c:strCache>
                <c:ptCount val="1"/>
              </c:strCache>
            </c:strRef>
          </c:tx>
          <c:spPr>
            <a:ln w="25400">
              <a:solidFill>
                <a:srgbClr val="99CC00"/>
              </a:solidFill>
              <a:prstDash val="solid"/>
            </a:ln>
          </c:spPr>
          <c:marker>
            <c:symbol val="none"/>
          </c:marker>
          <c:dLbls>
            <c:dLbl>
              <c:idx val="3"/>
              <c:layout>
                <c:manualLayout>
                  <c:x val="2.1356923758024251E-2"/>
                  <c:y val="-2.8620206765168311E-3"/>
                </c:manualLayout>
              </c:layout>
              <c:tx>
                <c:rich>
                  <a:bodyPr/>
                  <a:lstStyle/>
                  <a:p>
                    <a:pPr>
                      <a:defRPr sz="700" b="1" i="0" u="none" strike="noStrike" baseline="0">
                        <a:solidFill>
                          <a:srgbClr val="99CC00"/>
                        </a:solidFill>
                        <a:latin typeface="Arial"/>
                        <a:ea typeface="Arial"/>
                        <a:cs typeface="Arial"/>
                      </a:defRPr>
                    </a:pPr>
                    <a:r>
                      <a:rPr lang="pt-PT"/>
                      <a:t>construção</a:t>
                    </a:r>
                  </a:p>
                </c:rich>
              </c:tx>
              <c:spPr>
                <a:noFill/>
                <a:ln w="25400">
                  <a:noFill/>
                </a:ln>
              </c:spPr>
              <c:dLblPos val="r"/>
            </c:dLbl>
            <c:delete val="1"/>
          </c:dLbls>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'[1]apoio-graficos'!$E$2468:$E$2580</c:f>
              <c:numCache>
                <c:formatCode>General</c:formatCode>
                <c:ptCount val="113"/>
                <c:pt idx="0">
                  <c:v>-14.665681565209995</c:v>
                </c:pt>
                <c:pt idx="1">
                  <c:v>-14.843424817147238</c:v>
                </c:pt>
                <c:pt idx="2">
                  <c:v>-15.346057777489071</c:v>
                </c:pt>
                <c:pt idx="3">
                  <c:v>-12.167517550840557</c:v>
                </c:pt>
                <c:pt idx="4">
                  <c:v>-10.23502925486177</c:v>
                </c:pt>
                <c:pt idx="5">
                  <c:v>-11.700467101913532</c:v>
                </c:pt>
                <c:pt idx="6">
                  <c:v>-11.163422416889128</c:v>
                </c:pt>
                <c:pt idx="7">
                  <c:v>-11.020670777752612</c:v>
                </c:pt>
                <c:pt idx="8">
                  <c:v>-6.3544158536759845</c:v>
                </c:pt>
                <c:pt idx="9">
                  <c:v>-5.6960570717127297</c:v>
                </c:pt>
                <c:pt idx="10">
                  <c:v>-5.362762750033788</c:v>
                </c:pt>
                <c:pt idx="11">
                  <c:v>-4.2618768237568281</c:v>
                </c:pt>
                <c:pt idx="12">
                  <c:v>-2.4867853899460437</c:v>
                </c:pt>
                <c:pt idx="13">
                  <c:v>-0.17241265819450971</c:v>
                </c:pt>
                <c:pt idx="14">
                  <c:v>0.33058927841251773</c:v>
                </c:pt>
                <c:pt idx="15">
                  <c:v>-1.3555473981209998</c:v>
                </c:pt>
                <c:pt idx="16">
                  <c:v>-2.2619051879416299</c:v>
                </c:pt>
                <c:pt idx="17">
                  <c:v>-3.7017324239778007</c:v>
                </c:pt>
                <c:pt idx="18">
                  <c:v>-4.7427654886616422</c:v>
                </c:pt>
                <c:pt idx="19">
                  <c:v>-4.6920608046667338</c:v>
                </c:pt>
                <c:pt idx="20">
                  <c:v>-3.8979491113854046</c:v>
                </c:pt>
                <c:pt idx="21">
                  <c:v>-4.2711914683740657</c:v>
                </c:pt>
                <c:pt idx="22">
                  <c:v>-4.861785731481489</c:v>
                </c:pt>
                <c:pt idx="23">
                  <c:v>-5.5997988201123015</c:v>
                </c:pt>
                <c:pt idx="24">
                  <c:v>-4.0060316857828582</c:v>
                </c:pt>
                <c:pt idx="25">
                  <c:v>-3.1721148505898698</c:v>
                </c:pt>
                <c:pt idx="26">
                  <c:v>-2.9985507376310792</c:v>
                </c:pt>
                <c:pt idx="27">
                  <c:v>-2.8898373559858137</c:v>
                </c:pt>
                <c:pt idx="28">
                  <c:v>-2.7729816192210515</c:v>
                </c:pt>
                <c:pt idx="29">
                  <c:v>-0.11745254118334329</c:v>
                </c:pt>
                <c:pt idx="30">
                  <c:v>1.6324298026432063</c:v>
                </c:pt>
                <c:pt idx="31">
                  <c:v>3.3674615377264705</c:v>
                </c:pt>
                <c:pt idx="32">
                  <c:v>2.0621706673136146</c:v>
                </c:pt>
                <c:pt idx="33">
                  <c:v>0.73501003662625486</c:v>
                </c:pt>
                <c:pt idx="34">
                  <c:v>-0.61622420426893887</c:v>
                </c:pt>
                <c:pt idx="35">
                  <c:v>-1.0348485833342762</c:v>
                </c:pt>
                <c:pt idx="36">
                  <c:v>0.94903349165675144</c:v>
                </c:pt>
                <c:pt idx="37">
                  <c:v>2.3384700512093848</c:v>
                </c:pt>
                <c:pt idx="38">
                  <c:v>-8.9031306544143263E-2</c:v>
                </c:pt>
                <c:pt idx="39">
                  <c:v>-5.8506251143708861</c:v>
                </c:pt>
                <c:pt idx="40">
                  <c:v>-11.583345170754944</c:v>
                </c:pt>
                <c:pt idx="41">
                  <c:v>-14.427729356124379</c:v>
                </c:pt>
                <c:pt idx="42">
                  <c:v>-16.709277356807643</c:v>
                </c:pt>
                <c:pt idx="43">
                  <c:v>-21.722119337081789</c:v>
                </c:pt>
                <c:pt idx="44">
                  <c:v>-22.412964589023378</c:v>
                </c:pt>
                <c:pt idx="45">
                  <c:v>-23.449437590406308</c:v>
                </c:pt>
                <c:pt idx="46">
                  <c:v>-22.68138493616479</c:v>
                </c:pt>
                <c:pt idx="47">
                  <c:v>-26.50405241773937</c:v>
                </c:pt>
                <c:pt idx="48">
                  <c:v>-33.346044370986519</c:v>
                </c:pt>
                <c:pt idx="49">
                  <c:v>-36.007849079336104</c:v>
                </c:pt>
                <c:pt idx="50">
                  <c:v>-40.636393134760368</c:v>
                </c:pt>
                <c:pt idx="51">
                  <c:v>-41.238587390941952</c:v>
                </c:pt>
                <c:pt idx="52">
                  <c:v>-45.016805646247235</c:v>
                </c:pt>
                <c:pt idx="53">
                  <c:v>-45.283697632213112</c:v>
                </c:pt>
                <c:pt idx="54">
                  <c:v>-45.279658045869006</c:v>
                </c:pt>
                <c:pt idx="55">
                  <c:v>-45.31673961172266</c:v>
                </c:pt>
                <c:pt idx="56">
                  <c:v>-44.181056767200744</c:v>
                </c:pt>
                <c:pt idx="57">
                  <c:v>-43.571268197151362</c:v>
                </c:pt>
                <c:pt idx="58">
                  <c:v>-41.670961831260868</c:v>
                </c:pt>
                <c:pt idx="59">
                  <c:v>-41.031256800754903</c:v>
                </c:pt>
                <c:pt idx="60">
                  <c:v>-39.507729032029097</c:v>
                </c:pt>
                <c:pt idx="61">
                  <c:v>-38.58579345383378</c:v>
                </c:pt>
                <c:pt idx="62">
                  <c:v>-37.71838795216248</c:v>
                </c:pt>
                <c:pt idx="63">
                  <c:v>-37.607616758251289</c:v>
                </c:pt>
                <c:pt idx="64">
                  <c:v>-37.464614632522803</c:v>
                </c:pt>
                <c:pt idx="65">
                  <c:v>-37.221681080155463</c:v>
                </c:pt>
                <c:pt idx="66">
                  <c:v>-36.94242808206571</c:v>
                </c:pt>
                <c:pt idx="67">
                  <c:v>-36.512149080778144</c:v>
                </c:pt>
                <c:pt idx="68">
                  <c:v>-36.445119976004769</c:v>
                </c:pt>
                <c:pt idx="69">
                  <c:v>-35.842197588277891</c:v>
                </c:pt>
                <c:pt idx="70">
                  <c:v>-35.332864150307536</c:v>
                </c:pt>
                <c:pt idx="71">
                  <c:v>-35.091346445759235</c:v>
                </c:pt>
                <c:pt idx="72">
                  <c:v>-34.398964650896538</c:v>
                </c:pt>
                <c:pt idx="73">
                  <c:v>-33.617509186107178</c:v>
                </c:pt>
                <c:pt idx="74">
                  <c:v>-32.438137915856153</c:v>
                </c:pt>
                <c:pt idx="75">
                  <c:v>-32.319802919344625</c:v>
                </c:pt>
                <c:pt idx="76">
                  <c:v>-32.917515093852494</c:v>
                </c:pt>
                <c:pt idx="77">
                  <c:v>-31.880982113023169</c:v>
                </c:pt>
                <c:pt idx="78">
                  <c:v>-31.896068840805679</c:v>
                </c:pt>
                <c:pt idx="79">
                  <c:v>-31.425502393027074</c:v>
                </c:pt>
                <c:pt idx="80">
                  <c:v>-31.518877852240177</c:v>
                </c:pt>
                <c:pt idx="81">
                  <c:v>-31.567629770427686</c:v>
                </c:pt>
                <c:pt idx="82">
                  <c:v>-32.763729255753709</c:v>
                </c:pt>
                <c:pt idx="83">
                  <c:v>-34.112009146288486</c:v>
                </c:pt>
                <c:pt idx="84">
                  <c:v>-35.364570833042393</c:v>
                </c:pt>
                <c:pt idx="85">
                  <c:v>-35.359958501913418</c:v>
                </c:pt>
                <c:pt idx="86">
                  <c:v>-36.675686956742595</c:v>
                </c:pt>
                <c:pt idx="87">
                  <c:v>-36.488285831207442</c:v>
                </c:pt>
                <c:pt idx="88">
                  <c:v>-36.772359015261841</c:v>
                </c:pt>
                <c:pt idx="89">
                  <c:v>-36.706320474806326</c:v>
                </c:pt>
                <c:pt idx="90">
                  <c:v>-38.043660363479766</c:v>
                </c:pt>
                <c:pt idx="91">
                  <c:v>-39.10001104658479</c:v>
                </c:pt>
                <c:pt idx="92">
                  <c:v>-39.622981826243887</c:v>
                </c:pt>
                <c:pt idx="93">
                  <c:v>-39.276058561103561</c:v>
                </c:pt>
                <c:pt idx="94">
                  <c:v>-38.796735882899263</c:v>
                </c:pt>
                <c:pt idx="95">
                  <c:v>-38.794791088481965</c:v>
                </c:pt>
                <c:pt idx="96">
                  <c:v>-37.861532612594388</c:v>
                </c:pt>
                <c:pt idx="97">
                  <c:v>-37.993692416640862</c:v>
                </c:pt>
                <c:pt idx="98">
                  <c:v>-36.222592226183899</c:v>
                </c:pt>
                <c:pt idx="99">
                  <c:v>-36.30534871167233</c:v>
                </c:pt>
                <c:pt idx="100">
                  <c:v>-34.409651108166763</c:v>
                </c:pt>
                <c:pt idx="101">
                  <c:v>-34.166742093928121</c:v>
                </c:pt>
                <c:pt idx="102">
                  <c:v>-32.341274364681531</c:v>
                </c:pt>
                <c:pt idx="103">
                  <c:v>-32.133318707206946</c:v>
                </c:pt>
                <c:pt idx="104">
                  <c:v>-32.125222515026387</c:v>
                </c:pt>
                <c:pt idx="105">
                  <c:v>-30.972475486234643</c:v>
                </c:pt>
                <c:pt idx="106">
                  <c:v>-29.867710546516403</c:v>
                </c:pt>
                <c:pt idx="107">
                  <c:v>-29.082165828116846</c:v>
                </c:pt>
                <c:pt idx="108">
                  <c:v>-31.557508942736472</c:v>
                </c:pt>
                <c:pt idx="109">
                  <c:v>-32.122392161196338</c:v>
                </c:pt>
                <c:pt idx="110">
                  <c:v>-31.833804076338424</c:v>
                </c:pt>
                <c:pt idx="111">
                  <c:v>-29.787523201947646</c:v>
                </c:pt>
                <c:pt idx="112">
                  <c:v>-28.347170902690753</c:v>
                </c:pt>
              </c:numCache>
            </c:numRef>
          </c:val>
        </c:ser>
        <c:ser>
          <c:idx val="2"/>
          <c:order val="2"/>
          <c:tx>
            <c:strRef>
              <c:f>'[1]apoio-graficos'!$F$2297</c:f>
              <c:strCache>
                <c:ptCount val="1"/>
              </c:strCache>
            </c:strRef>
          </c:tx>
          <c:spPr>
            <a:ln w="38100">
              <a:solidFill>
                <a:srgbClr val="008000"/>
              </a:solidFill>
              <a:prstDash val="solid"/>
            </a:ln>
          </c:spPr>
          <c:marker>
            <c:symbol val="none"/>
          </c:marker>
          <c:dLbls>
            <c:dLbl>
              <c:idx val="21"/>
              <c:layout>
                <c:manualLayout>
                  <c:x val="0.1725522562691712"/>
                  <c:y val="0.10779420353871505"/>
                </c:manualLayout>
              </c:layout>
              <c:tx>
                <c:rich>
                  <a:bodyPr/>
                  <a:lstStyle/>
                  <a:p>
                    <a:pPr>
                      <a:defRPr sz="700" b="1" i="0" u="none" strike="noStrike" baseline="0">
                        <a:solidFill>
                          <a:srgbClr val="008000"/>
                        </a:solidFill>
                        <a:latin typeface="Arial"/>
                        <a:ea typeface="Arial"/>
                        <a:cs typeface="Arial"/>
                      </a:defRPr>
                    </a:pPr>
                    <a:r>
                      <a:rPr lang="pt-PT"/>
                      <a:t>comércio </a:t>
                    </a:r>
                  </a:p>
                </c:rich>
              </c:tx>
              <c:spPr>
                <a:noFill/>
                <a:ln w="25400">
                  <a:noFill/>
                </a:ln>
              </c:spPr>
              <c:dLblPos val="r"/>
            </c:dLbl>
            <c:delete val="1"/>
          </c:dLbls>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'[1]apoio-graficos'!$F$2468:$F$2580</c:f>
              <c:numCache>
                <c:formatCode>General</c:formatCode>
                <c:ptCount val="113"/>
                <c:pt idx="0">
                  <c:v>10.453481268055947</c:v>
                </c:pt>
                <c:pt idx="1">
                  <c:v>9.8678179778772588</c:v>
                </c:pt>
                <c:pt idx="2">
                  <c:v>8.7458797522082588</c:v>
                </c:pt>
                <c:pt idx="3">
                  <c:v>8.1602424001583582</c:v>
                </c:pt>
                <c:pt idx="4">
                  <c:v>8.6526903280633842</c:v>
                </c:pt>
                <c:pt idx="5">
                  <c:v>9.7335049394920681</c:v>
                </c:pt>
                <c:pt idx="6">
                  <c:v>9.4848410845039712</c:v>
                </c:pt>
                <c:pt idx="7">
                  <c:v>8.726375584331608</c:v>
                </c:pt>
                <c:pt idx="8">
                  <c:v>7.8925274368280185</c:v>
                </c:pt>
                <c:pt idx="9">
                  <c:v>7.5455241021222994</c:v>
                </c:pt>
                <c:pt idx="10">
                  <c:v>7.5730100927376975</c:v>
                </c:pt>
                <c:pt idx="11">
                  <c:v>8.1996583155412726</c:v>
                </c:pt>
                <c:pt idx="12">
                  <c:v>8.4593675002950395</c:v>
                </c:pt>
                <c:pt idx="13">
                  <c:v>7.9821388889868503</c:v>
                </c:pt>
                <c:pt idx="14">
                  <c:v>7.7793802237406311</c:v>
                </c:pt>
                <c:pt idx="15">
                  <c:v>8.7237220986479009</c:v>
                </c:pt>
                <c:pt idx="16">
                  <c:v>9.9917411154260574</c:v>
                </c:pt>
                <c:pt idx="17">
                  <c:v>8.2477385076461847</c:v>
                </c:pt>
                <c:pt idx="18">
                  <c:v>5.9460232658119532</c:v>
                </c:pt>
                <c:pt idx="19">
                  <c:v>5.7239869353692781</c:v>
                </c:pt>
                <c:pt idx="20">
                  <c:v>6.7679959254973534</c:v>
                </c:pt>
                <c:pt idx="21">
                  <c:v>7.3159326604378982</c:v>
                </c:pt>
                <c:pt idx="22">
                  <c:v>6.02603333780963</c:v>
                </c:pt>
                <c:pt idx="23">
                  <c:v>5.3736562427298589</c:v>
                </c:pt>
                <c:pt idx="24">
                  <c:v>4.8486874438417864</c:v>
                </c:pt>
                <c:pt idx="25">
                  <c:v>3.8085470408101121</c:v>
                </c:pt>
                <c:pt idx="26">
                  <c:v>3.0858170384227113</c:v>
                </c:pt>
                <c:pt idx="27">
                  <c:v>3.2166795487676976</c:v>
                </c:pt>
                <c:pt idx="28">
                  <c:v>3.5562038021230378</c:v>
                </c:pt>
                <c:pt idx="29">
                  <c:v>3.9777051145633049</c:v>
                </c:pt>
                <c:pt idx="30">
                  <c:v>3.6848825315806271</c:v>
                </c:pt>
                <c:pt idx="31">
                  <c:v>4.4818990379624166</c:v>
                </c:pt>
                <c:pt idx="32">
                  <c:v>2.8905904688315398</c:v>
                </c:pt>
                <c:pt idx="33">
                  <c:v>1.7650868990397937</c:v>
                </c:pt>
                <c:pt idx="34">
                  <c:v>-0.9010882318312774</c:v>
                </c:pt>
                <c:pt idx="35">
                  <c:v>-1.3897570043646403</c:v>
                </c:pt>
                <c:pt idx="36">
                  <c:v>-1.3237414241309089</c:v>
                </c:pt>
                <c:pt idx="37">
                  <c:v>-1.3167297913238076</c:v>
                </c:pt>
                <c:pt idx="38">
                  <c:v>0.20918547330927573</c:v>
                </c:pt>
                <c:pt idx="39">
                  <c:v>-0.26218739658880258</c:v>
                </c:pt>
                <c:pt idx="40">
                  <c:v>0.36166922571519083</c:v>
                </c:pt>
                <c:pt idx="41">
                  <c:v>-0.35510037053918447</c:v>
                </c:pt>
                <c:pt idx="42">
                  <c:v>0.11655822925143451</c:v>
                </c:pt>
                <c:pt idx="43">
                  <c:v>-1.0989321332678703</c:v>
                </c:pt>
                <c:pt idx="44">
                  <c:v>-2.7327789955155684</c:v>
                </c:pt>
                <c:pt idx="45">
                  <c:v>-5.2446502086437077</c:v>
                </c:pt>
                <c:pt idx="46">
                  <c:v>-6.3220379246786598</c:v>
                </c:pt>
                <c:pt idx="47">
                  <c:v>-7.6722646296942925</c:v>
                </c:pt>
                <c:pt idx="48">
                  <c:v>-9.7130549350822974</c:v>
                </c:pt>
                <c:pt idx="49">
                  <c:v>-11.687800551362015</c:v>
                </c:pt>
                <c:pt idx="50">
                  <c:v>-12.772025085900729</c:v>
                </c:pt>
                <c:pt idx="51">
                  <c:v>-11.47353698518962</c:v>
                </c:pt>
                <c:pt idx="52">
                  <c:v>-11.92712789893516</c:v>
                </c:pt>
                <c:pt idx="53">
                  <c:v>-12.027987002630292</c:v>
                </c:pt>
                <c:pt idx="54">
                  <c:v>-13.176812463173901</c:v>
                </c:pt>
                <c:pt idx="55">
                  <c:v>-12.805998685211691</c:v>
                </c:pt>
                <c:pt idx="56">
                  <c:v>-12.233613099293935</c:v>
                </c:pt>
                <c:pt idx="57">
                  <c:v>-9.6081323584560643</c:v>
                </c:pt>
                <c:pt idx="58">
                  <c:v>-7.4784672068403424</c:v>
                </c:pt>
                <c:pt idx="59">
                  <c:v>-5.5535070623599276</c:v>
                </c:pt>
                <c:pt idx="60">
                  <c:v>-4.855721868320841</c:v>
                </c:pt>
                <c:pt idx="61">
                  <c:v>-4.4228266963961858</c:v>
                </c:pt>
                <c:pt idx="62">
                  <c:v>-4.1751027541583516</c:v>
                </c:pt>
                <c:pt idx="63">
                  <c:v>-5.5768392078865743</c:v>
                </c:pt>
                <c:pt idx="64">
                  <c:v>-7.4262064970940038</c:v>
                </c:pt>
                <c:pt idx="65">
                  <c:v>-8.223983970433677</c:v>
                </c:pt>
                <c:pt idx="66">
                  <c:v>-5.0139265497063379</c:v>
                </c:pt>
                <c:pt idx="67">
                  <c:v>-2.4342403463278406</c:v>
                </c:pt>
                <c:pt idx="68">
                  <c:v>-0.10744875065121007</c:v>
                </c:pt>
                <c:pt idx="69">
                  <c:v>-1.2677573826882929</c:v>
                </c:pt>
                <c:pt idx="70">
                  <c:v>-1.3181655965583969</c:v>
                </c:pt>
                <c:pt idx="71">
                  <c:v>-2.7765164653534726</c:v>
                </c:pt>
                <c:pt idx="72">
                  <c:v>-3.6637389675686181</c:v>
                </c:pt>
                <c:pt idx="73">
                  <c:v>-4.2372422426464702</c:v>
                </c:pt>
                <c:pt idx="74">
                  <c:v>-4.6152013892606663</c:v>
                </c:pt>
                <c:pt idx="75">
                  <c:v>-5.0867582902005326</c:v>
                </c:pt>
                <c:pt idx="76">
                  <c:v>-4.9629165170730003</c:v>
                </c:pt>
                <c:pt idx="77">
                  <c:v>-5.5452569010455468</c:v>
                </c:pt>
                <c:pt idx="78">
                  <c:v>-5.1521523218328822</c:v>
                </c:pt>
                <c:pt idx="79">
                  <c:v>-6.3255408694333362</c:v>
                </c:pt>
                <c:pt idx="80">
                  <c:v>-7.5501454130222045</c:v>
                </c:pt>
                <c:pt idx="81">
                  <c:v>-9.6888631906320608</c:v>
                </c:pt>
                <c:pt idx="82">
                  <c:v>-10.628540015044349</c:v>
                </c:pt>
                <c:pt idx="83">
                  <c:v>-11.28102043826258</c:v>
                </c:pt>
                <c:pt idx="84">
                  <c:v>-11.146038279140781</c:v>
                </c:pt>
                <c:pt idx="85">
                  <c:v>-8.7556299043338672</c:v>
                </c:pt>
                <c:pt idx="86">
                  <c:v>-6.6536131955833975</c:v>
                </c:pt>
                <c:pt idx="87">
                  <c:v>-5.1352363130188543</c:v>
                </c:pt>
                <c:pt idx="88">
                  <c:v>-7.6613526716122244</c:v>
                </c:pt>
                <c:pt idx="89">
                  <c:v>-7.6012629794287241</c:v>
                </c:pt>
                <c:pt idx="90">
                  <c:v>-9.2597857628087468</c:v>
                </c:pt>
                <c:pt idx="91">
                  <c:v>-7.2162561018088338</c:v>
                </c:pt>
                <c:pt idx="92">
                  <c:v>-7.2284035565916547</c:v>
                </c:pt>
                <c:pt idx="93">
                  <c:v>-6.4669836670216254</c:v>
                </c:pt>
                <c:pt idx="94">
                  <c:v>-6.1927663052750122</c:v>
                </c:pt>
                <c:pt idx="95">
                  <c:v>-4.2593326941106628</c:v>
                </c:pt>
                <c:pt idx="96">
                  <c:v>-2.8544422230276258</c:v>
                </c:pt>
                <c:pt idx="97">
                  <c:v>-2.9922159512163584</c:v>
                </c:pt>
                <c:pt idx="98">
                  <c:v>-4.3284326349785447</c:v>
                </c:pt>
                <c:pt idx="99">
                  <c:v>-3.7428347181720856</c:v>
                </c:pt>
                <c:pt idx="100">
                  <c:v>-3.7296802634455495</c:v>
                </c:pt>
                <c:pt idx="101">
                  <c:v>-3.5463494038857228</c:v>
                </c:pt>
                <c:pt idx="102">
                  <c:v>-3.4181917475445034</c:v>
                </c:pt>
                <c:pt idx="103">
                  <c:v>-2.5105689429498881</c:v>
                </c:pt>
                <c:pt idx="104">
                  <c:v>-2.6917634674148316</c:v>
                </c:pt>
                <c:pt idx="105">
                  <c:v>-3.1895372725682685</c:v>
                </c:pt>
                <c:pt idx="106">
                  <c:v>-4.0646850556108909</c:v>
                </c:pt>
                <c:pt idx="107">
                  <c:v>-3.9112706807054107</c:v>
                </c:pt>
                <c:pt idx="108">
                  <c:v>-3.4615571730901813</c:v>
                </c:pt>
                <c:pt idx="109">
                  <c:v>-2.5537927190758025</c:v>
                </c:pt>
                <c:pt idx="110">
                  <c:v>-2.1778993091831187</c:v>
                </c:pt>
                <c:pt idx="111">
                  <c:v>-2.2505218587719664</c:v>
                </c:pt>
                <c:pt idx="112">
                  <c:v>-2.0941596670891456</c:v>
                </c:pt>
              </c:numCache>
            </c:numRef>
          </c:val>
        </c:ser>
        <c:ser>
          <c:idx val="3"/>
          <c:order val="3"/>
          <c:tx>
            <c:strRef>
              <c:f>'[1]apoio-graficos'!$G$2297</c:f>
              <c:strCache>
                <c:ptCount val="1"/>
              </c:strCache>
            </c:strRef>
          </c:tx>
          <c:spPr>
            <a:ln w="25400">
              <a:solidFill>
                <a:srgbClr val="333333"/>
              </a:solidFill>
              <a:prstDash val="solid"/>
            </a:ln>
          </c:spPr>
          <c:marker>
            <c:symbol val="none"/>
          </c:marker>
          <c:dLbls>
            <c:dLbl>
              <c:idx val="20"/>
              <c:layout>
                <c:manualLayout>
                  <c:x val="-0.10475666445309029"/>
                  <c:y val="-8.3758643072844891E-2"/>
                </c:manualLayout>
              </c:layout>
              <c:tx>
                <c:rich>
                  <a:bodyPr/>
                  <a:lstStyle/>
                  <a:p>
                    <a:pPr>
                      <a:defRPr sz="800" b="0" i="0" u="none" strike="noStrike" baseline="0">
                        <a:solidFill>
                          <a:srgbClr val="000000"/>
                        </a:solidFill>
                        <a:latin typeface="Arial"/>
                        <a:ea typeface="Arial"/>
                        <a:cs typeface="Arial"/>
                      </a:defRPr>
                    </a:pPr>
                    <a:r>
                      <a:rPr lang="pt-PT" sz="700" b="1" i="0" u="none" strike="noStrike" baseline="0">
                        <a:solidFill>
                          <a:srgbClr val="000000"/>
                        </a:solidFill>
                        <a:latin typeface="Arial"/>
                        <a:cs typeface="Arial"/>
                      </a:rPr>
                      <a:t>serviços</a:t>
                    </a:r>
                    <a:r>
                      <a:rPr lang="pt-PT" sz="800" b="1" i="0" u="none" strike="noStrike" baseline="0">
                        <a:solidFill>
                          <a:srgbClr val="000000"/>
                        </a:solidFill>
                        <a:latin typeface="Arial"/>
                        <a:cs typeface="Arial"/>
                      </a:rPr>
                      <a:t> </a:t>
                    </a:r>
                    <a:r>
                      <a:rPr lang="pt-PT" sz="600" b="0" i="0" u="none" strike="noStrike" baseline="30000">
                        <a:solidFill>
                          <a:srgbClr val="000000"/>
                        </a:solidFill>
                        <a:latin typeface="Arial"/>
                        <a:cs typeface="Arial"/>
                      </a:rPr>
                      <a:t>(2)</a:t>
                    </a:r>
                  </a:p>
                </c:rich>
              </c:tx>
              <c:spPr>
                <a:noFill/>
                <a:ln w="25400">
                  <a:noFill/>
                </a:ln>
              </c:spPr>
              <c:dLblPos val="r"/>
            </c:dLbl>
            <c:delete val="1"/>
          </c:dLbls>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'[1]apoio-graficos'!$G$2468:$G$2580</c:f>
              <c:numCache>
                <c:formatCode>General</c:formatCode>
                <c:ptCount val="113"/>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17.956448784614775</c:v>
                </c:pt>
                <c:pt idx="32">
                  <c:v>14.30535995337838</c:v>
                </c:pt>
                <c:pt idx="33">
                  <c:v>11.171135731091047</c:v>
                </c:pt>
                <c:pt idx="34">
                  <c:v>7.0310511847078425</c:v>
                </c:pt>
                <c:pt idx="35">
                  <c:v>2.9917379081979121</c:v>
                </c:pt>
                <c:pt idx="36">
                  <c:v>0.43681449859876226</c:v>
                </c:pt>
                <c:pt idx="37">
                  <c:v>-1.5404792765096342</c:v>
                </c:pt>
                <c:pt idx="38">
                  <c:v>3.25042668982584</c:v>
                </c:pt>
                <c:pt idx="39">
                  <c:v>4.6722270480052179</c:v>
                </c:pt>
                <c:pt idx="40">
                  <c:v>6.2506944047571933</c:v>
                </c:pt>
                <c:pt idx="41">
                  <c:v>3.2327585272733255</c:v>
                </c:pt>
                <c:pt idx="42">
                  <c:v>2.9907470669114691</c:v>
                </c:pt>
                <c:pt idx="43">
                  <c:v>0.6561671111802877</c:v>
                </c:pt>
                <c:pt idx="44">
                  <c:v>0.17110685566927653</c:v>
                </c:pt>
                <c:pt idx="45">
                  <c:v>-2.5716288005012569</c:v>
                </c:pt>
                <c:pt idx="46">
                  <c:v>-2.4783026461698028</c:v>
                </c:pt>
                <c:pt idx="47">
                  <c:v>-3.6497973585428505</c:v>
                </c:pt>
                <c:pt idx="48">
                  <c:v>-5.4654002904778496</c:v>
                </c:pt>
                <c:pt idx="49">
                  <c:v>-6.3004529091420451</c:v>
                </c:pt>
                <c:pt idx="50">
                  <c:v>-6.438364790833691</c:v>
                </c:pt>
                <c:pt idx="51">
                  <c:v>-5.480506101084992</c:v>
                </c:pt>
                <c:pt idx="52">
                  <c:v>-10.08476719056508</c:v>
                </c:pt>
                <c:pt idx="53">
                  <c:v>-13.783292672810928</c:v>
                </c:pt>
                <c:pt idx="54">
                  <c:v>-17.302682451379553</c:v>
                </c:pt>
                <c:pt idx="55">
                  <c:v>-16.017461644844509</c:v>
                </c:pt>
                <c:pt idx="56">
                  <c:v>-14.8470798196643</c:v>
                </c:pt>
                <c:pt idx="57">
                  <c:v>-11.128894549799325</c:v>
                </c:pt>
                <c:pt idx="58">
                  <c:v>-13.084543938707048</c:v>
                </c:pt>
                <c:pt idx="59">
                  <c:v>-10.778003721152643</c:v>
                </c:pt>
                <c:pt idx="60">
                  <c:v>-10.209939883570618</c:v>
                </c:pt>
                <c:pt idx="61">
                  <c:v>-6.13035149220633</c:v>
                </c:pt>
                <c:pt idx="62">
                  <c:v>-6.673683357147806</c:v>
                </c:pt>
                <c:pt idx="63">
                  <c:v>-6.4092576647904629</c:v>
                </c:pt>
                <c:pt idx="64">
                  <c:v>-3.4413683754012894</c:v>
                </c:pt>
                <c:pt idx="65">
                  <c:v>2.0194816249060832</c:v>
                </c:pt>
                <c:pt idx="66">
                  <c:v>5.4975204972180336</c:v>
                </c:pt>
                <c:pt idx="67">
                  <c:v>5.0385095501768404</c:v>
                </c:pt>
                <c:pt idx="68">
                  <c:v>1.977959120540157</c:v>
                </c:pt>
                <c:pt idx="69">
                  <c:v>1.7898963134905193</c:v>
                </c:pt>
                <c:pt idx="70">
                  <c:v>0.60417444323914582</c:v>
                </c:pt>
                <c:pt idx="71">
                  <c:v>-0.92039967907535825</c:v>
                </c:pt>
                <c:pt idx="72">
                  <c:v>-2.3538007788118986</c:v>
                </c:pt>
                <c:pt idx="73">
                  <c:v>-3.1909090950389962</c:v>
                </c:pt>
                <c:pt idx="74">
                  <c:v>-3.8212679138493146</c:v>
                </c:pt>
                <c:pt idx="75">
                  <c:v>-4.0633673777468697</c:v>
                </c:pt>
                <c:pt idx="76">
                  <c:v>-4.5952187170367162</c:v>
                </c:pt>
                <c:pt idx="77">
                  <c:v>-5.5476786301902878</c:v>
                </c:pt>
                <c:pt idx="78">
                  <c:v>-6.7650778976610626</c:v>
                </c:pt>
                <c:pt idx="79">
                  <c:v>-6.7635781089866072</c:v>
                </c:pt>
                <c:pt idx="80">
                  <c:v>-7.1370665457816189</c:v>
                </c:pt>
                <c:pt idx="81">
                  <c:v>-6.8032382289133766</c:v>
                </c:pt>
                <c:pt idx="82">
                  <c:v>-6.68606618919243</c:v>
                </c:pt>
                <c:pt idx="83">
                  <c:v>-6.0997413439193648</c:v>
                </c:pt>
                <c:pt idx="84">
                  <c:v>-8.335265579209862</c:v>
                </c:pt>
                <c:pt idx="85">
                  <c:v>-6.2527883822671955</c:v>
                </c:pt>
                <c:pt idx="86">
                  <c:v>-6.1153393850810049</c:v>
                </c:pt>
                <c:pt idx="87">
                  <c:v>-4.1947156679025914</c:v>
                </c:pt>
                <c:pt idx="88">
                  <c:v>-6.0562240965652441</c:v>
                </c:pt>
                <c:pt idx="89">
                  <c:v>-4.970083961977446</c:v>
                </c:pt>
                <c:pt idx="90">
                  <c:v>-4.7419821449697421</c:v>
                </c:pt>
                <c:pt idx="91">
                  <c:v>2.1852684598596057</c:v>
                </c:pt>
                <c:pt idx="92">
                  <c:v>3.5389171924385239</c:v>
                </c:pt>
                <c:pt idx="93">
                  <c:v>2.3107530468307056</c:v>
                </c:pt>
                <c:pt idx="94">
                  <c:v>-2.6878603135125001</c:v>
                </c:pt>
                <c:pt idx="95">
                  <c:v>-1.2170526132559589</c:v>
                </c:pt>
                <c:pt idx="96">
                  <c:v>0.82466890194501519</c:v>
                </c:pt>
                <c:pt idx="97">
                  <c:v>1.1771487787405084</c:v>
                </c:pt>
                <c:pt idx="98">
                  <c:v>-0.67797816110687614</c:v>
                </c:pt>
                <c:pt idx="99">
                  <c:v>0.3538207037546206</c:v>
                </c:pt>
                <c:pt idx="100">
                  <c:v>1.0725087850587369</c:v>
                </c:pt>
                <c:pt idx="101">
                  <c:v>3.6565492354175149</c:v>
                </c:pt>
                <c:pt idx="102">
                  <c:v>4.2096807516118515</c:v>
                </c:pt>
                <c:pt idx="103">
                  <c:v>4.1373421773720702</c:v>
                </c:pt>
                <c:pt idx="104">
                  <c:v>2.7625587079813094</c:v>
                </c:pt>
                <c:pt idx="105">
                  <c:v>2.9956946570259553</c:v>
                </c:pt>
                <c:pt idx="106">
                  <c:v>3.8315865433569307</c:v>
                </c:pt>
                <c:pt idx="107">
                  <c:v>4.0088584695386871</c:v>
                </c:pt>
                <c:pt idx="108">
                  <c:v>5.135818993100159</c:v>
                </c:pt>
                <c:pt idx="109">
                  <c:v>4.825321140800785</c:v>
                </c:pt>
                <c:pt idx="110">
                  <c:v>5.8809711261073616</c:v>
                </c:pt>
                <c:pt idx="111">
                  <c:v>4.7397343182509131</c:v>
                </c:pt>
                <c:pt idx="112">
                  <c:v>5.1085221215138175</c:v>
                </c:pt>
              </c:numCache>
            </c:numRef>
          </c:val>
        </c:ser>
        <c:marker val="1"/>
        <c:axId val="134828416"/>
        <c:axId val="134829952"/>
      </c:lineChart>
      <c:catAx>
        <c:axId val="134828416"/>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4829952"/>
        <c:crosses val="autoZero"/>
        <c:auto val="1"/>
        <c:lblAlgn val="ctr"/>
        <c:lblOffset val="100"/>
        <c:tickLblSkip val="6"/>
        <c:tickMarkSkip val="1"/>
      </c:catAx>
      <c:valAx>
        <c:axId val="134829952"/>
        <c:scaling>
          <c:orientation val="minMax"/>
          <c:max val="20"/>
          <c:min val="-70"/>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4828416"/>
        <c:crosses val="autoZero"/>
        <c:crossBetween val="between"/>
        <c:majorUnit val="10"/>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rgbClr val="008000"/>
                </a:solidFill>
                <a:latin typeface="Arial"/>
                <a:ea typeface="Arial"/>
                <a:cs typeface="Arial"/>
              </a:defRPr>
            </a:pPr>
            <a:r>
              <a:rPr lang="pt-PT"/>
              <a:t>consumidores ...</a:t>
            </a:r>
          </a:p>
        </c:rich>
      </c:tx>
      <c:layout>
        <c:manualLayout>
          <c:xMode val="edge"/>
          <c:yMode val="edge"/>
          <c:x val="0.1337386018237082"/>
          <c:y val="2.7472527472530359E-2"/>
        </c:manualLayout>
      </c:layout>
      <c:spPr>
        <a:noFill/>
        <a:ln w="25400">
          <a:noFill/>
        </a:ln>
      </c:spPr>
    </c:title>
    <c:plotArea>
      <c:layout>
        <c:manualLayout>
          <c:layoutTarget val="inner"/>
          <c:xMode val="edge"/>
          <c:yMode val="edge"/>
          <c:x val="8.5106382978723707E-2"/>
          <c:y val="0.12637362637361171"/>
          <c:w val="0.9027355623100306"/>
          <c:h val="0.60989010989010994"/>
        </c:manualLayout>
      </c:layout>
      <c:lineChart>
        <c:grouping val="standard"/>
        <c:ser>
          <c:idx val="0"/>
          <c:order val="0"/>
          <c:tx>
            <c:strRef>
              <c:f>'[1]apoio-graficos'!$B$2468:$B$2579</c:f>
              <c:strCache>
                <c:ptCount val="1"/>
                <c:pt idx="0">
                  <c:v>jan.99 jul.99 jan.00 jul.00 jan.01 jul.01 jan.02 jul.02 jan.03 jul.03 jan.04 jul.04 jan.05 jul.05 jan.06 jul.06 jan.07 jul.07 jan.08</c:v>
                </c:pt>
              </c:strCache>
            </c:strRef>
          </c:tx>
          <c:spPr>
            <a:ln w="25400">
              <a:solidFill>
                <a:srgbClr val="99CC00"/>
              </a:solidFill>
              <a:prstDash val="solid"/>
            </a:ln>
          </c:spPr>
          <c:marker>
            <c:symbol val="none"/>
          </c:marker>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'[1]apoio-graficos'!$H$2468:$H$2580</c:f>
              <c:numCache>
                <c:formatCode>General</c:formatCode>
                <c:ptCount val="113"/>
                <c:pt idx="0">
                  <c:v>-11.035416666666663</c:v>
                </c:pt>
                <c:pt idx="1">
                  <c:v>-11.827083333333329</c:v>
                </c:pt>
                <c:pt idx="2">
                  <c:v>-10.81875</c:v>
                </c:pt>
                <c:pt idx="3">
                  <c:v>-9.293749999999994</c:v>
                </c:pt>
                <c:pt idx="4">
                  <c:v>-8.1854166666666632</c:v>
                </c:pt>
                <c:pt idx="5">
                  <c:v>-7.6604166666666629</c:v>
                </c:pt>
                <c:pt idx="6">
                  <c:v>-7.6520833333333291</c:v>
                </c:pt>
                <c:pt idx="7">
                  <c:v>-7.0854166666666609</c:v>
                </c:pt>
                <c:pt idx="8">
                  <c:v>-6.660416666666662</c:v>
                </c:pt>
                <c:pt idx="9">
                  <c:v>-7.0062499999999996</c:v>
                </c:pt>
                <c:pt idx="10">
                  <c:v>-7.4312500000000004</c:v>
                </c:pt>
                <c:pt idx="11">
                  <c:v>-6.9437499999999996</c:v>
                </c:pt>
                <c:pt idx="12">
                  <c:v>-6.5020833333333288</c:v>
                </c:pt>
                <c:pt idx="13">
                  <c:v>-6.5770833333333298</c:v>
                </c:pt>
                <c:pt idx="14">
                  <c:v>-7.0645833333333279</c:v>
                </c:pt>
                <c:pt idx="15">
                  <c:v>-6.64791666666666</c:v>
                </c:pt>
                <c:pt idx="16">
                  <c:v>-6.3062500000000004</c:v>
                </c:pt>
                <c:pt idx="17">
                  <c:v>-8.8645833333333286</c:v>
                </c:pt>
                <c:pt idx="18">
                  <c:v>-10.739583333333329</c:v>
                </c:pt>
                <c:pt idx="19">
                  <c:v>-12.25625</c:v>
                </c:pt>
                <c:pt idx="20">
                  <c:v>-11.15625</c:v>
                </c:pt>
                <c:pt idx="21">
                  <c:v>-11.43125</c:v>
                </c:pt>
                <c:pt idx="22">
                  <c:v>-12.33958333333333</c:v>
                </c:pt>
                <c:pt idx="23">
                  <c:v>-13.543749999999999</c:v>
                </c:pt>
                <c:pt idx="24">
                  <c:v>-14.927083333333329</c:v>
                </c:pt>
                <c:pt idx="25">
                  <c:v>-15.36875</c:v>
                </c:pt>
                <c:pt idx="26">
                  <c:v>-15.877083333333326</c:v>
                </c:pt>
                <c:pt idx="27">
                  <c:v>-15.352083333333326</c:v>
                </c:pt>
                <c:pt idx="28">
                  <c:v>-15.18125</c:v>
                </c:pt>
                <c:pt idx="29">
                  <c:v>-14.722916666666663</c:v>
                </c:pt>
                <c:pt idx="30">
                  <c:v>-15.052083333333329</c:v>
                </c:pt>
                <c:pt idx="31">
                  <c:v>-15.935416666666663</c:v>
                </c:pt>
                <c:pt idx="32">
                  <c:v>-17.472916666666663</c:v>
                </c:pt>
                <c:pt idx="33">
                  <c:v>-17.943750000000001</c:v>
                </c:pt>
                <c:pt idx="34">
                  <c:v>-18.735416666666662</c:v>
                </c:pt>
                <c:pt idx="35">
                  <c:v>-19.385416666666668</c:v>
                </c:pt>
                <c:pt idx="36">
                  <c:v>-20.90625</c:v>
                </c:pt>
                <c:pt idx="37">
                  <c:v>-20.972916666666663</c:v>
                </c:pt>
                <c:pt idx="38">
                  <c:v>-21.006250000000001</c:v>
                </c:pt>
                <c:pt idx="39">
                  <c:v>-20.627083333333328</c:v>
                </c:pt>
                <c:pt idx="40">
                  <c:v>-20.002083333333328</c:v>
                </c:pt>
                <c:pt idx="41">
                  <c:v>-18.697916666666664</c:v>
                </c:pt>
                <c:pt idx="42">
                  <c:v>-21.114583333333329</c:v>
                </c:pt>
                <c:pt idx="43">
                  <c:v>-25.71875</c:v>
                </c:pt>
                <c:pt idx="44">
                  <c:v>-30.010416666666661</c:v>
                </c:pt>
                <c:pt idx="45">
                  <c:v>-30.714583333333326</c:v>
                </c:pt>
                <c:pt idx="46">
                  <c:v>-30.339583333333326</c:v>
                </c:pt>
                <c:pt idx="47">
                  <c:v>-32.543750000000003</c:v>
                </c:pt>
                <c:pt idx="48">
                  <c:v>-34.71875</c:v>
                </c:pt>
                <c:pt idx="49">
                  <c:v>-36.068750000000001</c:v>
                </c:pt>
                <c:pt idx="50">
                  <c:v>-36.239583333333329</c:v>
                </c:pt>
                <c:pt idx="51">
                  <c:v>-37.539583333333326</c:v>
                </c:pt>
                <c:pt idx="52">
                  <c:v>-39.53125</c:v>
                </c:pt>
                <c:pt idx="53">
                  <c:v>-40.222916666666663</c:v>
                </c:pt>
                <c:pt idx="54">
                  <c:v>-39.418750000000003</c:v>
                </c:pt>
                <c:pt idx="55">
                  <c:v>-37.381250000000001</c:v>
                </c:pt>
                <c:pt idx="56">
                  <c:v>-35.293750000000003</c:v>
                </c:pt>
                <c:pt idx="57">
                  <c:v>-33.797916666666659</c:v>
                </c:pt>
                <c:pt idx="58">
                  <c:v>-32.797916666666666</c:v>
                </c:pt>
                <c:pt idx="59">
                  <c:v>-30.327083333333331</c:v>
                </c:pt>
                <c:pt idx="60">
                  <c:v>-29.356249999999999</c:v>
                </c:pt>
                <c:pt idx="61">
                  <c:v>-28.485416666666662</c:v>
                </c:pt>
                <c:pt idx="62">
                  <c:v>-29.993749999999999</c:v>
                </c:pt>
                <c:pt idx="63">
                  <c:v>-30.02291666666666</c:v>
                </c:pt>
                <c:pt idx="64">
                  <c:v>-30.268750000000001</c:v>
                </c:pt>
                <c:pt idx="65">
                  <c:v>-30.768750000000001</c:v>
                </c:pt>
                <c:pt idx="66">
                  <c:v>-30.706250000000001</c:v>
                </c:pt>
                <c:pt idx="67">
                  <c:v>-29.318750000000001</c:v>
                </c:pt>
                <c:pt idx="68">
                  <c:v>-27.193750000000001</c:v>
                </c:pt>
                <c:pt idx="69">
                  <c:v>-25.756250000000001</c:v>
                </c:pt>
                <c:pt idx="70">
                  <c:v>-25.877083333333331</c:v>
                </c:pt>
                <c:pt idx="71">
                  <c:v>-27.085416666666664</c:v>
                </c:pt>
                <c:pt idx="72">
                  <c:v>-28.668749999999999</c:v>
                </c:pt>
                <c:pt idx="73">
                  <c:v>-30.164583333333326</c:v>
                </c:pt>
                <c:pt idx="74">
                  <c:v>-30.822916666666657</c:v>
                </c:pt>
                <c:pt idx="75">
                  <c:v>-30.28125</c:v>
                </c:pt>
                <c:pt idx="76">
                  <c:v>-28.243749999999999</c:v>
                </c:pt>
                <c:pt idx="77">
                  <c:v>-25.668749999999999</c:v>
                </c:pt>
                <c:pt idx="78">
                  <c:v>-24.389583333333331</c:v>
                </c:pt>
                <c:pt idx="79">
                  <c:v>-27.602083333333329</c:v>
                </c:pt>
                <c:pt idx="80">
                  <c:v>-32.056249999999999</c:v>
                </c:pt>
                <c:pt idx="81">
                  <c:v>-35.702083333333327</c:v>
                </c:pt>
                <c:pt idx="82">
                  <c:v>-35.910416666666663</c:v>
                </c:pt>
                <c:pt idx="83">
                  <c:v>-35.272916666666667</c:v>
                </c:pt>
                <c:pt idx="84">
                  <c:v>-34.977083333333326</c:v>
                </c:pt>
                <c:pt idx="85">
                  <c:v>-34.947916666666657</c:v>
                </c:pt>
                <c:pt idx="86">
                  <c:v>-35.168750000000003</c:v>
                </c:pt>
                <c:pt idx="87">
                  <c:v>-34.039583333333333</c:v>
                </c:pt>
                <c:pt idx="88">
                  <c:v>-31.785416666666666</c:v>
                </c:pt>
                <c:pt idx="89">
                  <c:v>-30.131250000000001</c:v>
                </c:pt>
                <c:pt idx="90">
                  <c:v>-29.806249999999999</c:v>
                </c:pt>
                <c:pt idx="91">
                  <c:v>-30.181249999999999</c:v>
                </c:pt>
                <c:pt idx="92">
                  <c:v>-29.764583333333331</c:v>
                </c:pt>
                <c:pt idx="93">
                  <c:v>-28.02291666666666</c:v>
                </c:pt>
                <c:pt idx="94">
                  <c:v>-25.864583333333332</c:v>
                </c:pt>
                <c:pt idx="95">
                  <c:v>-24.643750000000001</c:v>
                </c:pt>
                <c:pt idx="96">
                  <c:v>-24.952083333333331</c:v>
                </c:pt>
                <c:pt idx="97">
                  <c:v>-25.010416666666668</c:v>
                </c:pt>
                <c:pt idx="98">
                  <c:v>-25.331250000000001</c:v>
                </c:pt>
                <c:pt idx="99">
                  <c:v>-25.393750000000001</c:v>
                </c:pt>
                <c:pt idx="100">
                  <c:v>-27.193750000000001</c:v>
                </c:pt>
                <c:pt idx="101">
                  <c:v>-27.40625</c:v>
                </c:pt>
                <c:pt idx="102">
                  <c:v>-27.014583333333331</c:v>
                </c:pt>
                <c:pt idx="103">
                  <c:v>-26.847916666666663</c:v>
                </c:pt>
                <c:pt idx="104">
                  <c:v>-27.189583333333331</c:v>
                </c:pt>
                <c:pt idx="105">
                  <c:v>-28.572916666666668</c:v>
                </c:pt>
                <c:pt idx="106">
                  <c:v>-29.514583333333331</c:v>
                </c:pt>
                <c:pt idx="107">
                  <c:v>-30.772916666666664</c:v>
                </c:pt>
                <c:pt idx="108">
                  <c:v>-31.893750000000001</c:v>
                </c:pt>
                <c:pt idx="109">
                  <c:v>-33.239583333333329</c:v>
                </c:pt>
                <c:pt idx="110">
                  <c:v>-35.439583333333324</c:v>
                </c:pt>
                <c:pt idx="111">
                  <c:v>-36.52291666666666</c:v>
                </c:pt>
                <c:pt idx="112">
                  <c:v>-36.918749999999996</c:v>
                </c:pt>
              </c:numCache>
            </c:numRef>
          </c:val>
        </c:ser>
        <c:ser>
          <c:idx val="1"/>
          <c:order val="1"/>
          <c:tx>
            <c:strRef>
              <c:f>'[1]apoio-graficos'!$B$2468:$B$2577</c:f>
              <c:strCache>
                <c:ptCount val="1"/>
                <c:pt idx="0">
                  <c:v>jan.99 jul.99 jan.00 jul.00 jan.01 jul.01 jan.02 jul.02 jan.03 jul.03 jan.04 jul.04 jan.05 jul.05 jan.06 jul.06 jan.07 jul.07</c:v>
                </c:pt>
              </c:strCache>
            </c:strRef>
          </c:tx>
          <c:spPr>
            <a:ln w="25400">
              <a:solidFill>
                <a:srgbClr val="008000"/>
              </a:solidFill>
              <a:prstDash val="solid"/>
            </a:ln>
          </c:spPr>
          <c:marker>
            <c:symbol val="none"/>
          </c:marker>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'[1]apoio-graficos'!$J$2468:$J$2580</c:f>
              <c:numCache>
                <c:formatCode>General</c:formatCode>
                <c:ptCount val="113"/>
                <c:pt idx="0">
                  <c:v>21.962499999999988</c:v>
                </c:pt>
                <c:pt idx="1">
                  <c:v>24.729166666666654</c:v>
                </c:pt>
                <c:pt idx="2">
                  <c:v>23.762499999999985</c:v>
                </c:pt>
                <c:pt idx="3">
                  <c:v>22.16249999999998</c:v>
                </c:pt>
                <c:pt idx="4">
                  <c:v>19.962499999999981</c:v>
                </c:pt>
                <c:pt idx="5">
                  <c:v>17.262499999999985</c:v>
                </c:pt>
                <c:pt idx="6">
                  <c:v>15.845833333333317</c:v>
                </c:pt>
                <c:pt idx="7">
                  <c:v>13.64583333333332</c:v>
                </c:pt>
                <c:pt idx="8">
                  <c:v>12.995833333333318</c:v>
                </c:pt>
                <c:pt idx="9">
                  <c:v>12.89583333333332</c:v>
                </c:pt>
                <c:pt idx="10">
                  <c:v>13.629166666666649</c:v>
                </c:pt>
                <c:pt idx="11">
                  <c:v>13.31249999999998</c:v>
                </c:pt>
                <c:pt idx="12">
                  <c:v>12.529166666666649</c:v>
                </c:pt>
                <c:pt idx="13">
                  <c:v>13.029166666666649</c:v>
                </c:pt>
                <c:pt idx="14">
                  <c:v>13.295833333333315</c:v>
                </c:pt>
                <c:pt idx="15">
                  <c:v>12.81249999999998</c:v>
                </c:pt>
                <c:pt idx="16">
                  <c:v>11.195833333333317</c:v>
                </c:pt>
                <c:pt idx="17">
                  <c:v>11.712499999999986</c:v>
                </c:pt>
                <c:pt idx="18">
                  <c:v>11.912499999999985</c:v>
                </c:pt>
                <c:pt idx="19">
                  <c:v>10.879166666666654</c:v>
                </c:pt>
                <c:pt idx="20">
                  <c:v>9.129166666666654</c:v>
                </c:pt>
                <c:pt idx="21">
                  <c:v>8.662499999999989</c:v>
                </c:pt>
                <c:pt idx="22">
                  <c:v>9.7791666666666544</c:v>
                </c:pt>
                <c:pt idx="23">
                  <c:v>11.312499999999986</c:v>
                </c:pt>
                <c:pt idx="24">
                  <c:v>13.595833333333317</c:v>
                </c:pt>
                <c:pt idx="25">
                  <c:v>14.112499999999983</c:v>
                </c:pt>
                <c:pt idx="26">
                  <c:v>14.762499999999983</c:v>
                </c:pt>
                <c:pt idx="27">
                  <c:v>14.29583333333332</c:v>
                </c:pt>
                <c:pt idx="28">
                  <c:v>14.162499999999989</c:v>
                </c:pt>
                <c:pt idx="29">
                  <c:v>13.129166666666654</c:v>
                </c:pt>
                <c:pt idx="30">
                  <c:v>12.429166666666651</c:v>
                </c:pt>
                <c:pt idx="31">
                  <c:v>13.712499999999983</c:v>
                </c:pt>
                <c:pt idx="32">
                  <c:v>16.145833333333318</c:v>
                </c:pt>
                <c:pt idx="33">
                  <c:v>18.312499999999986</c:v>
                </c:pt>
                <c:pt idx="34">
                  <c:v>20.279166666666654</c:v>
                </c:pt>
                <c:pt idx="35">
                  <c:v>22.29583333333332</c:v>
                </c:pt>
                <c:pt idx="36">
                  <c:v>24.745833333333323</c:v>
                </c:pt>
                <c:pt idx="37">
                  <c:v>25.645833333333318</c:v>
                </c:pt>
                <c:pt idx="38">
                  <c:v>26.945833333333315</c:v>
                </c:pt>
                <c:pt idx="39">
                  <c:v>28.145833333333314</c:v>
                </c:pt>
                <c:pt idx="40">
                  <c:v>28.212499999999981</c:v>
                </c:pt>
                <c:pt idx="41">
                  <c:v>28.295833333333317</c:v>
                </c:pt>
                <c:pt idx="42">
                  <c:v>30.862499999999983</c:v>
                </c:pt>
                <c:pt idx="43">
                  <c:v>38.912499999999987</c:v>
                </c:pt>
                <c:pt idx="44">
                  <c:v>44.995833333333316</c:v>
                </c:pt>
                <c:pt idx="45">
                  <c:v>48.162499999999987</c:v>
                </c:pt>
                <c:pt idx="46">
                  <c:v>48.379166666666642</c:v>
                </c:pt>
                <c:pt idx="47">
                  <c:v>50.962499999999977</c:v>
                </c:pt>
                <c:pt idx="48">
                  <c:v>54.84583333333331</c:v>
                </c:pt>
                <c:pt idx="49">
                  <c:v>57.72916666666665</c:v>
                </c:pt>
                <c:pt idx="50">
                  <c:v>60.112499999999983</c:v>
                </c:pt>
                <c:pt idx="51">
                  <c:v>63.629166666666656</c:v>
                </c:pt>
                <c:pt idx="52">
                  <c:v>66.712499999999991</c:v>
                </c:pt>
                <c:pt idx="53">
                  <c:v>68.012499999999989</c:v>
                </c:pt>
                <c:pt idx="54">
                  <c:v>65.762499999999989</c:v>
                </c:pt>
                <c:pt idx="55">
                  <c:v>62.945833333333326</c:v>
                </c:pt>
                <c:pt idx="56">
                  <c:v>59.212499999999999</c:v>
                </c:pt>
                <c:pt idx="57">
                  <c:v>56.329166666666652</c:v>
                </c:pt>
                <c:pt idx="58">
                  <c:v>54.86249999999999</c:v>
                </c:pt>
                <c:pt idx="59">
                  <c:v>55.11249999999999</c:v>
                </c:pt>
                <c:pt idx="60">
                  <c:v>56.329166666666652</c:v>
                </c:pt>
                <c:pt idx="61">
                  <c:v>56.72916666666665</c:v>
                </c:pt>
                <c:pt idx="62">
                  <c:v>57.629166666666656</c:v>
                </c:pt>
                <c:pt idx="63">
                  <c:v>58.079166666666652</c:v>
                </c:pt>
                <c:pt idx="64">
                  <c:v>58.262499999999989</c:v>
                </c:pt>
                <c:pt idx="65">
                  <c:v>57.61249999999999</c:v>
                </c:pt>
                <c:pt idx="66">
                  <c:v>55.395833333333314</c:v>
                </c:pt>
                <c:pt idx="67">
                  <c:v>50.179166666666653</c:v>
                </c:pt>
                <c:pt idx="68">
                  <c:v>44.245833333333316</c:v>
                </c:pt>
                <c:pt idx="69">
                  <c:v>40.245833333333316</c:v>
                </c:pt>
                <c:pt idx="70">
                  <c:v>41.012499999999989</c:v>
                </c:pt>
                <c:pt idx="71">
                  <c:v>43.879166666666656</c:v>
                </c:pt>
                <c:pt idx="72">
                  <c:v>47.395833333333321</c:v>
                </c:pt>
                <c:pt idx="73">
                  <c:v>49.412499999999987</c:v>
                </c:pt>
                <c:pt idx="74">
                  <c:v>50.945833333333319</c:v>
                </c:pt>
                <c:pt idx="75">
                  <c:v>50.295833333333313</c:v>
                </c:pt>
                <c:pt idx="76">
                  <c:v>47.72916666666665</c:v>
                </c:pt>
                <c:pt idx="77">
                  <c:v>44.245833333333316</c:v>
                </c:pt>
                <c:pt idx="78">
                  <c:v>42.345833333333324</c:v>
                </c:pt>
                <c:pt idx="79">
                  <c:v>44.895833333333321</c:v>
                </c:pt>
                <c:pt idx="80">
                  <c:v>49.279166666666661</c:v>
                </c:pt>
                <c:pt idx="81">
                  <c:v>52.095833333333324</c:v>
                </c:pt>
                <c:pt idx="82">
                  <c:v>52.595833333333324</c:v>
                </c:pt>
                <c:pt idx="83">
                  <c:v>51.895833333333321</c:v>
                </c:pt>
                <c:pt idx="84">
                  <c:v>53.11249999999999</c:v>
                </c:pt>
                <c:pt idx="85">
                  <c:v>54.429166666666653</c:v>
                </c:pt>
                <c:pt idx="86">
                  <c:v>55.212499999999984</c:v>
                </c:pt>
                <c:pt idx="87">
                  <c:v>54.495833333333316</c:v>
                </c:pt>
                <c:pt idx="88">
                  <c:v>51.479166666666657</c:v>
                </c:pt>
                <c:pt idx="89">
                  <c:v>48.979166666666657</c:v>
                </c:pt>
                <c:pt idx="90">
                  <c:v>46.579166666666652</c:v>
                </c:pt>
                <c:pt idx="91">
                  <c:v>46.162499999999987</c:v>
                </c:pt>
                <c:pt idx="92">
                  <c:v>45.145833333333314</c:v>
                </c:pt>
                <c:pt idx="93">
                  <c:v>43.279166666666661</c:v>
                </c:pt>
                <c:pt idx="94">
                  <c:v>40.962499999999984</c:v>
                </c:pt>
                <c:pt idx="95">
                  <c:v>40.245833333333316</c:v>
                </c:pt>
                <c:pt idx="96">
                  <c:v>40.245833333333316</c:v>
                </c:pt>
                <c:pt idx="97">
                  <c:v>40.262499999999989</c:v>
                </c:pt>
                <c:pt idx="98">
                  <c:v>39.279166666666661</c:v>
                </c:pt>
                <c:pt idx="99">
                  <c:v>38.912499999999994</c:v>
                </c:pt>
                <c:pt idx="100">
                  <c:v>41.462499999999991</c:v>
                </c:pt>
                <c:pt idx="101">
                  <c:v>42.295833333333327</c:v>
                </c:pt>
                <c:pt idx="102">
                  <c:v>41.845833333333324</c:v>
                </c:pt>
                <c:pt idx="103">
                  <c:v>41.295833333333327</c:v>
                </c:pt>
                <c:pt idx="104">
                  <c:v>41.512499999999996</c:v>
                </c:pt>
                <c:pt idx="105">
                  <c:v>43.045833333333327</c:v>
                </c:pt>
                <c:pt idx="106">
                  <c:v>43.629166666666663</c:v>
                </c:pt>
                <c:pt idx="107">
                  <c:v>44.912499999999994</c:v>
                </c:pt>
                <c:pt idx="108">
                  <c:v>45.595833333333324</c:v>
                </c:pt>
                <c:pt idx="109">
                  <c:v>46.22916666666665</c:v>
                </c:pt>
                <c:pt idx="110">
                  <c:v>47.545833333333313</c:v>
                </c:pt>
                <c:pt idx="111">
                  <c:v>48.72916666666665</c:v>
                </c:pt>
                <c:pt idx="112">
                  <c:v>47.562499999999979</c:v>
                </c:pt>
              </c:numCache>
            </c:numRef>
          </c:val>
        </c:ser>
        <c:marker val="1"/>
        <c:axId val="134961024"/>
        <c:axId val="134962560"/>
      </c:lineChart>
      <c:catAx>
        <c:axId val="13496102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4962560"/>
        <c:crosses val="autoZero"/>
        <c:auto val="1"/>
        <c:lblAlgn val="ctr"/>
        <c:lblOffset val="100"/>
        <c:tickLblSkip val="6"/>
        <c:tickMarkSkip val="1"/>
      </c:catAx>
      <c:valAx>
        <c:axId val="134962560"/>
        <c:scaling>
          <c:orientation val="minMax"/>
          <c:max val="85"/>
          <c:min val="-75"/>
        </c:scaling>
        <c:axPos val="l"/>
        <c:numFmt formatCode="0" sourceLinked="0"/>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4961024"/>
        <c:crosses val="autoZero"/>
        <c:crossBetween val="between"/>
        <c:majorUnit val="40"/>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1" i="0" u="none" strike="noStrike" baseline="0">
                <a:solidFill>
                  <a:srgbClr val="008000"/>
                </a:solidFill>
                <a:latin typeface="Arial"/>
                <a:ea typeface="Arial"/>
                <a:cs typeface="Arial"/>
              </a:defRPr>
            </a:pPr>
            <a:r>
              <a:rPr lang="pt-PT"/>
              <a:t>desemprego registado... 
</a:t>
            </a:r>
          </a:p>
        </c:rich>
      </c:tx>
      <c:layout>
        <c:manualLayout>
          <c:xMode val="edge"/>
          <c:yMode val="edge"/>
          <c:x val="0.29376876562999138"/>
          <c:y val="4.5197740112994364E-2"/>
        </c:manualLayout>
      </c:layout>
      <c:spPr>
        <a:noFill/>
        <a:ln w="25400">
          <a:noFill/>
        </a:ln>
      </c:spPr>
    </c:title>
    <c:plotArea>
      <c:layout>
        <c:manualLayout>
          <c:layoutTarget val="inner"/>
          <c:xMode val="edge"/>
          <c:yMode val="edge"/>
          <c:x val="8.8495830152534566E-2"/>
          <c:y val="0.24858894216181388"/>
          <c:w val="0.8377605254439916"/>
          <c:h val="0.4689291408961252"/>
        </c:manualLayout>
      </c:layout>
      <c:lineChart>
        <c:grouping val="standard"/>
        <c:ser>
          <c:idx val="0"/>
          <c:order val="0"/>
          <c:tx>
            <c:strRef>
              <c:f>'[1]apoio-graficos'!$O$2297:$O$2298</c:f>
              <c:strCache>
                <c:ptCount val="1"/>
                <c:pt idx="0">
                  <c:v>#REF!</c:v>
                </c:pt>
              </c:strCache>
            </c:strRef>
          </c:tx>
          <c:spPr>
            <a:ln w="25400">
              <a:solidFill>
                <a:srgbClr val="008000"/>
              </a:solidFill>
              <a:prstDash val="solid"/>
            </a:ln>
          </c:spPr>
          <c:marker>
            <c:symbol val="none"/>
          </c:marker>
          <c:dLbls>
            <c:dLbl>
              <c:idx val="71"/>
              <c:layout>
                <c:manualLayout>
                  <c:x val="-0.3510098405840863"/>
                  <c:y val="-0.19857704227649758"/>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008000"/>
                        </a:solidFill>
                        <a:latin typeface="Arial"/>
                        <a:cs typeface="Arial"/>
                      </a:rPr>
                      <a:t>… no final do período </a:t>
                    </a:r>
                    <a:r>
                      <a:rPr lang="pt-PT" sz="600" b="0" i="0" u="none" strike="noStrike" baseline="0">
                        <a:solidFill>
                          <a:srgbClr val="008000"/>
                        </a:solidFill>
                        <a:latin typeface="Arial"/>
                        <a:cs typeface="Arial"/>
                      </a:rPr>
                      <a:t>(milhares)</a:t>
                    </a:r>
                  </a:p>
                </c:rich>
              </c:tx>
              <c:spPr>
                <a:noFill/>
                <a:ln w="25400">
                  <a:noFill/>
                </a:ln>
              </c:spPr>
              <c:dLblPos val="r"/>
            </c:dLbl>
            <c:delete val="1"/>
          </c:dLbls>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'[1]apoio-graficos'!$O$2468:$O$2580</c:f>
              <c:numCache>
                <c:formatCode>General</c:formatCode>
                <c:ptCount val="113"/>
                <c:pt idx="0">
                  <c:v>389.851</c:v>
                </c:pt>
                <c:pt idx="1">
                  <c:v>384.05799999999999</c:v>
                </c:pt>
                <c:pt idx="2">
                  <c:v>390.536</c:v>
                </c:pt>
                <c:pt idx="3">
                  <c:v>385.27199999999999</c:v>
                </c:pt>
                <c:pt idx="4">
                  <c:v>378.23</c:v>
                </c:pt>
                <c:pt idx="5">
                  <c:v>369.154</c:v>
                </c:pt>
                <c:pt idx="6">
                  <c:v>358.54199999999997</c:v>
                </c:pt>
                <c:pt idx="7">
                  <c:v>349.52</c:v>
                </c:pt>
                <c:pt idx="8">
                  <c:v>344.678</c:v>
                </c:pt>
                <c:pt idx="9">
                  <c:v>338.79300000000001</c:v>
                </c:pt>
                <c:pt idx="10">
                  <c:v>337.89600000000002</c:v>
                </c:pt>
                <c:pt idx="11">
                  <c:v>342.66500000000002</c:v>
                </c:pt>
                <c:pt idx="12">
                  <c:v>344.75099999999998</c:v>
                </c:pt>
                <c:pt idx="13">
                  <c:v>341.274</c:v>
                </c:pt>
                <c:pt idx="14">
                  <c:v>350.12599999999998</c:v>
                </c:pt>
                <c:pt idx="15">
                  <c:v>347.41199999999998</c:v>
                </c:pt>
                <c:pt idx="16">
                  <c:v>340.39800000000002</c:v>
                </c:pt>
                <c:pt idx="17">
                  <c:v>331.495</c:v>
                </c:pt>
                <c:pt idx="18">
                  <c:v>323.05799999999999</c:v>
                </c:pt>
                <c:pt idx="19">
                  <c:v>314.95800000000003</c:v>
                </c:pt>
                <c:pt idx="20">
                  <c:v>314.60000000000002</c:v>
                </c:pt>
                <c:pt idx="21">
                  <c:v>312.476</c:v>
                </c:pt>
                <c:pt idx="22">
                  <c:v>316.93099999999998</c:v>
                </c:pt>
                <c:pt idx="23">
                  <c:v>323.45699999999999</c:v>
                </c:pt>
                <c:pt idx="24">
                  <c:v>328.25599999999997</c:v>
                </c:pt>
                <c:pt idx="25">
                  <c:v>326.03699999999998</c:v>
                </c:pt>
                <c:pt idx="26">
                  <c:v>338.84300000000002</c:v>
                </c:pt>
                <c:pt idx="27">
                  <c:v>342.26499999999999</c:v>
                </c:pt>
                <c:pt idx="28">
                  <c:v>338.73200000000003</c:v>
                </c:pt>
                <c:pt idx="29">
                  <c:v>327.721</c:v>
                </c:pt>
                <c:pt idx="30">
                  <c:v>318.96100000000001</c:v>
                </c:pt>
                <c:pt idx="31">
                  <c:v>314.77600000000001</c:v>
                </c:pt>
                <c:pt idx="32">
                  <c:v>312.55500000000001</c:v>
                </c:pt>
                <c:pt idx="33">
                  <c:v>310.17399999999998</c:v>
                </c:pt>
                <c:pt idx="34">
                  <c:v>317.64400000000001</c:v>
                </c:pt>
                <c:pt idx="35">
                  <c:v>323.30500000000001</c:v>
                </c:pt>
                <c:pt idx="36">
                  <c:v>326.94600000000003</c:v>
                </c:pt>
                <c:pt idx="37">
                  <c:v>324.28800000000001</c:v>
                </c:pt>
                <c:pt idx="38">
                  <c:v>337.58699999999999</c:v>
                </c:pt>
                <c:pt idx="39">
                  <c:v>339.09699999999998</c:v>
                </c:pt>
                <c:pt idx="40">
                  <c:v>339.62200000000001</c:v>
                </c:pt>
                <c:pt idx="41">
                  <c:v>334.714</c:v>
                </c:pt>
                <c:pt idx="42">
                  <c:v>326.62</c:v>
                </c:pt>
                <c:pt idx="43">
                  <c:v>322.72899999999998</c:v>
                </c:pt>
                <c:pt idx="44">
                  <c:v>326.59300000000002</c:v>
                </c:pt>
                <c:pt idx="45">
                  <c:v>332.33</c:v>
                </c:pt>
                <c:pt idx="46">
                  <c:v>350.80399999999997</c:v>
                </c:pt>
                <c:pt idx="47">
                  <c:v>365.24</c:v>
                </c:pt>
                <c:pt idx="48">
                  <c:v>379.39499999999998</c:v>
                </c:pt>
                <c:pt idx="49">
                  <c:v>380.303</c:v>
                </c:pt>
                <c:pt idx="50">
                  <c:v>402.60199999999998</c:v>
                </c:pt>
                <c:pt idx="51">
                  <c:v>412.49700000000001</c:v>
                </c:pt>
                <c:pt idx="52">
                  <c:v>421.05799999999999</c:v>
                </c:pt>
                <c:pt idx="53">
                  <c:v>423.59500000000003</c:v>
                </c:pt>
                <c:pt idx="54">
                  <c:v>418.53800000000001</c:v>
                </c:pt>
                <c:pt idx="55">
                  <c:v>414.14499999999998</c:v>
                </c:pt>
                <c:pt idx="56">
                  <c:v>419.375</c:v>
                </c:pt>
                <c:pt idx="57">
                  <c:v>420.89100000000002</c:v>
                </c:pt>
                <c:pt idx="58">
                  <c:v>440.66800000000001</c:v>
                </c:pt>
                <c:pt idx="59">
                  <c:v>447.91699999999997</c:v>
                </c:pt>
                <c:pt idx="60">
                  <c:v>453.72699999999998</c:v>
                </c:pt>
                <c:pt idx="61">
                  <c:v>452.54199999999997</c:v>
                </c:pt>
                <c:pt idx="62">
                  <c:v>464.45</c:v>
                </c:pt>
                <c:pt idx="63">
                  <c:v>467.54</c:v>
                </c:pt>
                <c:pt idx="64">
                  <c:v>471.089</c:v>
                </c:pt>
                <c:pt idx="65">
                  <c:v>462.05599999999998</c:v>
                </c:pt>
                <c:pt idx="66">
                  <c:v>452.14</c:v>
                </c:pt>
                <c:pt idx="67">
                  <c:v>444.67899999999997</c:v>
                </c:pt>
                <c:pt idx="68">
                  <c:v>446.09100000000001</c:v>
                </c:pt>
                <c:pt idx="69">
                  <c:v>449.76</c:v>
                </c:pt>
                <c:pt idx="70">
                  <c:v>466.529</c:v>
                </c:pt>
                <c:pt idx="71">
                  <c:v>467.80900000000003</c:v>
                </c:pt>
                <c:pt idx="72">
                  <c:v>471.19</c:v>
                </c:pt>
                <c:pt idx="73">
                  <c:v>468.85199999999998</c:v>
                </c:pt>
                <c:pt idx="74">
                  <c:v>483.447</c:v>
                </c:pt>
                <c:pt idx="75">
                  <c:v>487.62299999999999</c:v>
                </c:pt>
                <c:pt idx="76">
                  <c:v>484.48700000000002</c:v>
                </c:pt>
                <c:pt idx="77">
                  <c:v>478.608</c:v>
                </c:pt>
                <c:pt idx="78">
                  <c:v>470.274</c:v>
                </c:pt>
                <c:pt idx="79">
                  <c:v>463.67599999999999</c:v>
                </c:pt>
                <c:pt idx="80">
                  <c:v>460.41199999999998</c:v>
                </c:pt>
                <c:pt idx="81">
                  <c:v>464.88799999999998</c:v>
                </c:pt>
                <c:pt idx="82">
                  <c:v>482.548</c:v>
                </c:pt>
                <c:pt idx="83">
                  <c:v>484.73</c:v>
                </c:pt>
                <c:pt idx="84">
                  <c:v>486.31099999999998</c:v>
                </c:pt>
                <c:pt idx="85">
                  <c:v>479.37299999999999</c:v>
                </c:pt>
                <c:pt idx="86">
                  <c:v>491.18400000000003</c:v>
                </c:pt>
                <c:pt idx="87">
                  <c:v>487.93599999999998</c:v>
                </c:pt>
                <c:pt idx="88">
                  <c:v>480.16399999999999</c:v>
                </c:pt>
                <c:pt idx="89">
                  <c:v>469.25299999999999</c:v>
                </c:pt>
                <c:pt idx="90">
                  <c:v>457.00900000000001</c:v>
                </c:pt>
                <c:pt idx="91">
                  <c:v>442.49900000000002</c:v>
                </c:pt>
                <c:pt idx="92">
                  <c:v>436.90100000000001</c:v>
                </c:pt>
                <c:pt idx="93">
                  <c:v>436.79199999999997</c:v>
                </c:pt>
                <c:pt idx="94">
                  <c:v>448.73599999999999</c:v>
                </c:pt>
                <c:pt idx="95">
                  <c:v>453.02800000000002</c:v>
                </c:pt>
                <c:pt idx="96">
                  <c:v>457.72800000000001</c:v>
                </c:pt>
                <c:pt idx="97">
                  <c:v>452.65100000000001</c:v>
                </c:pt>
                <c:pt idx="98">
                  <c:v>457.63400000000001</c:v>
                </c:pt>
                <c:pt idx="99">
                  <c:v>450.83699999999999</c:v>
                </c:pt>
                <c:pt idx="100">
                  <c:v>441.35599999999999</c:v>
                </c:pt>
                <c:pt idx="101">
                  <c:v>420.685</c:v>
                </c:pt>
                <c:pt idx="102">
                  <c:v>397.48200000000003</c:v>
                </c:pt>
                <c:pt idx="103">
                  <c:v>388.61900000000003</c:v>
                </c:pt>
                <c:pt idx="104">
                  <c:v>389.57100000000003</c:v>
                </c:pt>
                <c:pt idx="105">
                  <c:v>392.03800000000001</c:v>
                </c:pt>
                <c:pt idx="106">
                  <c:v>397.928</c:v>
                </c:pt>
                <c:pt idx="107">
                  <c:v>398.79300000000001</c:v>
                </c:pt>
                <c:pt idx="108">
                  <c:v>397.19200000000001</c:v>
                </c:pt>
                <c:pt idx="109">
                  <c:v>390.28</c:v>
                </c:pt>
                <c:pt idx="110">
                  <c:v>399.67399999999998</c:v>
                </c:pt>
                <c:pt idx="111">
                  <c:v>398.57900000000001</c:v>
                </c:pt>
                <c:pt idx="112">
                  <c:v>391.02600000000001</c:v>
                </c:pt>
              </c:numCache>
            </c:numRef>
          </c:val>
        </c:ser>
        <c:marker val="1"/>
        <c:axId val="135047424"/>
        <c:axId val="134873088"/>
      </c:lineChart>
      <c:lineChart>
        <c:grouping val="standard"/>
        <c:ser>
          <c:idx val="1"/>
          <c:order val="1"/>
          <c:tx>
            <c:strRef>
              <c:f>'[1]apoio-graficos'!$V$2297</c:f>
              <c:strCache>
                <c:ptCount val="1"/>
              </c:strCache>
            </c:strRef>
          </c:tx>
          <c:spPr>
            <a:ln w="25400">
              <a:solidFill>
                <a:srgbClr val="808080"/>
              </a:solidFill>
              <a:prstDash val="solid"/>
            </a:ln>
          </c:spPr>
          <c:marker>
            <c:symbol val="none"/>
          </c:marker>
          <c:dLbls>
            <c:dLbl>
              <c:idx val="37"/>
              <c:layout>
                <c:manualLayout>
                  <c:x val="0.29986822443654731"/>
                  <c:y val="-0.13536307961504812"/>
                </c:manualLayout>
              </c:layout>
              <c:tx>
                <c:rich>
                  <a:bodyPr/>
                  <a:lstStyle/>
                  <a:p>
                    <a:pPr>
                      <a:defRPr sz="800" b="0" i="0" u="none" strike="noStrike" baseline="0">
                        <a:solidFill>
                          <a:srgbClr val="000000"/>
                        </a:solidFill>
                        <a:latin typeface="Arial"/>
                        <a:ea typeface="Arial"/>
                        <a:cs typeface="Arial"/>
                      </a:defRPr>
                    </a:pPr>
                    <a:r>
                      <a:rPr lang="pt-PT" sz="700" b="0" i="0" u="none" strike="noStrike" baseline="0">
                        <a:solidFill>
                          <a:srgbClr val="333333"/>
                        </a:solidFill>
                        <a:latin typeface="Arial"/>
                        <a:cs typeface="Arial"/>
                      </a:rPr>
                      <a:t>…ao longo do período </a:t>
                    </a:r>
                    <a:r>
                      <a:rPr lang="pt-PT" sz="600" b="0" i="0" u="none" strike="noStrike" baseline="0">
                        <a:solidFill>
                          <a:srgbClr val="333333"/>
                        </a:solidFill>
                        <a:latin typeface="Arial"/>
                        <a:cs typeface="Arial"/>
                      </a:rPr>
                      <a:t>(vh)</a:t>
                    </a:r>
                  </a:p>
                </c:rich>
              </c:tx>
              <c:spPr>
                <a:noFill/>
                <a:ln w="25400">
                  <a:noFill/>
                </a:ln>
              </c:spPr>
              <c:dLblPos val="r"/>
            </c:dLbl>
            <c:delete val="1"/>
          </c:dLbls>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'[1]apoio-graficos'!$V$2468:$V$2580</c:f>
              <c:numCache>
                <c:formatCode>General</c:formatCode>
                <c:ptCount val="113"/>
                <c:pt idx="0">
                  <c:v>9.1376489834073418</c:v>
                </c:pt>
                <c:pt idx="1">
                  <c:v>1.4387986729526681</c:v>
                </c:pt>
                <c:pt idx="2">
                  <c:v>5.4296569750208912</c:v>
                </c:pt>
                <c:pt idx="3">
                  <c:v>2.8032578401926633</c:v>
                </c:pt>
                <c:pt idx="4">
                  <c:v>0.51362355151896022</c:v>
                </c:pt>
                <c:pt idx="5">
                  <c:v>-0.64181437265139474</c:v>
                </c:pt>
                <c:pt idx="6">
                  <c:v>9.4575463554435366</c:v>
                </c:pt>
                <c:pt idx="7">
                  <c:v>1.9861860417167865</c:v>
                </c:pt>
                <c:pt idx="8">
                  <c:v>-1.7680907834249582</c:v>
                </c:pt>
                <c:pt idx="9">
                  <c:v>9.0725314558572467</c:v>
                </c:pt>
                <c:pt idx="10">
                  <c:v>4.3504205501250226</c:v>
                </c:pt>
                <c:pt idx="11">
                  <c:v>-3.6288182213000009</c:v>
                </c:pt>
                <c:pt idx="12">
                  <c:v>-10.713062098501069</c:v>
                </c:pt>
                <c:pt idx="13">
                  <c:v>-0.84690329466038383</c:v>
                </c:pt>
                <c:pt idx="14">
                  <c:v>7.4886264887798371</c:v>
                </c:pt>
                <c:pt idx="15">
                  <c:v>-2.2609428052536074</c:v>
                </c:pt>
                <c:pt idx="16">
                  <c:v>-9.403626846139467</c:v>
                </c:pt>
                <c:pt idx="17">
                  <c:v>-6.5566637659816625</c:v>
                </c:pt>
                <c:pt idx="18">
                  <c:v>-1.4921135646687622</c:v>
                </c:pt>
                <c:pt idx="19">
                  <c:v>-8.1505441558003877</c:v>
                </c:pt>
                <c:pt idx="20">
                  <c:v>8.714860752037179</c:v>
                </c:pt>
                <c:pt idx="21">
                  <c:v>-10.168083338659173</c:v>
                </c:pt>
                <c:pt idx="22">
                  <c:v>-1.0157122239468408</c:v>
                </c:pt>
                <c:pt idx="23">
                  <c:v>6.8324069901356976</c:v>
                </c:pt>
                <c:pt idx="24">
                  <c:v>-1.4101733937693428</c:v>
                </c:pt>
                <c:pt idx="25">
                  <c:v>-1.21523558209784</c:v>
                </c:pt>
                <c:pt idx="26">
                  <c:v>-2.572760129351348</c:v>
                </c:pt>
                <c:pt idx="27">
                  <c:v>-26.3855227015673</c:v>
                </c:pt>
                <c:pt idx="28">
                  <c:v>18.823084330719485</c:v>
                </c:pt>
                <c:pt idx="29">
                  <c:v>5.0574877323686263</c:v>
                </c:pt>
                <c:pt idx="30">
                  <c:v>2.1199602907740145</c:v>
                </c:pt>
                <c:pt idx="31">
                  <c:v>3.0300807043286859</c:v>
                </c:pt>
                <c:pt idx="32">
                  <c:v>0.62612883804935571</c:v>
                </c:pt>
                <c:pt idx="33">
                  <c:v>3.8062037564029705</c:v>
                </c:pt>
                <c:pt idx="34">
                  <c:v>18.558459422283335</c:v>
                </c:pt>
                <c:pt idx="35">
                  <c:v>8.7530172716833388</c:v>
                </c:pt>
                <c:pt idx="36">
                  <c:v>2.0871342041888674</c:v>
                </c:pt>
                <c:pt idx="37">
                  <c:v>7.1456187831710594</c:v>
                </c:pt>
                <c:pt idx="38">
                  <c:v>19.146287889881396</c:v>
                </c:pt>
                <c:pt idx="39">
                  <c:v>28.895961369622491</c:v>
                </c:pt>
                <c:pt idx="40">
                  <c:v>1.1143593157544318</c:v>
                </c:pt>
                <c:pt idx="41">
                  <c:v>23.763253895196222</c:v>
                </c:pt>
                <c:pt idx="42">
                  <c:v>9.5048449308539062</c:v>
                </c:pt>
                <c:pt idx="43">
                  <c:v>11.899166844691322</c:v>
                </c:pt>
                <c:pt idx="44">
                  <c:v>17.957999282039005</c:v>
                </c:pt>
                <c:pt idx="45">
                  <c:v>13.412377492975125</c:v>
                </c:pt>
                <c:pt idx="46">
                  <c:v>33.047150547614649</c:v>
                </c:pt>
                <c:pt idx="47">
                  <c:v>19.264750247812778</c:v>
                </c:pt>
                <c:pt idx="48">
                  <c:v>11.871232158600797</c:v>
                </c:pt>
                <c:pt idx="49">
                  <c:v>17.537068626164533</c:v>
                </c:pt>
                <c:pt idx="50">
                  <c:v>18.363751817939722</c:v>
                </c:pt>
                <c:pt idx="51">
                  <c:v>25.219242230736484</c:v>
                </c:pt>
                <c:pt idx="52">
                  <c:v>23.4470716207706</c:v>
                </c:pt>
                <c:pt idx="53">
                  <c:v>12.864659375774767</c:v>
                </c:pt>
                <c:pt idx="54">
                  <c:v>15.684421534936988</c:v>
                </c:pt>
                <c:pt idx="55">
                  <c:v>10.681557846506283</c:v>
                </c:pt>
                <c:pt idx="56">
                  <c:v>11.914483528188491</c:v>
                </c:pt>
                <c:pt idx="57">
                  <c:v>5.8919506889050233</c:v>
                </c:pt>
                <c:pt idx="58">
                  <c:v>8.1377097213017446</c:v>
                </c:pt>
                <c:pt idx="59">
                  <c:v>-0.48061287175225065</c:v>
                </c:pt>
                <c:pt idx="60">
                  <c:v>-2.061811753178977</c:v>
                </c:pt>
                <c:pt idx="61">
                  <c:v>3.9882779793469325</c:v>
                </c:pt>
                <c:pt idx="62">
                  <c:v>-8.1008583690987059</c:v>
                </c:pt>
                <c:pt idx="63">
                  <c:v>-3.5243988123569214</c:v>
                </c:pt>
                <c:pt idx="64">
                  <c:v>8.6840579710144805</c:v>
                </c:pt>
                <c:pt idx="65">
                  <c:v>-2.0038563862244008</c:v>
                </c:pt>
                <c:pt idx="66">
                  <c:v>-3.7948362502166044</c:v>
                </c:pt>
                <c:pt idx="67">
                  <c:v>3.7832399022567298</c:v>
                </c:pt>
                <c:pt idx="68">
                  <c:v>2.2660835278465186E-3</c:v>
                </c:pt>
                <c:pt idx="69">
                  <c:v>18.007761228100215</c:v>
                </c:pt>
                <c:pt idx="70">
                  <c:v>15.490936068640737</c:v>
                </c:pt>
                <c:pt idx="71">
                  <c:v>-6.8681917211328987</c:v>
                </c:pt>
                <c:pt idx="72">
                  <c:v>14.242839433679123</c:v>
                </c:pt>
                <c:pt idx="73">
                  <c:v>5.6013312219866274</c:v>
                </c:pt>
                <c:pt idx="74">
                  <c:v>6.2463514302393497</c:v>
                </c:pt>
                <c:pt idx="75">
                  <c:v>3.4628576798383603</c:v>
                </c:pt>
                <c:pt idx="76">
                  <c:v>0.4608491572434481</c:v>
                </c:pt>
                <c:pt idx="77">
                  <c:v>9.5591531755915291</c:v>
                </c:pt>
                <c:pt idx="78">
                  <c:v>9.9397900370522763</c:v>
                </c:pt>
                <c:pt idx="79">
                  <c:v>15.697626104540042</c:v>
                </c:pt>
                <c:pt idx="80">
                  <c:v>-2.9798323136188687</c:v>
                </c:pt>
                <c:pt idx="81">
                  <c:v>2.5146891699107776</c:v>
                </c:pt>
                <c:pt idx="82">
                  <c:v>-3.9645854571352723</c:v>
                </c:pt>
                <c:pt idx="83">
                  <c:v>2.9865294266721243</c:v>
                </c:pt>
                <c:pt idx="84">
                  <c:v>0.91566723776890235</c:v>
                </c:pt>
                <c:pt idx="85">
                  <c:v>7.426421999695032</c:v>
                </c:pt>
                <c:pt idx="86">
                  <c:v>7.7578872740162952</c:v>
                </c:pt>
                <c:pt idx="87">
                  <c:v>-0.95140781108082884</c:v>
                </c:pt>
                <c:pt idx="88">
                  <c:v>10.151637429384541</c:v>
                </c:pt>
                <c:pt idx="89">
                  <c:v>-12.392016004364825</c:v>
                </c:pt>
                <c:pt idx="90">
                  <c:v>2.5932080417534698</c:v>
                </c:pt>
                <c:pt idx="91">
                  <c:v>-7.6613675541092885E-2</c:v>
                </c:pt>
                <c:pt idx="92">
                  <c:v>1.9595936003737213</c:v>
                </c:pt>
                <c:pt idx="93">
                  <c:v>2.0331627237776262</c:v>
                </c:pt>
                <c:pt idx="94">
                  <c:v>-5.1374145703068201</c:v>
                </c:pt>
                <c:pt idx="95">
                  <c:v>8.8493062522478247</c:v>
                </c:pt>
                <c:pt idx="96">
                  <c:v>2.6994397389221048</c:v>
                </c:pt>
                <c:pt idx="97">
                  <c:v>-1.1994889751111848</c:v>
                </c:pt>
                <c:pt idx="98">
                  <c:v>-5.9345033472046227</c:v>
                </c:pt>
                <c:pt idx="99">
                  <c:v>-1.8133467825130145</c:v>
                </c:pt>
                <c:pt idx="100">
                  <c:v>-10.340107199321324</c:v>
                </c:pt>
                <c:pt idx="101">
                  <c:v>-1.4868827360718262</c:v>
                </c:pt>
                <c:pt idx="102">
                  <c:v>-2.6759438804608182</c:v>
                </c:pt>
                <c:pt idx="103">
                  <c:v>-5.7049070346942727</c:v>
                </c:pt>
                <c:pt idx="104">
                  <c:v>2.8794612177578172</c:v>
                </c:pt>
                <c:pt idx="105">
                  <c:v>-6.0750364086086144</c:v>
                </c:pt>
                <c:pt idx="106">
                  <c:v>-13.236353603016692</c:v>
                </c:pt>
                <c:pt idx="107">
                  <c:v>-3.3649833055091727</c:v>
                </c:pt>
                <c:pt idx="108">
                  <c:v>-12.736490209764517</c:v>
                </c:pt>
                <c:pt idx="109">
                  <c:v>-15.136131797610219</c:v>
                </c:pt>
                <c:pt idx="110">
                  <c:v>-3.3870149853992837</c:v>
                </c:pt>
                <c:pt idx="111">
                  <c:v>2.715386411393883</c:v>
                </c:pt>
                <c:pt idx="112">
                  <c:v>-7.5479001354751274</c:v>
                </c:pt>
              </c:numCache>
            </c:numRef>
          </c:val>
        </c:ser>
        <c:marker val="1"/>
        <c:axId val="134874624"/>
        <c:axId val="134876160"/>
      </c:lineChart>
      <c:catAx>
        <c:axId val="135047424"/>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4873088"/>
        <c:crosses val="autoZero"/>
        <c:auto val="1"/>
        <c:lblAlgn val="ctr"/>
        <c:lblOffset val="100"/>
        <c:tickLblSkip val="1"/>
        <c:tickMarkSkip val="1"/>
      </c:catAx>
      <c:valAx>
        <c:axId val="134873088"/>
        <c:scaling>
          <c:orientation val="minMax"/>
          <c:max val="600"/>
          <c:min val="10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5047424"/>
        <c:crosses val="autoZero"/>
        <c:crossBetween val="between"/>
        <c:majorUnit val="100"/>
        <c:minorUnit val="100"/>
      </c:valAx>
      <c:catAx>
        <c:axId val="134874624"/>
        <c:scaling>
          <c:orientation val="minMax"/>
        </c:scaling>
        <c:delete val="1"/>
        <c:axPos val="b"/>
        <c:tickLblPos val="none"/>
        <c:crossAx val="134876160"/>
        <c:crosses val="autoZero"/>
        <c:auto val="1"/>
        <c:lblAlgn val="ctr"/>
        <c:lblOffset val="100"/>
      </c:catAx>
      <c:valAx>
        <c:axId val="134876160"/>
        <c:scaling>
          <c:orientation val="minMax"/>
          <c:max val="100"/>
          <c:min val="-30"/>
        </c:scaling>
        <c:axPos val="r"/>
        <c:numFmt formatCode="0" sourceLinked="0"/>
        <c:majorTickMark val="none"/>
        <c:tickLblPos val="nextTo"/>
        <c:spPr>
          <a:ln w="3175">
            <a:solidFill>
              <a:srgbClr val="FFFFFF"/>
            </a:solidFill>
            <a:prstDash val="solid"/>
          </a:ln>
        </c:spPr>
        <c:txPr>
          <a:bodyPr rot="0" vert="horz"/>
          <a:lstStyle/>
          <a:p>
            <a:pPr>
              <a:defRPr sz="600" b="0" i="0" u="none" strike="noStrike" baseline="0">
                <a:solidFill>
                  <a:srgbClr val="008000"/>
                </a:solidFill>
                <a:latin typeface="Arial"/>
                <a:ea typeface="Arial"/>
                <a:cs typeface="Arial"/>
              </a:defRPr>
            </a:pPr>
            <a:endParaRPr lang="pt-PT"/>
          </a:p>
        </c:txPr>
        <c:crossAx val="134874624"/>
        <c:crosses val="max"/>
        <c:crossBetween val="between"/>
      </c:valAx>
      <c:spPr>
        <a:gradFill rotWithShape="0">
          <a:gsLst>
            <a:gs pos="0">
              <a:srgbClr val="FFF2E5"/>
            </a:gs>
            <a:gs pos="100000">
              <a:srgbClr val="FFFFFF"/>
            </a:gs>
          </a:gsLst>
          <a:lin ang="5400000" scaled="1"/>
        </a:gradFill>
        <a:ln w="25400">
          <a:noFill/>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desemprego registado, no final do período </a:t>
            </a:r>
          </a:p>
          <a:p>
            <a:pPr>
              <a:defRPr sz="800" b="0" i="0" u="none" strike="noStrike" baseline="0">
                <a:solidFill>
                  <a:srgbClr val="000000"/>
                </a:solidFill>
                <a:latin typeface="Arial"/>
                <a:ea typeface="Arial"/>
                <a:cs typeface="Arial"/>
              </a:defRPr>
            </a:pPr>
            <a:r>
              <a:rPr lang="pt-PT" sz="800" b="1" i="0" u="none" strike="noStrike" baseline="0">
                <a:solidFill>
                  <a:srgbClr val="008000"/>
                </a:solidFill>
                <a:latin typeface="Arial"/>
                <a:cs typeface="Arial"/>
              </a:rPr>
              <a:t> estrangeiros ... </a:t>
            </a:r>
          </a:p>
          <a:p>
            <a:pPr>
              <a:defRPr sz="800" b="0" i="0" u="none" strike="noStrike" baseline="0">
                <a:solidFill>
                  <a:srgbClr val="000000"/>
                </a:solidFill>
                <a:latin typeface="Arial"/>
                <a:ea typeface="Arial"/>
                <a:cs typeface="Arial"/>
              </a:defRPr>
            </a:pPr>
            <a:endParaRPr lang="pt-PT" sz="800" b="1" i="0" u="none" strike="noStrike" baseline="0">
              <a:solidFill>
                <a:srgbClr val="008000"/>
              </a:solidFill>
              <a:latin typeface="Arial"/>
              <a:cs typeface="Arial"/>
            </a:endParaRPr>
          </a:p>
        </c:rich>
      </c:tx>
      <c:layout>
        <c:manualLayout>
          <c:xMode val="edge"/>
          <c:yMode val="edge"/>
          <c:x val="0.21021053219412508"/>
          <c:y val="2.7932997139402602E-2"/>
        </c:manualLayout>
      </c:layout>
      <c:spPr>
        <a:noFill/>
        <a:ln w="25400">
          <a:noFill/>
        </a:ln>
      </c:spPr>
    </c:title>
    <c:plotArea>
      <c:layout>
        <c:manualLayout>
          <c:layoutTarget val="inner"/>
          <c:xMode val="edge"/>
          <c:yMode val="edge"/>
          <c:x val="7.5987841945288834E-2"/>
          <c:y val="0.2471916893206014"/>
          <c:w val="0.91185410334346562"/>
          <c:h val="0.47752939982391007"/>
        </c:manualLayout>
      </c:layout>
      <c:lineChart>
        <c:grouping val="standard"/>
        <c:ser>
          <c:idx val="0"/>
          <c:order val="0"/>
          <c:tx>
            <c:strRef>
              <c:f>'[1]apoio-graficos'!$AQ$2297</c:f>
              <c:strCache>
                <c:ptCount val="1"/>
              </c:strCache>
            </c:strRef>
          </c:tx>
          <c:spPr>
            <a:ln w="25400">
              <a:solidFill>
                <a:srgbClr val="008000"/>
              </a:solidFill>
              <a:prstDash val="solid"/>
            </a:ln>
          </c:spPr>
          <c:marker>
            <c:symbol val="none"/>
          </c:marker>
          <c:cat>
            <c:strRef>
              <c:f>'[1]apoio-graficos'!$B$2468:$B$2580</c:f>
              <c:strCache>
                <c:ptCount val="113"/>
                <c:pt idx="2">
                  <c:v>jan.99</c:v>
                </c:pt>
                <c:pt idx="8">
                  <c:v>jul.99</c:v>
                </c:pt>
                <c:pt idx="14">
                  <c:v>jan.00</c:v>
                </c:pt>
                <c:pt idx="20">
                  <c:v>jul.00</c:v>
                </c:pt>
                <c:pt idx="26">
                  <c:v>jan.01</c:v>
                </c:pt>
                <c:pt idx="32">
                  <c:v>jul.01</c:v>
                </c:pt>
                <c:pt idx="38">
                  <c:v>jan.02</c:v>
                </c:pt>
                <c:pt idx="44">
                  <c:v>jul.02</c:v>
                </c:pt>
                <c:pt idx="50">
                  <c:v>jan.03</c:v>
                </c:pt>
                <c:pt idx="56">
                  <c:v>jul.03</c:v>
                </c:pt>
                <c:pt idx="62">
                  <c:v>jan.04</c:v>
                </c:pt>
                <c:pt idx="68">
                  <c:v>jul.04</c:v>
                </c:pt>
                <c:pt idx="74">
                  <c:v>jan.05</c:v>
                </c:pt>
                <c:pt idx="80">
                  <c:v>jul.05</c:v>
                </c:pt>
                <c:pt idx="86">
                  <c:v>jan.06</c:v>
                </c:pt>
                <c:pt idx="92">
                  <c:v>jul.06</c:v>
                </c:pt>
                <c:pt idx="98">
                  <c:v>jan.07</c:v>
                </c:pt>
                <c:pt idx="104">
                  <c:v>jul.07</c:v>
                </c:pt>
                <c:pt idx="110">
                  <c:v>jan.08</c:v>
                </c:pt>
              </c:strCache>
            </c:strRef>
          </c:cat>
          <c:val>
            <c:numRef>
              <c:f>'[1]apoio-graficos'!$AQ$2468:$AQ$2580</c:f>
              <c:numCache>
                <c:formatCode>General</c:formatCode>
                <c:ptCount val="113"/>
                <c:pt idx="50">
                  <c:v>16.388999999999999</c:v>
                </c:pt>
                <c:pt idx="51">
                  <c:v>17.131</c:v>
                </c:pt>
                <c:pt idx="52">
                  <c:v>17.760999999999999</c:v>
                </c:pt>
                <c:pt idx="53">
                  <c:v>17.834</c:v>
                </c:pt>
                <c:pt idx="54">
                  <c:v>17.29</c:v>
                </c:pt>
                <c:pt idx="55">
                  <c:v>16.898</c:v>
                </c:pt>
                <c:pt idx="56">
                  <c:v>16.498999999999999</c:v>
                </c:pt>
                <c:pt idx="57">
                  <c:v>16.010000000000002</c:v>
                </c:pt>
                <c:pt idx="58">
                  <c:v>16.484999999999999</c:v>
                </c:pt>
                <c:pt idx="59">
                  <c:v>17.206</c:v>
                </c:pt>
                <c:pt idx="60">
                  <c:v>18.184999999999999</c:v>
                </c:pt>
                <c:pt idx="61">
                  <c:v>18.393000000000001</c:v>
                </c:pt>
                <c:pt idx="62">
                  <c:v>18.734999999999999</c:v>
                </c:pt>
                <c:pt idx="63">
                  <c:v>18.937999999999999</c:v>
                </c:pt>
                <c:pt idx="64">
                  <c:v>18.919</c:v>
                </c:pt>
                <c:pt idx="65">
                  <c:v>18.533000000000001</c:v>
                </c:pt>
                <c:pt idx="66">
                  <c:v>17.831</c:v>
                </c:pt>
                <c:pt idx="67">
                  <c:v>17.315999999999999</c:v>
                </c:pt>
                <c:pt idx="68">
                  <c:v>17.151</c:v>
                </c:pt>
                <c:pt idx="69">
                  <c:v>17.212</c:v>
                </c:pt>
                <c:pt idx="70">
                  <c:v>17.617999999999999</c:v>
                </c:pt>
                <c:pt idx="71">
                  <c:v>18.399999999999999</c:v>
                </c:pt>
                <c:pt idx="72">
                  <c:v>19.631</c:v>
                </c:pt>
                <c:pt idx="73">
                  <c:v>20.036000000000001</c:v>
                </c:pt>
                <c:pt idx="74">
                  <c:v>20.792000000000002</c:v>
                </c:pt>
                <c:pt idx="75">
                  <c:v>21.152999999999999</c:v>
                </c:pt>
                <c:pt idx="76">
                  <c:v>21.28</c:v>
                </c:pt>
                <c:pt idx="77">
                  <c:v>21.059000000000001</c:v>
                </c:pt>
                <c:pt idx="78">
                  <c:v>20.239999999999998</c:v>
                </c:pt>
                <c:pt idx="79">
                  <c:v>19.760000000000002</c:v>
                </c:pt>
                <c:pt idx="80">
                  <c:v>19.376000000000001</c:v>
                </c:pt>
                <c:pt idx="81">
                  <c:v>19.227</c:v>
                </c:pt>
                <c:pt idx="82">
                  <c:v>19.681000000000001</c:v>
                </c:pt>
                <c:pt idx="83">
                  <c:v>20.341000000000001</c:v>
                </c:pt>
                <c:pt idx="84">
                  <c:v>21.381</c:v>
                </c:pt>
                <c:pt idx="85">
                  <c:v>21.57</c:v>
                </c:pt>
                <c:pt idx="86">
                  <c:v>22.484999999999999</c:v>
                </c:pt>
                <c:pt idx="87">
                  <c:v>22.620999999999999</c:v>
                </c:pt>
                <c:pt idx="88">
                  <c:v>22.006</c:v>
                </c:pt>
                <c:pt idx="89">
                  <c:v>21.47</c:v>
                </c:pt>
                <c:pt idx="90">
                  <c:v>20.838999999999999</c:v>
                </c:pt>
                <c:pt idx="91">
                  <c:v>20.100000000000001</c:v>
                </c:pt>
                <c:pt idx="92">
                  <c:v>19.398</c:v>
                </c:pt>
                <c:pt idx="93">
                  <c:v>19.061</c:v>
                </c:pt>
                <c:pt idx="94">
                  <c:v>19.367000000000001</c:v>
                </c:pt>
                <c:pt idx="95">
                  <c:v>20.341999999999999</c:v>
                </c:pt>
                <c:pt idx="96">
                  <c:v>21.715</c:v>
                </c:pt>
                <c:pt idx="97">
                  <c:v>21.672999999999998</c:v>
                </c:pt>
                <c:pt idx="98">
                  <c:v>22.158000000000001</c:v>
                </c:pt>
                <c:pt idx="99">
                  <c:v>22.187999999999999</c:v>
                </c:pt>
                <c:pt idx="100">
                  <c:v>21.812000000000001</c:v>
                </c:pt>
                <c:pt idx="101">
                  <c:v>20.263999999999999</c:v>
                </c:pt>
                <c:pt idx="102">
                  <c:v>18.646000000000001</c:v>
                </c:pt>
                <c:pt idx="103">
                  <c:v>18.143999999999998</c:v>
                </c:pt>
                <c:pt idx="104">
                  <c:v>17.896999999999998</c:v>
                </c:pt>
                <c:pt idx="105">
                  <c:v>17.408999999999999</c:v>
                </c:pt>
                <c:pt idx="106">
                  <c:v>17.971</c:v>
                </c:pt>
                <c:pt idx="107">
                  <c:v>18.82</c:v>
                </c:pt>
                <c:pt idx="108">
                  <c:v>19.652999999999999</c:v>
                </c:pt>
                <c:pt idx="109">
                  <c:v>19.510999999999999</c:v>
                </c:pt>
                <c:pt idx="110">
                  <c:v>20.337</c:v>
                </c:pt>
                <c:pt idx="111">
                  <c:v>20.754000000000001</c:v>
                </c:pt>
                <c:pt idx="112">
                  <c:v>20.387</c:v>
                </c:pt>
              </c:numCache>
            </c:numRef>
          </c:val>
        </c:ser>
        <c:marker val="1"/>
        <c:axId val="134887680"/>
        <c:axId val="134905856"/>
      </c:lineChart>
      <c:catAx>
        <c:axId val="134887680"/>
        <c:scaling>
          <c:orientation val="minMax"/>
        </c:scaling>
        <c:axPos val="b"/>
        <c:numFmt formatCode="General" sourceLinked="1"/>
        <c:majorTickMark val="in"/>
        <c:minorTickMark val="in"/>
        <c:tickLblPos val="low"/>
        <c:spPr>
          <a:ln w="3175">
            <a:solidFill>
              <a:srgbClr val="FFFFFF"/>
            </a:solidFill>
            <a:prstDash val="solid"/>
          </a:ln>
        </c:spPr>
        <c:txPr>
          <a:bodyPr rot="-5400000" vert="horz"/>
          <a:lstStyle/>
          <a:p>
            <a:pPr>
              <a:defRPr sz="600" b="0" i="0" u="none" strike="noStrike" baseline="0">
                <a:solidFill>
                  <a:srgbClr val="008000"/>
                </a:solidFill>
                <a:latin typeface="Arial"/>
                <a:ea typeface="Arial"/>
                <a:cs typeface="Arial"/>
              </a:defRPr>
            </a:pPr>
            <a:endParaRPr lang="pt-PT"/>
          </a:p>
        </c:txPr>
        <c:crossAx val="134905856"/>
        <c:crosses val="autoZero"/>
        <c:auto val="1"/>
        <c:lblAlgn val="ctr"/>
        <c:lblOffset val="100"/>
        <c:tickLblSkip val="1"/>
        <c:tickMarkSkip val="1"/>
      </c:catAx>
      <c:valAx>
        <c:axId val="134905856"/>
        <c:scaling>
          <c:orientation val="minMax"/>
          <c:max val="45"/>
          <c:min val="10"/>
        </c:scaling>
        <c:axPos val="l"/>
        <c:numFmt formatCode="General" sourceLinked="1"/>
        <c:majorTickMark val="none"/>
        <c:tickLblPos val="nextTo"/>
        <c:spPr>
          <a:ln w="3175">
            <a:solidFill>
              <a:srgbClr val="FFFFFF"/>
            </a:solidFill>
            <a:prstDash val="solid"/>
          </a:ln>
        </c:spPr>
        <c:txPr>
          <a:bodyPr rot="0" vert="horz"/>
          <a:lstStyle/>
          <a:p>
            <a:pPr>
              <a:defRPr sz="700" b="0" i="0" u="none" strike="noStrike" baseline="0">
                <a:solidFill>
                  <a:srgbClr val="008000"/>
                </a:solidFill>
                <a:latin typeface="Arial"/>
                <a:ea typeface="Arial"/>
                <a:cs typeface="Arial"/>
              </a:defRPr>
            </a:pPr>
            <a:endParaRPr lang="pt-PT"/>
          </a:p>
        </c:txPr>
        <c:crossAx val="134887680"/>
        <c:crosses val="autoZero"/>
        <c:crossBetween val="between"/>
        <c:majorUnit val="5"/>
        <c:minorUnit val="5"/>
      </c:valAx>
      <c:spPr>
        <a:gradFill rotWithShape="0">
          <a:gsLst>
            <a:gs pos="0">
              <a:srgbClr val="FFF2E5"/>
            </a:gs>
            <a:gs pos="100000">
              <a:srgbClr val="FFFFFF"/>
            </a:gs>
          </a:gsLst>
          <a:lin ang="5400000" scaled="1"/>
        </a:gradFill>
        <a:ln w="3175">
          <a:solidFill>
            <a:srgbClr val="FFFFFF"/>
          </a:solidFill>
          <a:prstDash val="solid"/>
        </a:ln>
      </c:spPr>
    </c:plotArea>
    <c:plotVisOnly val="1"/>
    <c:dispBlanksAs val="gap"/>
  </c:chart>
  <c:spPr>
    <a:solidFill>
      <a:srgbClr val="FFF2E5"/>
    </a:solidFill>
    <a:ln w="9525">
      <a:noFill/>
    </a:ln>
  </c:spPr>
  <c:txPr>
    <a:bodyPr/>
    <a:lstStyle/>
    <a:p>
      <a:pPr>
        <a:defRPr sz="8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0.20495571348410374"/>
          <c:y val="6.3777172084258704E-2"/>
          <c:w val="0.59008884931312322"/>
          <c:h val="0.77852648226663979"/>
        </c:manualLayout>
      </c:layout>
      <c:radarChart>
        <c:radarStyle val="marker"/>
        <c:ser>
          <c:idx val="1"/>
          <c:order val="0"/>
          <c:spPr>
            <a:ln w="28575" cap="flat" cmpd="sng" algn="ctr">
              <a:solidFill>
                <a:srgbClr val="008000"/>
              </a:solidFill>
              <a:prstDash val="solid"/>
            </a:ln>
            <a:effectLst/>
          </c:spPr>
          <c:marker>
            <c:symbol val="none"/>
          </c:marker>
          <c:cat>
            <c:strRef>
              <c:f>('21destaque'!$C$9:$C$25,'21destaque'!$C$27:$C$36,'21destaque'!$C$38:$C$39)</c:f>
              <c:strCache>
                <c:ptCount val="29"/>
                <c:pt idx="0">
                  <c:v>Alemanha</c:v>
                </c:pt>
                <c:pt idx="1">
                  <c:v>Áustria</c:v>
                </c:pt>
                <c:pt idx="2">
                  <c:v>Bélgica</c:v>
                </c:pt>
                <c:pt idx="3">
                  <c:v>Chipre (2)</c:v>
                </c:pt>
                <c:pt idx="4">
                  <c:v>Eslováquia</c:v>
                </c:pt>
                <c:pt idx="5">
                  <c:v>Eslovénia (2)</c:v>
                </c:pt>
                <c:pt idx="6">
                  <c:v>Espanha</c:v>
                </c:pt>
                <c:pt idx="7">
                  <c:v>Estónia (2)</c:v>
                </c:pt>
                <c:pt idx="8">
                  <c:v>Finlândia</c:v>
                </c:pt>
                <c:pt idx="9">
                  <c:v>França</c:v>
                </c:pt>
                <c:pt idx="10">
                  <c:v>Grécia (1)</c:v>
                </c:pt>
                <c:pt idx="11">
                  <c:v>Holanda</c:v>
                </c:pt>
                <c:pt idx="12">
                  <c:v>Irlanda</c:v>
                </c:pt>
                <c:pt idx="13">
                  <c:v>Itália</c:v>
                </c:pt>
                <c:pt idx="14">
                  <c:v>Luxemburgo</c:v>
                </c:pt>
                <c:pt idx="15">
                  <c:v>Malta</c:v>
                </c:pt>
                <c:pt idx="16">
                  <c:v>Portugal</c:v>
                </c:pt>
                <c:pt idx="17">
                  <c:v>Bulgária</c:v>
                </c:pt>
                <c:pt idx="18">
                  <c:v>Dinamarca </c:v>
                </c:pt>
                <c:pt idx="19">
                  <c:v>Hungria</c:v>
                </c:pt>
                <c:pt idx="20">
                  <c:v>Letónia (2)</c:v>
                </c:pt>
                <c:pt idx="21">
                  <c:v>Lituânia </c:v>
                </c:pt>
                <c:pt idx="22">
                  <c:v>Polónia</c:v>
                </c:pt>
                <c:pt idx="23">
                  <c:v>Reino Unido (1)</c:v>
                </c:pt>
                <c:pt idx="24">
                  <c:v>República Checa</c:v>
                </c:pt>
                <c:pt idx="25">
                  <c:v>Roménia </c:v>
                </c:pt>
                <c:pt idx="26">
                  <c:v>Suécia</c:v>
                </c:pt>
                <c:pt idx="27">
                  <c:v>Estados Unidos</c:v>
                </c:pt>
                <c:pt idx="28">
                  <c:v>Japão </c:v>
                </c:pt>
              </c:strCache>
            </c:strRef>
          </c:cat>
          <c:val>
            <c:numRef>
              <c:f>('21destaque'!$L$9:$L$25,'21destaque'!$L$27:$L$36,'21destaque'!$L$38:$L$39)</c:f>
              <c:numCache>
                <c:formatCode>#,##0.00</c:formatCode>
                <c:ptCount val="29"/>
                <c:pt idx="0">
                  <c:v>0.88</c:v>
                </c:pt>
                <c:pt idx="1">
                  <c:v>1.2</c:v>
                </c:pt>
                <c:pt idx="2">
                  <c:v>1.01</c:v>
                </c:pt>
                <c:pt idx="3">
                  <c:v>0.84</c:v>
                </c:pt>
                <c:pt idx="4">
                  <c:v>0.99</c:v>
                </c:pt>
                <c:pt idx="5">
                  <c:v>1.1000000000000001</c:v>
                </c:pt>
                <c:pt idx="6">
                  <c:v>1.03</c:v>
                </c:pt>
                <c:pt idx="7">
                  <c:v>0.81</c:v>
                </c:pt>
                <c:pt idx="8">
                  <c:v>0.82</c:v>
                </c:pt>
                <c:pt idx="9">
                  <c:v>0.98</c:v>
                </c:pt>
                <c:pt idx="10">
                  <c:v>1.38</c:v>
                </c:pt>
                <c:pt idx="11">
                  <c:v>0.98</c:v>
                </c:pt>
                <c:pt idx="12">
                  <c:v>0.62</c:v>
                </c:pt>
                <c:pt idx="13">
                  <c:v>1.19</c:v>
                </c:pt>
                <c:pt idx="14">
                  <c:v>1.63</c:v>
                </c:pt>
                <c:pt idx="15">
                  <c:v>1.1299999999999999</c:v>
                </c:pt>
                <c:pt idx="16">
                  <c:v>1.03</c:v>
                </c:pt>
                <c:pt idx="17">
                  <c:v>0.77</c:v>
                </c:pt>
                <c:pt idx="18">
                  <c:v>1.01</c:v>
                </c:pt>
                <c:pt idx="19">
                  <c:v>1.07</c:v>
                </c:pt>
                <c:pt idx="20">
                  <c:v>0.85</c:v>
                </c:pt>
                <c:pt idx="21">
                  <c:v>0.79</c:v>
                </c:pt>
                <c:pt idx="22">
                  <c:v>1.1499999999999999</c:v>
                </c:pt>
                <c:pt idx="23">
                  <c:v>0.87</c:v>
                </c:pt>
                <c:pt idx="24">
                  <c:v>1.37</c:v>
                </c:pt>
                <c:pt idx="25">
                  <c:v>0.83</c:v>
                </c:pt>
                <c:pt idx="26">
                  <c:v>0.97</c:v>
                </c:pt>
                <c:pt idx="27">
                  <c:v>0.98</c:v>
                </c:pt>
                <c:pt idx="28">
                  <c:v>0.88</c:v>
                </c:pt>
              </c:numCache>
            </c:numRef>
          </c:val>
        </c:ser>
        <c:axId val="135112576"/>
        <c:axId val="135114112"/>
      </c:radarChart>
      <c:catAx>
        <c:axId val="135112576"/>
        <c:scaling>
          <c:orientation val="minMax"/>
        </c:scaling>
        <c:axPos val="b"/>
        <c:majorGridlines>
          <c:spPr>
            <a:ln w="3175">
              <a:solidFill>
                <a:srgbClr val="333333"/>
              </a:solidFill>
              <a:prstDash val="solid"/>
            </a:ln>
          </c:spPr>
        </c:majorGridlines>
        <c:numFmt formatCode="0000" sourceLinked="0"/>
        <c:tickLblPos val="nextTo"/>
        <c:txPr>
          <a:bodyPr rot="60000" vert="horz" anchor="t" anchorCtr="0"/>
          <a:lstStyle/>
          <a:p>
            <a:pPr>
              <a:defRPr sz="700" b="0" i="0" u="none" strike="noStrike" baseline="0">
                <a:solidFill>
                  <a:srgbClr val="333333"/>
                </a:solidFill>
                <a:latin typeface="Arial"/>
                <a:ea typeface="Arial"/>
                <a:cs typeface="Arial"/>
              </a:defRPr>
            </a:pPr>
            <a:endParaRPr lang="pt-PT"/>
          </a:p>
        </c:txPr>
        <c:crossAx val="135114112"/>
        <c:crosses val="autoZero"/>
        <c:lblAlgn val="ctr"/>
        <c:lblOffset val="100"/>
      </c:catAx>
      <c:valAx>
        <c:axId val="135114112"/>
        <c:scaling>
          <c:orientation val="minMax"/>
          <c:max val="1.8"/>
          <c:min val="0"/>
        </c:scaling>
        <c:axPos val="l"/>
        <c:majorGridlines>
          <c:spPr>
            <a:ln w="3175">
              <a:solidFill>
                <a:srgbClr val="333333"/>
              </a:solidFill>
              <a:prstDash val="solid"/>
            </a:ln>
          </c:spPr>
        </c:majorGridlines>
        <c:numFmt formatCode="0.0" sourceLinked="0"/>
        <c:majorTickMark val="cross"/>
        <c:tickLblPos val="nextTo"/>
        <c:spPr>
          <a:ln w="3175">
            <a:solidFill>
              <a:srgbClr val="333333"/>
            </a:solidFill>
            <a:prstDash val="solid"/>
          </a:ln>
        </c:spPr>
        <c:txPr>
          <a:bodyPr rot="0" vert="horz"/>
          <a:lstStyle/>
          <a:p>
            <a:pPr>
              <a:defRPr sz="700" b="0" i="0" u="none" strike="noStrike" baseline="0">
                <a:solidFill>
                  <a:srgbClr val="333333"/>
                </a:solidFill>
                <a:latin typeface="Arial"/>
                <a:ea typeface="Arial"/>
                <a:cs typeface="Arial"/>
              </a:defRPr>
            </a:pPr>
            <a:endParaRPr lang="pt-PT"/>
          </a:p>
        </c:txPr>
        <c:crossAx val="135112576"/>
        <c:crosses val="autoZero"/>
        <c:crossBetween val="between"/>
        <c:majorUnit val="0.5"/>
        <c:minorUnit val="0.5"/>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Ref>
              <c:f>'16irct'!#REF!</c:f>
              <c:numCache>
                <c:formatCode>General</c:formatCode>
                <c:ptCount val="1"/>
                <c:pt idx="0">
                  <c:v>1</c:v>
                </c:pt>
              </c:numCache>
            </c:numRef>
          </c:val>
        </c:ser>
        <c:gapWidth val="80"/>
        <c:axId val="133648384"/>
        <c:axId val="133649920"/>
      </c:barChart>
      <c:catAx>
        <c:axId val="133648384"/>
        <c:scaling>
          <c:orientation val="maxMin"/>
        </c:scaling>
        <c:axPos val="l"/>
        <c:majorTickMark val="none"/>
        <c:tickLblPos val="none"/>
        <c:spPr>
          <a:ln w="3175">
            <a:solidFill>
              <a:srgbClr val="333333"/>
            </a:solidFill>
            <a:prstDash val="solid"/>
          </a:ln>
        </c:spPr>
        <c:crossAx val="133649920"/>
        <c:crosses val="autoZero"/>
        <c:auto val="1"/>
        <c:lblAlgn val="ctr"/>
        <c:lblOffset val="100"/>
        <c:tickMarkSkip val="1"/>
      </c:catAx>
      <c:valAx>
        <c:axId val="133649920"/>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33648384"/>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33673344"/>
        <c:axId val="133674880"/>
      </c:barChart>
      <c:catAx>
        <c:axId val="133673344"/>
        <c:scaling>
          <c:orientation val="maxMin"/>
        </c:scaling>
        <c:axPos val="l"/>
        <c:majorTickMark val="none"/>
        <c:tickLblPos val="none"/>
        <c:spPr>
          <a:ln w="3175">
            <a:solidFill>
              <a:srgbClr val="333333"/>
            </a:solidFill>
            <a:prstDash val="solid"/>
          </a:ln>
        </c:spPr>
        <c:crossAx val="133674880"/>
        <c:crosses val="autoZero"/>
        <c:auto val="1"/>
        <c:lblAlgn val="ctr"/>
        <c:lblOffset val="100"/>
        <c:tickMarkSkip val="1"/>
      </c:catAx>
      <c:valAx>
        <c:axId val="133674880"/>
        <c:scaling>
          <c:orientation val="minMax"/>
          <c:max val="3.4"/>
          <c:min val="-2.1"/>
        </c:scaling>
        <c:axPos val="t"/>
        <c:majorGridlines>
          <c:spPr>
            <a:ln w="3175">
              <a:solidFill>
                <a:srgbClr val="FFFFFF"/>
              </a:solidFill>
              <a:prstDash val="solid"/>
            </a:ln>
          </c:spPr>
        </c:majorGridlines>
        <c:numFmt formatCode="General" sourceLinked="1"/>
        <c:majorTickMark val="none"/>
        <c:tickLblPos val="none"/>
        <c:spPr>
          <a:ln w="9525">
            <a:noFill/>
          </a:ln>
        </c:spPr>
        <c:crossAx val="133673344"/>
        <c:crosses val="autoZero"/>
        <c:crossBetween val="between"/>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pt-PT"/>
  <c:chart>
    <c:plotArea>
      <c:layout/>
      <c:barChart>
        <c:barDir val="bar"/>
        <c:grouping val="clustered"/>
        <c:ser>
          <c:idx val="0"/>
          <c:order val="0"/>
          <c:spPr>
            <a:solidFill>
              <a:srgbClr val="CC0000"/>
            </a:solidFill>
            <a:ln w="12700">
              <a:solidFill>
                <a:srgbClr val="FFFFFF"/>
              </a:solidFill>
              <a:prstDash val="solid"/>
            </a:ln>
          </c:spPr>
          <c:val>
            <c:numLit>
              <c:formatCode>General</c:formatCode>
              <c:ptCount val="1"/>
              <c:pt idx="0">
                <c:v>1</c:v>
              </c:pt>
            </c:numLit>
          </c:val>
        </c:ser>
        <c:gapWidth val="80"/>
        <c:axId val="133686016"/>
        <c:axId val="133687552"/>
      </c:barChart>
      <c:catAx>
        <c:axId val="133686016"/>
        <c:scaling>
          <c:orientation val="maxMin"/>
        </c:scaling>
        <c:axPos val="l"/>
        <c:majorTickMark val="none"/>
        <c:tickLblPos val="none"/>
        <c:spPr>
          <a:ln w="3175">
            <a:solidFill>
              <a:srgbClr val="333333"/>
            </a:solidFill>
            <a:prstDash val="solid"/>
          </a:ln>
        </c:spPr>
        <c:crossAx val="133687552"/>
        <c:crosses val="autoZero"/>
        <c:auto val="1"/>
        <c:lblAlgn val="ctr"/>
        <c:lblOffset val="100"/>
        <c:tickMarkSkip val="1"/>
      </c:catAx>
      <c:valAx>
        <c:axId val="133687552"/>
        <c:scaling>
          <c:orientation val="minMax"/>
          <c:max val="0.13"/>
          <c:min val="-3.4000000000000002E-2"/>
        </c:scaling>
        <c:axPos val="t"/>
        <c:majorGridlines>
          <c:spPr>
            <a:ln w="3175">
              <a:solidFill>
                <a:srgbClr val="FFFFFF"/>
              </a:solidFill>
              <a:prstDash val="solid"/>
            </a:ln>
          </c:spPr>
        </c:majorGridlines>
        <c:numFmt formatCode="General" sourceLinked="1"/>
        <c:majorTickMark val="none"/>
        <c:tickLblPos val="none"/>
        <c:spPr>
          <a:ln w="9525">
            <a:noFill/>
          </a:ln>
        </c:spPr>
        <c:crossAx val="133686016"/>
        <c:crosses val="autoZero"/>
        <c:crossBetween val="between"/>
        <c:majorUnit val="2.5000000000000001E-2"/>
      </c:valAx>
      <c:spPr>
        <a:noFill/>
        <a:ln w="25400">
          <a:noFill/>
        </a:ln>
      </c:spPr>
    </c:plotArea>
    <c:plotVisOnly val="1"/>
    <c:dispBlanksAs val="gap"/>
  </c:chart>
  <c:spPr>
    <a:noFill/>
    <a:ln w="9525">
      <a:noFill/>
    </a:ln>
  </c:spPr>
  <c:txPr>
    <a:bodyPr/>
    <a:lstStyle/>
    <a:p>
      <a:pPr>
        <a:defRPr sz="10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pt-PT"/>
  <c:chart>
    <c:plotArea>
      <c:layout>
        <c:manualLayout>
          <c:layoutTarget val="inner"/>
          <c:xMode val="edge"/>
          <c:yMode val="edge"/>
          <c:x val="3.9451516222501612E-3"/>
          <c:y val="4.0812466903699461E-2"/>
          <c:w val="0.9788134839532836"/>
          <c:h val="0.93403579928657465"/>
        </c:manualLayout>
      </c:layout>
      <c:barChart>
        <c:barDir val="bar"/>
        <c:grouping val="clustered"/>
        <c:ser>
          <c:idx val="0"/>
          <c:order val="0"/>
          <c:spPr>
            <a:solidFill>
              <a:srgbClr val="CC0000"/>
            </a:solidFill>
            <a:ln w="12700">
              <a:solidFill>
                <a:srgbClr val="FFFFFF"/>
              </a:solidFill>
              <a:prstDash val="solid"/>
            </a:ln>
          </c:spPr>
          <c:val>
            <c:numRef>
              <c:f>'16irct'!$P$78:$P$87</c:f>
              <c:numCache>
                <c:formatCode>0.0</c:formatCode>
                <c:ptCount val="10"/>
                <c:pt idx="0">
                  <c:v>6.6</c:v>
                </c:pt>
                <c:pt idx="1">
                  <c:v>2.4</c:v>
                </c:pt>
                <c:pt idx="2">
                  <c:v>1.7</c:v>
                </c:pt>
                <c:pt idx="3">
                  <c:v>0.9</c:v>
                </c:pt>
                <c:pt idx="4">
                  <c:v>0.8</c:v>
                </c:pt>
                <c:pt idx="5">
                  <c:v>-2.6</c:v>
                </c:pt>
                <c:pt idx="6">
                  <c:v>-3.1</c:v>
                </c:pt>
                <c:pt idx="7">
                  <c:v>-3.7</c:v>
                </c:pt>
                <c:pt idx="8">
                  <c:v>-4.5999999999999996</c:v>
                </c:pt>
                <c:pt idx="9">
                  <c:v>-4.7</c:v>
                </c:pt>
              </c:numCache>
            </c:numRef>
          </c:val>
        </c:ser>
        <c:gapWidth val="80"/>
        <c:axId val="133723264"/>
        <c:axId val="133724800"/>
      </c:barChart>
      <c:catAx>
        <c:axId val="133723264"/>
        <c:scaling>
          <c:orientation val="maxMin"/>
        </c:scaling>
        <c:delete val="1"/>
        <c:axPos val="l"/>
        <c:tickLblPos val="none"/>
        <c:crossAx val="133724800"/>
        <c:crossesAt val="0"/>
        <c:auto val="1"/>
        <c:lblAlgn val="ctr"/>
        <c:lblOffset val="100"/>
      </c:catAx>
      <c:valAx>
        <c:axId val="133724800"/>
        <c:scaling>
          <c:orientation val="minMax"/>
          <c:max val="7"/>
          <c:min val="-5"/>
        </c:scaling>
        <c:axPos val="t"/>
        <c:numFmt formatCode="0.0" sourceLinked="1"/>
        <c:majorTickMark val="none"/>
        <c:tickLblPos val="none"/>
        <c:spPr>
          <a:ln w="9525">
            <a:noFill/>
          </a:ln>
        </c:spPr>
        <c:crossAx val="133723264"/>
        <c:crosses val="autoZero"/>
        <c:crossBetween val="between"/>
      </c:valAx>
    </c:plotArea>
    <c:plotVisOnly val="1"/>
    <c:dispBlanksAs val="gap"/>
  </c:chart>
  <c:spPr>
    <a:solidFill>
      <a:srgbClr val="FFFFFF"/>
    </a:solidFill>
    <a:ln w="9525">
      <a:noFill/>
    </a:ln>
  </c:spPr>
  <c:txPr>
    <a:bodyPr/>
    <a:lstStyle/>
    <a:p>
      <a:pPr>
        <a:defRPr sz="700" b="0" i="0" u="none" strike="noStrike" baseline="0">
          <a:solidFill>
            <a:srgbClr val="000000"/>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valor médio da prestação de RSI,  por beneficiário</a:t>
            </a:r>
          </a:p>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abril 2012</a:t>
            </a:r>
          </a:p>
          <a:p>
            <a:pPr>
              <a:defRPr sz="700" b="0" i="0" u="none" strike="noStrike" baseline="0">
                <a:solidFill>
                  <a:srgbClr val="333333"/>
                </a:solidFill>
                <a:latin typeface="Arial"/>
                <a:ea typeface="Arial"/>
                <a:cs typeface="Arial"/>
              </a:defRPr>
            </a:pPr>
            <a:r>
              <a:rPr lang="pt-PT" sz="700" b="0" i="0" u="none" strike="noStrike" baseline="0">
                <a:solidFill>
                  <a:srgbClr val="333333"/>
                </a:solidFill>
                <a:latin typeface="Arial"/>
                <a:cs typeface="Arial"/>
              </a:rPr>
              <a:t>(euros)</a:t>
            </a:r>
          </a:p>
        </c:rich>
      </c:tx>
      <c:layout>
        <c:manualLayout>
          <c:xMode val="edge"/>
          <c:yMode val="edge"/>
          <c:x val="0.31352165549039307"/>
          <c:y val="2.4154589371979993E-2"/>
        </c:manualLayout>
      </c:layout>
      <c:spPr>
        <a:noFill/>
        <a:ln w="25400">
          <a:noFill/>
        </a:ln>
      </c:spPr>
    </c:title>
    <c:plotArea>
      <c:layout>
        <c:manualLayout>
          <c:layoutTarget val="inner"/>
          <c:xMode val="edge"/>
          <c:yMode val="edge"/>
          <c:x val="7.4294258954674926E-3"/>
          <c:y val="0.13043539796290313"/>
          <c:w val="0.98662775891803178"/>
          <c:h val="0.53275537935641371"/>
        </c:manualLayout>
      </c:layout>
      <c:lineChart>
        <c:grouping val="standard"/>
        <c:ser>
          <c:idx val="2"/>
          <c:order val="2"/>
          <c:spPr>
            <a:ln w="28575">
              <a:noFill/>
            </a:ln>
          </c:spPr>
          <c:marker>
            <c:symbol val="none"/>
          </c:marker>
          <c:cat>
            <c:strRef>
              <c:f>'[14]apoio-graficos'!$M$1955:$M$1974</c:f>
              <c:strCache>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Cache>
            </c:strRef>
          </c:cat>
          <c:val>
            <c:numRef>
              <c:f>'[14]apoio-graficos'!$N$1955:$N$1974</c:f>
              <c:numCache>
                <c:formatCode>General</c:formatCode>
                <c:ptCount val="20"/>
                <c:pt idx="0">
                  <c:v>91.89</c:v>
                </c:pt>
                <c:pt idx="1">
                  <c:v>94.96</c:v>
                </c:pt>
                <c:pt idx="2">
                  <c:v>84.56</c:v>
                </c:pt>
                <c:pt idx="3">
                  <c:v>101.26</c:v>
                </c:pt>
                <c:pt idx="4">
                  <c:v>80.52</c:v>
                </c:pt>
                <c:pt idx="5">
                  <c:v>94.67</c:v>
                </c:pt>
                <c:pt idx="6">
                  <c:v>87.84</c:v>
                </c:pt>
                <c:pt idx="7">
                  <c:v>89.9</c:v>
                </c:pt>
                <c:pt idx="8">
                  <c:v>78.09</c:v>
                </c:pt>
                <c:pt idx="9">
                  <c:v>88.81</c:v>
                </c:pt>
                <c:pt idx="10">
                  <c:v>93.97</c:v>
                </c:pt>
                <c:pt idx="11">
                  <c:v>94.62</c:v>
                </c:pt>
                <c:pt idx="12">
                  <c:v>91.35</c:v>
                </c:pt>
                <c:pt idx="13">
                  <c:v>88.78</c:v>
                </c:pt>
                <c:pt idx="14">
                  <c:v>93.62</c:v>
                </c:pt>
                <c:pt idx="15">
                  <c:v>84.85</c:v>
                </c:pt>
                <c:pt idx="16">
                  <c:v>91.27</c:v>
                </c:pt>
                <c:pt idx="17">
                  <c:v>82.9</c:v>
                </c:pt>
                <c:pt idx="18">
                  <c:v>74.17</c:v>
                </c:pt>
                <c:pt idx="19">
                  <c:v>82.43</c:v>
                </c:pt>
              </c:numCache>
            </c:numRef>
          </c:val>
        </c:ser>
        <c:ser>
          <c:idx val="3"/>
          <c:order val="3"/>
          <c:spPr>
            <a:ln w="38100">
              <a:solidFill>
                <a:srgbClr val="808080"/>
              </a:solidFill>
              <a:prstDash val="solid"/>
            </a:ln>
          </c:spPr>
          <c:marker>
            <c:symbol val="none"/>
          </c:marker>
          <c:cat>
            <c:strRef>
              <c:f>'[14]apoio-graficos'!$M$1955:$M$1974</c:f>
              <c:strCache>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Cache>
            </c:strRef>
          </c:cat>
          <c:val>
            <c:numRef>
              <c:f>'[14]apoio-graficos'!$O$1955:$O$1974</c:f>
              <c:numCache>
                <c:formatCode>General</c:formatCode>
                <c:ptCount val="20"/>
                <c:pt idx="0">
                  <c:v>90.02</c:v>
                </c:pt>
                <c:pt idx="1">
                  <c:v>90.02</c:v>
                </c:pt>
                <c:pt idx="2">
                  <c:v>90.02</c:v>
                </c:pt>
                <c:pt idx="3">
                  <c:v>90.02</c:v>
                </c:pt>
                <c:pt idx="4">
                  <c:v>90.02</c:v>
                </c:pt>
                <c:pt idx="5">
                  <c:v>90.02</c:v>
                </c:pt>
                <c:pt idx="6">
                  <c:v>90.02</c:v>
                </c:pt>
                <c:pt idx="7">
                  <c:v>90.02</c:v>
                </c:pt>
                <c:pt idx="8">
                  <c:v>90.02</c:v>
                </c:pt>
                <c:pt idx="9">
                  <c:v>90.02</c:v>
                </c:pt>
                <c:pt idx="10">
                  <c:v>90.02</c:v>
                </c:pt>
                <c:pt idx="11">
                  <c:v>90.02</c:v>
                </c:pt>
                <c:pt idx="12">
                  <c:v>90.02</c:v>
                </c:pt>
                <c:pt idx="13">
                  <c:v>90.02</c:v>
                </c:pt>
                <c:pt idx="14">
                  <c:v>90.02</c:v>
                </c:pt>
                <c:pt idx="15">
                  <c:v>90.02</c:v>
                </c:pt>
                <c:pt idx="16">
                  <c:v>90.02</c:v>
                </c:pt>
                <c:pt idx="17">
                  <c:v>90.02</c:v>
                </c:pt>
                <c:pt idx="18">
                  <c:v>90.02</c:v>
                </c:pt>
                <c:pt idx="19">
                  <c:v>90.02</c:v>
                </c:pt>
              </c:numCache>
            </c:numRef>
          </c:val>
        </c:ser>
        <c:ser>
          <c:idx val="0"/>
          <c:order val="0"/>
          <c:tx>
            <c:v>Valor médio da prestação de RSI, por beneficiário  2012(euros)</c:v>
          </c:tx>
          <c:spPr>
            <a:ln w="28575">
              <a:noFill/>
            </a:ln>
          </c:spPr>
          <c:marker>
            <c:symbol val="none"/>
          </c:marker>
          <c:dLbls>
            <c:dLbl>
              <c:idx val="0"/>
              <c:layout>
                <c:manualLayout>
                  <c:x val="-3.5562154094626999E-2"/>
                  <c:y val="-1.2759863479323619E-2"/>
                </c:manualLayout>
              </c:layout>
              <c:dLblPos val="r"/>
              <c:showVal val="1"/>
            </c:dLbl>
            <c:dLbl>
              <c:idx val="1"/>
              <c:layout>
                <c:manualLayout>
                  <c:x val="-3.7345180518171997E-2"/>
                  <c:y val="-7.2720694912489893E-3"/>
                </c:manualLayout>
              </c:layout>
              <c:dLblPos val="r"/>
              <c:showVal val="1"/>
            </c:dLbl>
            <c:dLbl>
              <c:idx val="2"/>
              <c:layout>
                <c:manualLayout>
                  <c:x val="-4.0614248119136172E-2"/>
                  <c:y val="-1.1368757514942427E-2"/>
                </c:manualLayout>
              </c:layout>
              <c:dLblPos val="r"/>
              <c:showVal val="1"/>
            </c:dLbl>
            <c:dLbl>
              <c:idx val="3"/>
              <c:layout>
                <c:manualLayout>
                  <c:x val="-4.0911389363585203E-2"/>
                  <c:y val="-9.204391059214518E-3"/>
                </c:manualLayout>
              </c:layout>
              <c:dLblPos val="r"/>
              <c:showVal val="1"/>
            </c:dLbl>
            <c:dLbl>
              <c:idx val="4"/>
              <c:layout>
                <c:manualLayout>
                  <c:x val="-3.9722645428940842E-2"/>
                  <c:y val="-8.0836194058725407E-3"/>
                </c:manualLayout>
              </c:layout>
              <c:dLblPos val="r"/>
              <c:showVal val="1"/>
            </c:dLbl>
            <c:dLbl>
              <c:idx val="5"/>
              <c:layout>
                <c:manualLayout>
                  <c:x val="-4.0019786673389797E-2"/>
                  <c:y val="-9.6292280683967311E-3"/>
                </c:manualLayout>
              </c:layout>
              <c:dLblPos val="r"/>
              <c:showVal val="1"/>
            </c:dLbl>
            <c:dLbl>
              <c:idx val="6"/>
              <c:layout>
                <c:manualLayout>
                  <c:x val="-4.0317083916174078E-2"/>
                  <c:y val="-1.0711699074094298E-2"/>
                </c:manualLayout>
              </c:layout>
              <c:dLblPos val="r"/>
              <c:showVal val="1"/>
            </c:dLbl>
            <c:dLbl>
              <c:idx val="7"/>
              <c:layout>
                <c:manualLayout>
                  <c:x val="-3.9128339981525345E-2"/>
                  <c:y val="-1.0557031056413977E-2"/>
                </c:manualLayout>
              </c:layout>
              <c:dLblPos val="r"/>
              <c:showVal val="1"/>
            </c:dLbl>
            <c:dLbl>
              <c:idx val="8"/>
              <c:layout>
                <c:manualLayout>
                  <c:x val="-4.0911366405067776E-2"/>
                  <c:y val="-1.2991674674859661E-2"/>
                </c:manualLayout>
              </c:layout>
              <c:dLblPos val="r"/>
              <c:showVal val="1"/>
            </c:dLbl>
            <c:dLbl>
              <c:idx val="9"/>
              <c:layout>
                <c:manualLayout>
                  <c:x val="-4.1208507649516862E-2"/>
                  <c:y val="-1.4499227606331926E-2"/>
                </c:manualLayout>
              </c:layout>
              <c:dLblPos val="r"/>
              <c:showVal val="1"/>
            </c:dLbl>
            <c:dLbl>
              <c:idx val="10"/>
              <c:layout>
                <c:manualLayout>
                  <c:x val="-4.0019919713203234E-2"/>
                  <c:y val="-9.204391059214518E-3"/>
                </c:manualLayout>
              </c:layout>
              <c:dLblPos val="r"/>
              <c:showVal val="1"/>
            </c:dLbl>
            <c:dLbl>
              <c:idx val="11"/>
              <c:layout>
                <c:manualLayout>
                  <c:x val="-4.0317060957654124E-2"/>
                  <c:y val="-1.3184808659721861E-2"/>
                </c:manualLayout>
              </c:layout>
              <c:dLblPos val="r"/>
              <c:showVal val="1"/>
            </c:dLbl>
            <c:dLbl>
              <c:idx val="12"/>
              <c:layout>
                <c:manualLayout>
                  <c:x val="-4.0614202202101393E-2"/>
                  <c:y val="-1.0247734819580821E-2"/>
                </c:manualLayout>
              </c:layout>
              <c:dLblPos val="r"/>
              <c:showVal val="1"/>
            </c:dLbl>
            <c:dLbl>
              <c:idx val="13"/>
              <c:layout>
                <c:manualLayout>
                  <c:x val="-3.9425458267456935E-2"/>
                  <c:y val="-5.8031366221283024E-3"/>
                </c:manualLayout>
              </c:layout>
              <c:dLblPos val="r"/>
              <c:showVal val="1"/>
            </c:dLbl>
            <c:dLbl>
              <c:idx val="14"/>
              <c:layout>
                <c:manualLayout>
                  <c:x val="-3.972275551023683E-2"/>
                  <c:y val="-8.3156469438413205E-3"/>
                </c:manualLayout>
              </c:layout>
              <c:dLblPos val="r"/>
              <c:showVal val="1"/>
            </c:dLbl>
            <c:dLbl>
              <c:idx val="15"/>
              <c:layout>
                <c:manualLayout>
                  <c:x val="-4.2991667112872813E-2"/>
                  <c:y val="-3.9483684681477296E-3"/>
                </c:manualLayout>
              </c:layout>
              <c:dLblPos val="r"/>
              <c:showVal val="1"/>
            </c:dLbl>
            <c:dLbl>
              <c:idx val="16"/>
              <c:layout>
                <c:manualLayout>
                  <c:x val="-3.8831152820041612E-2"/>
                  <c:y val="-6.2669753556319494E-3"/>
                </c:manualLayout>
              </c:layout>
              <c:dLblPos val="r"/>
              <c:showVal val="1"/>
            </c:dLbl>
            <c:dLbl>
              <c:idx val="17"/>
              <c:layout>
                <c:manualLayout>
                  <c:x val="-4.0614179243583973E-2"/>
                  <c:y val="-1.2760028798862219E-2"/>
                </c:manualLayout>
              </c:layout>
              <c:dLblPos val="r"/>
              <c:showVal val="1"/>
            </c:dLbl>
            <c:dLbl>
              <c:idx val="18"/>
              <c:layout>
                <c:manualLayout>
                  <c:x val="-4.0911476486363868E-2"/>
                  <c:y val="-7.0400705274413083E-3"/>
                </c:manualLayout>
              </c:layout>
              <c:dLblPos val="r"/>
              <c:showVal val="1"/>
            </c:dLbl>
            <c:dLbl>
              <c:idx val="19"/>
              <c:layout>
                <c:manualLayout>
                  <c:x val="-2.2030026941734279E-2"/>
                  <c:y val="-1.0789087168542445E-2"/>
                </c:manualLayout>
              </c:layout>
              <c:dLblPos val="r"/>
              <c:showVal val="1"/>
            </c:dLbl>
            <c:numFmt formatCode="0.0" sourceLinked="0"/>
            <c:spPr>
              <a:solidFill>
                <a:srgbClr val="C0C0C0"/>
              </a:solidFill>
              <a:ln w="3175">
                <a:solidFill>
                  <a:srgbClr val="808080"/>
                </a:solidFill>
                <a:prstDash val="solid"/>
              </a:ln>
            </c:spPr>
            <c:txPr>
              <a:bodyPr/>
              <a:lstStyle/>
              <a:p>
                <a:pPr>
                  <a:defRPr sz="700" b="0" i="0" u="none" strike="noStrike" baseline="0">
                    <a:solidFill>
                      <a:srgbClr val="333333"/>
                    </a:solidFill>
                    <a:latin typeface="Arial"/>
                    <a:ea typeface="Arial"/>
                    <a:cs typeface="Arial"/>
                  </a:defRPr>
                </a:pPr>
                <a:endParaRPr lang="pt-PT"/>
              </a:p>
            </c:txPr>
            <c:showVal val="1"/>
          </c:dLbls>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Ref>
              <c:f>'[1]apoio-graficos'!$N$1955:$N$1974</c:f>
              <c:numCache>
                <c:formatCode>General</c:formatCode>
                <c:ptCount val="20"/>
                <c:pt idx="0">
                  <c:v>1233.19</c:v>
                </c:pt>
                <c:pt idx="1">
                  <c:v>1118.48</c:v>
                </c:pt>
                <c:pt idx="2">
                  <c:v>1118.48</c:v>
                </c:pt>
                <c:pt idx="3">
                  <c:v>963.92</c:v>
                </c:pt>
                <c:pt idx="4">
                  <c:v>78.164759688288086</c:v>
                </c:pt>
                <c:pt idx="6">
                  <c:v>0</c:v>
                </c:pt>
                <c:pt idx="7">
                  <c:v>0</c:v>
                </c:pt>
                <c:pt idx="13">
                  <c:v>0</c:v>
                </c:pt>
                <c:pt idx="14">
                  <c:v>0</c:v>
                </c:pt>
                <c:pt idx="15">
                  <c:v>0</c:v>
                </c:pt>
                <c:pt idx="16">
                  <c:v>0</c:v>
                </c:pt>
              </c:numCache>
            </c:numRef>
          </c:val>
        </c:ser>
        <c:ser>
          <c:idx val="1"/>
          <c:order val="1"/>
          <c:tx>
            <c:v> TOTAL  </c:v>
          </c:tx>
          <c:spPr>
            <a:ln w="38100">
              <a:solidFill>
                <a:srgbClr val="808080"/>
              </a:solidFill>
              <a:prstDash val="solid"/>
            </a:ln>
          </c:spPr>
          <c:marker>
            <c:symbol val="none"/>
          </c:marker>
          <c:cat>
            <c:strLit>
              <c:ptCount val="20"/>
              <c:pt idx="0">
                <c:v> Aveiro  </c:v>
              </c:pt>
              <c:pt idx="1">
                <c:v> Beja  </c:v>
              </c:pt>
              <c:pt idx="2">
                <c:v> Braga  </c:v>
              </c:pt>
              <c:pt idx="3">
                <c:v> Bragança  </c:v>
              </c:pt>
              <c:pt idx="4">
                <c:v> Castelo Branco  </c:v>
              </c:pt>
              <c:pt idx="5">
                <c:v> Coimbra  </c:v>
              </c:pt>
              <c:pt idx="6">
                <c:v> Évora  </c:v>
              </c:pt>
              <c:pt idx="7">
                <c:v> Faro  </c:v>
              </c:pt>
              <c:pt idx="8">
                <c:v> Guarda  </c:v>
              </c:pt>
              <c:pt idx="9">
                <c:v> Leiria  </c:v>
              </c:pt>
              <c:pt idx="10">
                <c:v> Lisboa  </c:v>
              </c:pt>
              <c:pt idx="11">
                <c:v> Portalegre  </c:v>
              </c:pt>
              <c:pt idx="12">
                <c:v> Porto  </c:v>
              </c:pt>
              <c:pt idx="13">
                <c:v> Santarém  </c:v>
              </c:pt>
              <c:pt idx="14">
                <c:v> Setúbal  </c:v>
              </c:pt>
              <c:pt idx="15">
                <c:v> Viana do Castelo  </c:v>
              </c:pt>
              <c:pt idx="16">
                <c:v> Vila Real  </c:v>
              </c:pt>
              <c:pt idx="17">
                <c:v> Viseu  </c:v>
              </c:pt>
              <c:pt idx="18">
                <c:v>Açores  </c:v>
              </c:pt>
              <c:pt idx="19">
                <c:v>Madeira  </c:v>
              </c:pt>
            </c:strLit>
          </c:cat>
          <c:val>
            <c:numLit>
              <c:formatCode>General</c:formatCode>
              <c:ptCount val="20"/>
              <c:pt idx="0">
                <c:v>90.58</c:v>
              </c:pt>
              <c:pt idx="1">
                <c:v>90.58</c:v>
              </c:pt>
              <c:pt idx="2">
                <c:v>90.58</c:v>
              </c:pt>
              <c:pt idx="3">
                <c:v>90.58</c:v>
              </c:pt>
              <c:pt idx="4">
                <c:v>90.58</c:v>
              </c:pt>
              <c:pt idx="5">
                <c:v>90.58</c:v>
              </c:pt>
              <c:pt idx="6">
                <c:v>90.58</c:v>
              </c:pt>
              <c:pt idx="7">
                <c:v>90.58</c:v>
              </c:pt>
              <c:pt idx="8">
                <c:v>90.58</c:v>
              </c:pt>
              <c:pt idx="9">
                <c:v>90.58</c:v>
              </c:pt>
              <c:pt idx="10">
                <c:v>90.58</c:v>
              </c:pt>
              <c:pt idx="11">
                <c:v>90.58</c:v>
              </c:pt>
              <c:pt idx="12">
                <c:v>90.58</c:v>
              </c:pt>
              <c:pt idx="13">
                <c:v>90.58</c:v>
              </c:pt>
              <c:pt idx="14">
                <c:v>90.58</c:v>
              </c:pt>
              <c:pt idx="15">
                <c:v>90.58</c:v>
              </c:pt>
              <c:pt idx="16">
                <c:v>90.58</c:v>
              </c:pt>
              <c:pt idx="17">
                <c:v>90.58</c:v>
              </c:pt>
              <c:pt idx="18">
                <c:v>90.58</c:v>
              </c:pt>
              <c:pt idx="19">
                <c:v>90.58</c:v>
              </c:pt>
            </c:numLit>
          </c:val>
        </c:ser>
        <c:marker val="1"/>
        <c:axId val="133927296"/>
        <c:axId val="133928832"/>
      </c:lineChart>
      <c:catAx>
        <c:axId val="133927296"/>
        <c:scaling>
          <c:orientation val="minMax"/>
        </c:scaling>
        <c:axPos val="b"/>
        <c:numFmt formatCode="General" sourceLinked="1"/>
        <c:tickLblPos val="nextTo"/>
        <c:spPr>
          <a:ln w="9525">
            <a:noFill/>
          </a:ln>
        </c:spPr>
        <c:txPr>
          <a:bodyPr rot="-5400000" vert="horz"/>
          <a:lstStyle/>
          <a:p>
            <a:pPr>
              <a:defRPr sz="700" b="0" i="0" u="none" strike="noStrike" baseline="0">
                <a:solidFill>
                  <a:srgbClr val="333333"/>
                </a:solidFill>
                <a:latin typeface="Arial"/>
                <a:ea typeface="Arial"/>
                <a:cs typeface="Arial"/>
              </a:defRPr>
            </a:pPr>
            <a:endParaRPr lang="pt-PT"/>
          </a:p>
        </c:txPr>
        <c:crossAx val="133928832"/>
        <c:crosses val="autoZero"/>
        <c:auto val="1"/>
        <c:lblAlgn val="ctr"/>
        <c:lblOffset val="100"/>
        <c:tickLblSkip val="1"/>
        <c:tickMarkSkip val="1"/>
      </c:catAx>
      <c:valAx>
        <c:axId val="133928832"/>
        <c:scaling>
          <c:orientation val="minMax"/>
          <c:max val="110"/>
          <c:min val="65"/>
        </c:scaling>
        <c:axPos val="l"/>
        <c:majorGridlines>
          <c:spPr>
            <a:ln w="3175">
              <a:solidFill>
                <a:srgbClr val="FFF2E5"/>
              </a:solidFill>
              <a:prstDash val="sysDash"/>
            </a:ln>
          </c:spPr>
        </c:majorGridlines>
        <c:numFmt formatCode="General" sourceLinked="1"/>
        <c:tickLblPos val="none"/>
        <c:spPr>
          <a:ln w="9525">
            <a:noFill/>
          </a:ln>
        </c:spPr>
        <c:crossAx val="133927296"/>
        <c:crosses val="autoZero"/>
        <c:crossBetween val="between"/>
        <c:majorUnit val="20"/>
        <c:minorUnit val="2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verticalDpi="1200"/>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grupo etário</a:t>
            </a:r>
          </a:p>
        </c:rich>
      </c:tx>
      <c:layout>
        <c:manualLayout>
          <c:xMode val="edge"/>
          <c:yMode val="edge"/>
          <c:x val="0.32475246262233431"/>
          <c:y val="1.9569389763780757E-2"/>
        </c:manualLayout>
      </c:layout>
      <c:spPr>
        <a:noFill/>
        <a:ln w="25400">
          <a:noFill/>
        </a:ln>
      </c:spPr>
    </c:title>
    <c:plotArea>
      <c:layout>
        <c:manualLayout>
          <c:layoutTarget val="inner"/>
          <c:xMode val="edge"/>
          <c:yMode val="edge"/>
          <c:x val="0.29773513128672674"/>
          <c:y val="9.0019569471624261E-2"/>
          <c:w val="0.68840362566015278"/>
          <c:h val="0.86105675146771032"/>
        </c:manualLayout>
      </c:layout>
      <c:barChart>
        <c:barDir val="bar"/>
        <c:grouping val="clustered"/>
        <c:ser>
          <c:idx val="0"/>
          <c:order val="0"/>
          <c:tx>
            <c:v>g etario</c:v>
          </c:tx>
          <c:spPr>
            <a:solidFill>
              <a:srgbClr val="C0C0C0"/>
            </a:solidFill>
            <a:ln w="12700">
              <a:solidFill>
                <a:srgbClr val="808080"/>
              </a:solidFill>
              <a:prstDash val="solid"/>
            </a:ln>
          </c:spPr>
          <c:dLbls>
            <c:dLbl>
              <c:idx val="0"/>
              <c:layout>
                <c:manualLayout>
                  <c:x val="-1.5249025045959326E-2"/>
                  <c:y val="-2.4639107611551373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13"/>
              <c:pt idx="0">
                <c:v> &lt;18 anos  </c:v>
              </c:pt>
              <c:pt idx="1">
                <c:v> 18 anos  </c:v>
              </c:pt>
              <c:pt idx="2">
                <c:v> 19 anos  </c:v>
              </c:pt>
              <c:pt idx="3">
                <c:v> 20 a 24 anos  </c:v>
              </c:pt>
              <c:pt idx="4">
                <c:v> 25 a 29 anos  </c:v>
              </c:pt>
              <c:pt idx="5">
                <c:v> 30 a 34 anos  </c:v>
              </c:pt>
              <c:pt idx="6">
                <c:v> 35 a 39 anos  </c:v>
              </c:pt>
              <c:pt idx="7">
                <c:v> 40 a 44 anos  </c:v>
              </c:pt>
              <c:pt idx="8">
                <c:v> 45 a 49 anos  </c:v>
              </c:pt>
              <c:pt idx="9">
                <c:v> 50 a 54 anos  </c:v>
              </c:pt>
              <c:pt idx="10">
                <c:v> 55 a 59 anos  </c:v>
              </c:pt>
              <c:pt idx="11">
                <c:v> 60 a 64 anos  </c:v>
              </c:pt>
              <c:pt idx="12">
                <c:v> &gt;=65 anos  </c:v>
              </c:pt>
            </c:strLit>
          </c:cat>
          <c:val>
            <c:numRef>
              <c:f>'[1]apoio-graficos'!$P$2039:$P$2051</c:f>
              <c:numCache>
                <c:formatCode>General</c:formatCode>
                <c:ptCount val="13"/>
                <c:pt idx="0">
                  <c:v>182</c:v>
                </c:pt>
                <c:pt idx="1">
                  <c:v>1526</c:v>
                </c:pt>
                <c:pt idx="2">
                  <c:v>73</c:v>
                </c:pt>
                <c:pt idx="3">
                  <c:v>2204</c:v>
                </c:pt>
                <c:pt idx="4">
                  <c:v>183</c:v>
                </c:pt>
                <c:pt idx="5">
                  <c:v>538</c:v>
                </c:pt>
                <c:pt idx="6">
                  <c:v>110</c:v>
                </c:pt>
                <c:pt idx="7">
                  <c:v>185</c:v>
                </c:pt>
                <c:pt idx="8">
                  <c:v>363</c:v>
                </c:pt>
                <c:pt idx="9">
                  <c:v>247</c:v>
                </c:pt>
                <c:pt idx="10">
                  <c:v>147</c:v>
                </c:pt>
                <c:pt idx="11">
                  <c:v>7787</c:v>
                </c:pt>
              </c:numCache>
            </c:numRef>
          </c:val>
        </c:ser>
        <c:gapWidth val="30"/>
        <c:axId val="133101056"/>
        <c:axId val="133102592"/>
      </c:barChart>
      <c:catAx>
        <c:axId val="133101056"/>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3102592"/>
        <c:crossesAt val="0"/>
        <c:auto val="1"/>
        <c:lblAlgn val="ctr"/>
        <c:lblOffset val="100"/>
        <c:tickLblSkip val="1"/>
        <c:tickMarkSkip val="1"/>
      </c:catAx>
      <c:valAx>
        <c:axId val="133102592"/>
        <c:scaling>
          <c:orientation val="minMax"/>
          <c:max val="170000"/>
          <c:min val="0"/>
        </c:scaling>
        <c:delete val="1"/>
        <c:axPos val="b"/>
        <c:majorGridlines>
          <c:spPr>
            <a:ln w="3175">
              <a:solidFill>
                <a:srgbClr val="FFF2E5"/>
              </a:solidFill>
              <a:prstDash val="sysDash"/>
            </a:ln>
          </c:spPr>
        </c:majorGridlines>
        <c:numFmt formatCode="General" sourceLinked="1"/>
        <c:tickLblPos val="none"/>
        <c:crossAx val="133101056"/>
        <c:crosses val="autoZero"/>
        <c:crossBetween val="between"/>
        <c:majorUnit val="50000"/>
        <c:minorUnit val="5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1" i="0" u="none" strike="noStrike" baseline="0">
                <a:solidFill>
                  <a:srgbClr val="333333"/>
                </a:solidFill>
                <a:latin typeface="Arial"/>
                <a:ea typeface="Arial"/>
                <a:cs typeface="Arial"/>
              </a:defRPr>
            </a:pPr>
            <a:r>
              <a:rPr lang="pt-PT"/>
              <a:t>… por sexo</a:t>
            </a:r>
          </a:p>
        </c:rich>
      </c:tx>
      <c:layout>
        <c:manualLayout>
          <c:xMode val="edge"/>
          <c:yMode val="edge"/>
          <c:x val="0.33267323365957802"/>
          <c:y val="6.2174875199423614E-2"/>
        </c:manualLayout>
      </c:layout>
      <c:spPr>
        <a:noFill/>
        <a:ln w="25400">
          <a:noFill/>
        </a:ln>
      </c:spPr>
    </c:title>
    <c:plotArea>
      <c:layout>
        <c:manualLayout>
          <c:layoutTarget val="inner"/>
          <c:xMode val="edge"/>
          <c:yMode val="edge"/>
          <c:x val="0.22574257425742594"/>
          <c:y val="0.34196891191712353"/>
          <c:w val="0.75643564356436765"/>
          <c:h val="0.62176165803112904"/>
        </c:manualLayout>
      </c:layout>
      <c:barChart>
        <c:barDir val="bar"/>
        <c:grouping val="clustered"/>
        <c:ser>
          <c:idx val="0"/>
          <c:order val="0"/>
          <c:tx>
            <c:v>sexo</c:v>
          </c:tx>
          <c:spPr>
            <a:solidFill>
              <a:srgbClr val="C0C0C0"/>
            </a:solidFill>
            <a:ln w="12700">
              <a:solidFill>
                <a:srgbClr val="808080"/>
              </a:solidFill>
              <a:prstDash val="solid"/>
            </a:ln>
          </c:spPr>
          <c:dPt>
            <c:idx val="0"/>
            <c:spPr>
              <a:solidFill>
                <a:srgbClr val="FFF2E5"/>
              </a:solidFill>
              <a:ln w="12700">
                <a:solidFill>
                  <a:srgbClr val="808080"/>
                </a:solidFill>
                <a:prstDash val="solid"/>
              </a:ln>
            </c:spPr>
          </c:dPt>
          <c:dLbls>
            <c:dLbl>
              <c:idx val="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2"/>
              <c:pt idx="0">
                <c:v> Feminino  </c:v>
              </c:pt>
              <c:pt idx="1">
                <c:v> Masculino  </c:v>
              </c:pt>
            </c:strLit>
          </c:cat>
          <c:val>
            <c:numRef>
              <c:f>'[1]apoio-graficos'!$N$2052:$O$2052</c:f>
              <c:numCache>
                <c:formatCode>General</c:formatCode>
                <c:ptCount val="2"/>
                <c:pt idx="0">
                  <c:v>0</c:v>
                </c:pt>
              </c:numCache>
            </c:numRef>
          </c:val>
        </c:ser>
        <c:gapWidth val="40"/>
        <c:axId val="134290432"/>
        <c:axId val="134304512"/>
      </c:barChart>
      <c:catAx>
        <c:axId val="134290432"/>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4304512"/>
        <c:crossesAt val="0"/>
        <c:auto val="1"/>
        <c:lblAlgn val="ctr"/>
        <c:lblOffset val="100"/>
        <c:tickLblSkip val="1"/>
        <c:tickMarkSkip val="1"/>
      </c:catAx>
      <c:valAx>
        <c:axId val="134304512"/>
        <c:scaling>
          <c:orientation val="minMax"/>
          <c:max val="250000"/>
          <c:min val="0"/>
        </c:scaling>
        <c:delete val="1"/>
        <c:axPos val="b"/>
        <c:majorGridlines>
          <c:spPr>
            <a:ln w="3175">
              <a:solidFill>
                <a:srgbClr val="FFF2E5"/>
              </a:solidFill>
              <a:prstDash val="sysDash"/>
            </a:ln>
          </c:spPr>
        </c:majorGridlines>
        <c:numFmt formatCode="General" sourceLinked="1"/>
        <c:tickLblPos val="none"/>
        <c:crossAx val="134290432"/>
        <c:crosses val="autoZero"/>
        <c:crossBetween val="between"/>
        <c:majorUnit val="50000"/>
        <c:minorUnit val="5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lang val="pt-PT"/>
  <c:chart>
    <c:title>
      <c:tx>
        <c:rich>
          <a:bodyPr/>
          <a:lstStyle/>
          <a:p>
            <a:pPr>
              <a:defRPr sz="700" b="0" i="0" u="none" strike="noStrike" baseline="0">
                <a:solidFill>
                  <a:srgbClr val="333333"/>
                </a:solidFill>
                <a:latin typeface="Arial"/>
                <a:ea typeface="Arial"/>
                <a:cs typeface="Arial"/>
              </a:defRPr>
            </a:pPr>
            <a:r>
              <a:rPr lang="pt-PT" sz="700" b="1" i="0" u="none" strike="noStrike" baseline="0">
                <a:solidFill>
                  <a:srgbClr val="333333"/>
                </a:solidFill>
                <a:latin typeface="Arial"/>
                <a:cs typeface="Arial"/>
              </a:rPr>
              <a:t>… por escalão de rendimento </a:t>
            </a:r>
            <a:r>
              <a:rPr lang="pt-PT" sz="700" b="0" i="0" u="none" strike="noStrike" baseline="0">
                <a:solidFill>
                  <a:srgbClr val="333333"/>
                </a:solidFill>
                <a:latin typeface="Arial"/>
                <a:cs typeface="Arial"/>
              </a:rPr>
              <a:t>(euros)</a:t>
            </a:r>
          </a:p>
        </c:rich>
      </c:tx>
      <c:layout>
        <c:manualLayout>
          <c:xMode val="edge"/>
          <c:yMode val="edge"/>
          <c:x val="0.13545836890870569"/>
          <c:y val="2.659575929972104E-2"/>
        </c:manualLayout>
      </c:layout>
      <c:spPr>
        <a:noFill/>
        <a:ln w="25400">
          <a:noFill/>
        </a:ln>
      </c:spPr>
    </c:title>
    <c:plotArea>
      <c:layout>
        <c:manualLayout>
          <c:layoutTarget val="inner"/>
          <c:xMode val="edge"/>
          <c:yMode val="edge"/>
          <c:x val="0.35189155572420938"/>
          <c:y val="0.14594594594595461"/>
          <c:w val="0.67361519569091965"/>
          <c:h val="0.8324324324324327"/>
        </c:manualLayout>
      </c:layout>
      <c:barChart>
        <c:barDir val="bar"/>
        <c:grouping val="clustered"/>
        <c:ser>
          <c:idx val="0"/>
          <c:order val="0"/>
          <c:tx>
            <c:v>escalão de rendimento</c:v>
          </c:tx>
          <c:spPr>
            <a:solidFill>
              <a:srgbClr val="C0C0C0"/>
            </a:solidFill>
            <a:ln w="12700">
              <a:solidFill>
                <a:srgbClr val="808080"/>
              </a:solidFill>
              <a:prstDash val="solid"/>
            </a:ln>
          </c:spPr>
          <c:dLbls>
            <c:dLbl>
              <c:idx val="0"/>
              <c:layout>
                <c:manualLayout>
                  <c:x val="-7.0038910505840421E-3"/>
                  <c:y val="-3.9548779806779892E-3"/>
                </c:manualLayout>
              </c:layout>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Pos val="outEnd"/>
              <c:showVal val="1"/>
            </c:dLbl>
            <c:dLbl>
              <c:idx val="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0"/>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1"/>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2"/>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3"/>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4"/>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5"/>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6"/>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7"/>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8"/>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dLbl>
              <c:idx val="19"/>
              <c:numFmt formatCode="#,##0" sourceLinked="0"/>
              <c:spPr>
                <a:noFill/>
                <a:ln w="25400">
                  <a:noFill/>
                </a:ln>
              </c:spPr>
              <c:txPr>
                <a:bodyPr/>
                <a:lstStyle/>
                <a:p>
                  <a:pPr>
                    <a:defRPr sz="700" b="0" i="0" u="none" strike="noStrike" baseline="0">
                      <a:solidFill>
                        <a:srgbClr val="333333"/>
                      </a:solidFill>
                      <a:latin typeface="Arial"/>
                      <a:ea typeface="Arial"/>
                      <a:cs typeface="Arial"/>
                    </a:defRPr>
                  </a:pPr>
                  <a:endParaRPr lang="pt-PT"/>
                </a:p>
              </c:txPr>
            </c:dLbl>
            <c:numFmt formatCode="#,##0" sourceLinked="0"/>
            <c:spPr>
              <a:noFill/>
              <a:ln w="25400">
                <a:noFill/>
              </a:ln>
            </c:spPr>
            <c:txPr>
              <a:bodyPr/>
              <a:lstStyle/>
              <a:p>
                <a:pPr>
                  <a:defRPr sz="700" b="0" i="0" u="none" strike="noStrike" baseline="0">
                    <a:solidFill>
                      <a:srgbClr val="969696"/>
                    </a:solidFill>
                    <a:latin typeface="Arial"/>
                    <a:ea typeface="Arial"/>
                    <a:cs typeface="Arial"/>
                  </a:defRPr>
                </a:pPr>
                <a:endParaRPr lang="pt-PT"/>
              </a:p>
            </c:txPr>
            <c:dLblPos val="outEnd"/>
            <c:showVal val="1"/>
          </c:dLbls>
          <c:cat>
            <c:strLit>
              <c:ptCount val="10"/>
              <c:pt idx="0">
                <c:v>sem rendimentos</c:v>
              </c:pt>
              <c:pt idx="1">
                <c:v> &lt; 50€  </c:v>
              </c:pt>
              <c:pt idx="2">
                <c:v> 50€ a 100€  </c:v>
              </c:pt>
              <c:pt idx="3">
                <c:v> 100€ a 200€  </c:v>
              </c:pt>
              <c:pt idx="4">
                <c:v> 200€ a 300€  </c:v>
              </c:pt>
              <c:pt idx="5">
                <c:v> 300€ a 400€  </c:v>
              </c:pt>
              <c:pt idx="6">
                <c:v> 400€ a 500€  </c:v>
              </c:pt>
              <c:pt idx="7">
                <c:v> 500€ a 600€  </c:v>
              </c:pt>
              <c:pt idx="8">
                <c:v> 600€ a 700€  </c:v>
              </c:pt>
              <c:pt idx="9">
                <c:v> &gt; 700€  </c:v>
              </c:pt>
            </c:strLit>
          </c:cat>
          <c:val>
            <c:numRef>
              <c:f>'[1]apoio-graficos'!$N$2000:$W$2000</c:f>
              <c:numCache>
                <c:formatCode>General</c:formatCode>
                <c:ptCount val="10"/>
                <c:pt idx="0">
                  <c:v>257.12</c:v>
                </c:pt>
                <c:pt idx="1">
                  <c:v>246.24</c:v>
                </c:pt>
                <c:pt idx="3">
                  <c:v>0</c:v>
                </c:pt>
                <c:pt idx="4">
                  <c:v>0</c:v>
                </c:pt>
                <c:pt idx="6">
                  <c:v>0</c:v>
                </c:pt>
                <c:pt idx="7">
                  <c:v>254.38</c:v>
                </c:pt>
              </c:numCache>
            </c:numRef>
          </c:val>
        </c:ser>
        <c:gapWidth val="30"/>
        <c:axId val="134394240"/>
        <c:axId val="134395776"/>
      </c:barChart>
      <c:catAx>
        <c:axId val="134394240"/>
        <c:scaling>
          <c:orientation val="minMax"/>
        </c:scaling>
        <c:axPos val="l"/>
        <c:numFmt formatCode="General" sourceLinked="1"/>
        <c:tickLblPos val="nextTo"/>
        <c:spPr>
          <a:ln w="9525">
            <a:noFill/>
          </a:ln>
        </c:spPr>
        <c:txPr>
          <a:bodyPr rot="0" vert="horz"/>
          <a:lstStyle/>
          <a:p>
            <a:pPr>
              <a:defRPr sz="600" b="0" i="0" u="none" strike="noStrike" baseline="0">
                <a:solidFill>
                  <a:srgbClr val="333333"/>
                </a:solidFill>
                <a:latin typeface="Arial"/>
                <a:ea typeface="Arial"/>
                <a:cs typeface="Arial"/>
              </a:defRPr>
            </a:pPr>
            <a:endParaRPr lang="pt-PT"/>
          </a:p>
        </c:txPr>
        <c:crossAx val="134395776"/>
        <c:crossesAt val="0"/>
        <c:auto val="1"/>
        <c:lblAlgn val="ctr"/>
        <c:lblOffset val="100"/>
        <c:tickLblSkip val="1"/>
        <c:tickMarkSkip val="1"/>
      </c:catAx>
      <c:valAx>
        <c:axId val="134395776"/>
        <c:scaling>
          <c:orientation val="minMax"/>
          <c:max val="50000"/>
          <c:min val="0"/>
        </c:scaling>
        <c:delete val="1"/>
        <c:axPos val="b"/>
        <c:majorGridlines>
          <c:spPr>
            <a:ln w="3175">
              <a:solidFill>
                <a:srgbClr val="FFF2E5"/>
              </a:solidFill>
              <a:prstDash val="sysDash"/>
            </a:ln>
          </c:spPr>
        </c:majorGridlines>
        <c:numFmt formatCode="General" sourceLinked="1"/>
        <c:tickLblPos val="none"/>
        <c:crossAx val="134394240"/>
        <c:crosses val="autoZero"/>
        <c:crossBetween val="between"/>
        <c:majorUnit val="20000"/>
        <c:minorUnit val="20000"/>
      </c:valAx>
      <c:spPr>
        <a:gradFill rotWithShape="0">
          <a:gsLst>
            <a:gs pos="0">
              <a:srgbClr val="FFF2E5"/>
            </a:gs>
            <a:gs pos="100000">
              <a:srgbClr val="FFF2E5">
                <a:gamma/>
                <a:tint val="0"/>
                <a:invGamma/>
              </a:srgbClr>
            </a:gs>
          </a:gsLst>
          <a:lin ang="5400000" scaled="1"/>
        </a:gradFill>
        <a:ln w="25400">
          <a:noFill/>
        </a:ln>
      </c:spPr>
    </c:plotArea>
    <c:plotVisOnly val="1"/>
    <c:dispBlanksAs val="gap"/>
  </c:chart>
  <c:spPr>
    <a:solidFill>
      <a:srgbClr val="FFF2E5"/>
    </a:solidFill>
    <a:ln w="9525">
      <a:noFill/>
    </a:ln>
  </c:spPr>
  <c:txPr>
    <a:bodyPr/>
    <a:lstStyle/>
    <a:p>
      <a:pPr>
        <a:defRPr sz="700" b="0" i="0" u="none" strike="noStrike" baseline="0">
          <a:solidFill>
            <a:srgbClr val="333333"/>
          </a:solidFill>
          <a:latin typeface="Arial"/>
          <a:ea typeface="Arial"/>
          <a:cs typeface="Arial"/>
        </a:defRPr>
      </a:pPr>
      <a:endParaRPr lang="pt-PT"/>
    </a:p>
  </c:txPr>
  <c:printSettings>
    <c:headerFooter alignWithMargins="0"/>
    <c:pageMargins b="1" l="0.75000000000001465" r="0.75000000000001465" t="1" header="0" footer="0"/>
    <c:pageSetup paperSize="9" orientation="landscape" horizontalDpi="1200" verticalDpi="1200"/>
  </c:printSettings>
  <c:userShapes r:id="rId1"/>
</c:chartSpace>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image" Target="../media/image3.emf"/></Relationships>
</file>

<file path=xl/drawings/_rels/drawing1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image" Target="../media/image5.emf"/><Relationship Id="rId1" Type="http://schemas.openxmlformats.org/officeDocument/2006/relationships/image" Target="../media/image4.jpe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5" Type="http://schemas.openxmlformats.org/officeDocument/2006/relationships/chart" Target="../charts/chart10.xml"/><Relationship Id="rId4"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oneCellAnchor>
    <xdr:from>
      <xdr:col>5</xdr:col>
      <xdr:colOff>142875</xdr:colOff>
      <xdr:row>10</xdr:row>
      <xdr:rowOff>0</xdr:rowOff>
    </xdr:from>
    <xdr:ext cx="3181350" cy="1600200"/>
    <xdr:sp macro="" textlink="">
      <xdr:nvSpPr>
        <xdr:cNvPr id="150529" name="Text Box 1"/>
        <xdr:cNvSpPr txBox="1">
          <a:spLocks noChangeArrowheads="1"/>
        </xdr:cNvSpPr>
      </xdr:nvSpPr>
      <xdr:spPr bwMode="auto">
        <a:xfrm>
          <a:off x="2724150" y="1838325"/>
          <a:ext cx="3305175" cy="1562100"/>
        </a:xfrm>
        <a:prstGeom prst="rect">
          <a:avLst/>
        </a:prstGeom>
        <a:noFill/>
        <a:ln w="9525">
          <a:noFill/>
          <a:miter lim="800000"/>
          <a:headEnd/>
          <a:tailEnd/>
        </a:ln>
      </xdr:spPr>
      <xdr:txBody>
        <a:bodyPr wrap="none" lIns="82296" tIns="77724" rIns="0" bIns="0" anchor="t" upright="1">
          <a:spAutoFit/>
        </a:bodyPr>
        <a:lstStyle/>
        <a:p>
          <a:pPr algn="l" rtl="0">
            <a:defRPr sz="1000"/>
          </a:pPr>
          <a:r>
            <a:rPr lang="pt-PT" sz="4800" b="1" i="0" u="none" strike="noStrike" baseline="0">
              <a:solidFill>
                <a:srgbClr val="000000"/>
              </a:solidFill>
              <a:latin typeface="Arial"/>
              <a:cs typeface="Arial"/>
            </a:rPr>
            <a:t>Boletim </a:t>
          </a:r>
        </a:p>
        <a:p>
          <a:pPr algn="l" rtl="0">
            <a:defRPr sz="1000"/>
          </a:pPr>
          <a:r>
            <a:rPr lang="pt-PT" sz="4800" b="1" i="0" u="none" strike="noStrike" baseline="0">
              <a:solidFill>
                <a:srgbClr val="000000"/>
              </a:solidFill>
              <a:latin typeface="Arial"/>
              <a:cs typeface="Arial"/>
            </a:rPr>
            <a:t>Estatístico</a:t>
          </a:r>
        </a:p>
      </xdr:txBody>
    </xdr:sp>
    <xdr:clientData/>
  </xdr:oneCellAnchor>
  <xdr:twoCellAnchor editAs="oneCell">
    <xdr:from>
      <xdr:col>5</xdr:col>
      <xdr:colOff>85725</xdr:colOff>
      <xdr:row>35</xdr:row>
      <xdr:rowOff>133350</xdr:rowOff>
    </xdr:from>
    <xdr:to>
      <xdr:col>10</xdr:col>
      <xdr:colOff>142875</xdr:colOff>
      <xdr:row>57</xdr:row>
      <xdr:rowOff>142875</xdr:rowOff>
    </xdr:to>
    <xdr:pic>
      <xdr:nvPicPr>
        <xdr:cNvPr id="50697528" name="Picture 44" descr="quadrado8"/>
        <xdr:cNvPicPr>
          <a:picLocks noChangeAspect="1" noChangeArrowheads="1"/>
        </xdr:cNvPicPr>
      </xdr:nvPicPr>
      <xdr:blipFill>
        <a:blip xmlns:r="http://schemas.openxmlformats.org/officeDocument/2006/relationships" r:embed="rId1" cstate="print"/>
        <a:srcRect/>
        <a:stretch>
          <a:fillRect/>
        </a:stretch>
      </xdr:blipFill>
      <xdr:spPr bwMode="auto">
        <a:xfrm>
          <a:off x="2667000" y="6457950"/>
          <a:ext cx="4191000" cy="4114800"/>
        </a:xfrm>
        <a:prstGeom prst="rect">
          <a:avLst/>
        </a:prstGeom>
        <a:noFill/>
        <a:ln w="9525">
          <a:noFill/>
          <a:miter lim="800000"/>
          <a:headEnd/>
          <a:tailEnd/>
        </a:ln>
      </xdr:spPr>
    </xdr:pic>
    <xdr:clientData/>
  </xdr:twoCellAnchor>
  <xdr:twoCellAnchor>
    <xdr:from>
      <xdr:col>1</xdr:col>
      <xdr:colOff>0</xdr:colOff>
      <xdr:row>0</xdr:row>
      <xdr:rowOff>47625</xdr:rowOff>
    </xdr:from>
    <xdr:to>
      <xdr:col>4</xdr:col>
      <xdr:colOff>19050</xdr:colOff>
      <xdr:row>0</xdr:row>
      <xdr:rowOff>47625</xdr:rowOff>
    </xdr:to>
    <xdr:sp macro="" textlink="">
      <xdr:nvSpPr>
        <xdr:cNvPr id="50697529" name="Line 53"/>
        <xdr:cNvSpPr>
          <a:spLocks noChangeShapeType="1"/>
        </xdr:cNvSpPr>
      </xdr:nvSpPr>
      <xdr:spPr bwMode="auto">
        <a:xfrm>
          <a:off x="95250" y="47625"/>
          <a:ext cx="2419350" cy="0"/>
        </a:xfrm>
        <a:prstGeom prst="line">
          <a:avLst/>
        </a:prstGeom>
        <a:noFill/>
        <a:ln w="9525">
          <a:solidFill>
            <a:srgbClr val="800000"/>
          </a:solidFill>
          <a:round/>
          <a:headEnd/>
          <a:tailEnd/>
        </a:ln>
      </xdr:spPr>
    </xdr:sp>
    <xdr:clientData/>
  </xdr:twoCellAnchor>
  <xdr:twoCellAnchor>
    <xdr:from>
      <xdr:col>0</xdr:col>
      <xdr:colOff>85725</xdr:colOff>
      <xdr:row>4</xdr:row>
      <xdr:rowOff>0</xdr:rowOff>
    </xdr:from>
    <xdr:to>
      <xdr:col>4</xdr:col>
      <xdr:colOff>9525</xdr:colOff>
      <xdr:row>4</xdr:row>
      <xdr:rowOff>0</xdr:rowOff>
    </xdr:to>
    <xdr:sp macro="" textlink="">
      <xdr:nvSpPr>
        <xdr:cNvPr id="50697530" name="Line 54"/>
        <xdr:cNvSpPr>
          <a:spLocks noChangeShapeType="1"/>
        </xdr:cNvSpPr>
      </xdr:nvSpPr>
      <xdr:spPr bwMode="auto">
        <a:xfrm>
          <a:off x="85725" y="866775"/>
          <a:ext cx="2419350" cy="0"/>
        </a:xfrm>
        <a:prstGeom prst="line">
          <a:avLst/>
        </a:prstGeom>
        <a:noFill/>
        <a:ln w="9525">
          <a:solidFill>
            <a:srgbClr val="800000"/>
          </a:solidFill>
          <a:round/>
          <a:headEnd/>
          <a:tailEnd/>
        </a:ln>
      </xdr:spPr>
    </xdr:sp>
    <xdr:clientData/>
  </xdr:twoCellAnchor>
  <xdr:twoCellAnchor editAs="oneCell">
    <xdr:from>
      <xdr:col>1</xdr:col>
      <xdr:colOff>85725</xdr:colOff>
      <xdr:row>1</xdr:row>
      <xdr:rowOff>66675</xdr:rowOff>
    </xdr:from>
    <xdr:to>
      <xdr:col>3</xdr:col>
      <xdr:colOff>57150</xdr:colOff>
      <xdr:row>3</xdr:row>
      <xdr:rowOff>361950</xdr:rowOff>
    </xdr:to>
    <xdr:pic>
      <xdr:nvPicPr>
        <xdr:cNvPr id="470017" name="Picture 1" descr="Gabinete de Estratégia e Planeamento"/>
        <xdr:cNvPicPr>
          <a:picLocks noChangeAspect="1" noChangeArrowheads="1"/>
        </xdr:cNvPicPr>
      </xdr:nvPicPr>
      <xdr:blipFill>
        <a:blip xmlns:r="http://schemas.openxmlformats.org/officeDocument/2006/relationships" r:embed="rId2" cstate="print"/>
        <a:srcRect/>
        <a:stretch>
          <a:fillRect/>
        </a:stretch>
      </xdr:blipFill>
      <xdr:spPr bwMode="auto">
        <a:xfrm>
          <a:off x="180975" y="123825"/>
          <a:ext cx="2190750" cy="676275"/>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161925</xdr:colOff>
      <xdr:row>15</xdr:row>
      <xdr:rowOff>0</xdr:rowOff>
    </xdr:from>
    <xdr:to>
      <xdr:col>9</xdr:col>
      <xdr:colOff>266700</xdr:colOff>
      <xdr:row>28</xdr:row>
      <xdr:rowOff>38100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48</xdr:row>
      <xdr:rowOff>0</xdr:rowOff>
    </xdr:from>
    <xdr:to>
      <xdr:col>10</xdr:col>
      <xdr:colOff>0</xdr:colOff>
      <xdr:row>61</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133350</xdr:colOff>
      <xdr:row>6</xdr:row>
      <xdr:rowOff>47625</xdr:rowOff>
    </xdr:from>
    <xdr:to>
      <xdr:col>13</xdr:col>
      <xdr:colOff>133350</xdr:colOff>
      <xdr:row>400</xdr:row>
      <xdr:rowOff>114300</xdr:rowOff>
    </xdr:to>
    <xdr:sp macro="" textlink="">
      <xdr:nvSpPr>
        <xdr:cNvPr id="4" name="Line 3"/>
        <xdr:cNvSpPr>
          <a:spLocks noChangeShapeType="1"/>
        </xdr:cNvSpPr>
      </xdr:nvSpPr>
      <xdr:spPr bwMode="auto">
        <a:xfrm>
          <a:off x="3914775" y="866775"/>
          <a:ext cx="0" cy="60274200"/>
        </a:xfrm>
        <a:prstGeom prst="line">
          <a:avLst/>
        </a:prstGeom>
        <a:noFill/>
        <a:ln w="9525">
          <a:noFill/>
          <a:round/>
          <a:headEnd/>
          <a:tailEnd/>
        </a:ln>
      </xdr:spPr>
    </xdr:sp>
    <xdr:clientData/>
  </xdr:twoCellAnchor>
  <xdr:twoCellAnchor>
    <xdr:from>
      <xdr:col>13</xdr:col>
      <xdr:colOff>38100</xdr:colOff>
      <xdr:row>8</xdr:row>
      <xdr:rowOff>0</xdr:rowOff>
    </xdr:from>
    <xdr:to>
      <xdr:col>13</xdr:col>
      <xdr:colOff>38100</xdr:colOff>
      <xdr:row>48</xdr:row>
      <xdr:rowOff>76200</xdr:rowOff>
    </xdr:to>
    <xdr:sp macro="" textlink="">
      <xdr:nvSpPr>
        <xdr:cNvPr id="5" name="Line 4"/>
        <xdr:cNvSpPr>
          <a:spLocks noChangeShapeType="1"/>
        </xdr:cNvSpPr>
      </xdr:nvSpPr>
      <xdr:spPr bwMode="auto">
        <a:xfrm>
          <a:off x="3819525" y="1038225"/>
          <a:ext cx="0" cy="4095750"/>
        </a:xfrm>
        <a:prstGeom prst="line">
          <a:avLst/>
        </a:prstGeom>
        <a:noFill/>
        <a:ln w="9525">
          <a:noFill/>
          <a:round/>
          <a:headEnd/>
          <a:tailEnd/>
        </a:ln>
      </xdr:spPr>
    </xdr:sp>
    <xdr:clientData/>
  </xdr:twoCellAnchor>
  <xdr:twoCellAnchor>
    <xdr:from>
      <xdr:col>11</xdr:col>
      <xdr:colOff>38100</xdr:colOff>
      <xdr:row>15</xdr:row>
      <xdr:rowOff>0</xdr:rowOff>
    </xdr:from>
    <xdr:to>
      <xdr:col>29</xdr:col>
      <xdr:colOff>276225</xdr:colOff>
      <xdr:row>28</xdr:row>
      <xdr:rowOff>38100</xdr:rowOff>
    </xdr:to>
    <xdr:graphicFrame macro="">
      <xdr:nvGraphicFramePr>
        <xdr:cNvPr id="6"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57150</xdr:colOff>
      <xdr:row>48</xdr:row>
      <xdr:rowOff>0</xdr:rowOff>
    </xdr:from>
    <xdr:to>
      <xdr:col>29</xdr:col>
      <xdr:colOff>266700</xdr:colOff>
      <xdr:row>61</xdr:row>
      <xdr:rowOff>0</xdr:rowOff>
    </xdr:to>
    <xdr:graphicFrame macro="">
      <xdr:nvGraphicFramePr>
        <xdr:cNvPr id="7"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152400</xdr:colOff>
      <xdr:row>72</xdr:row>
      <xdr:rowOff>9525</xdr:rowOff>
    </xdr:from>
    <xdr:to>
      <xdr:col>10</xdr:col>
      <xdr:colOff>0</xdr:colOff>
      <xdr:row>84</xdr:row>
      <xdr:rowOff>95250</xdr:rowOff>
    </xdr:to>
    <xdr:graphicFrame macro="">
      <xdr:nvGraphicFramePr>
        <xdr:cNvPr id="8" name="Chart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66675</xdr:colOff>
      <xdr:row>72</xdr:row>
      <xdr:rowOff>19050</xdr:rowOff>
    </xdr:from>
    <xdr:to>
      <xdr:col>29</xdr:col>
      <xdr:colOff>276225</xdr:colOff>
      <xdr:row>84</xdr:row>
      <xdr:rowOff>114300</xdr:rowOff>
    </xdr:to>
    <xdr:graphicFrame macro="">
      <xdr:nvGraphicFramePr>
        <xdr:cNvPr id="9" name="Chart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0</xdr:colOff>
      <xdr:row>14</xdr:row>
      <xdr:rowOff>95250</xdr:rowOff>
    </xdr:from>
    <xdr:to>
      <xdr:col>10</xdr:col>
      <xdr:colOff>0</xdr:colOff>
      <xdr:row>85</xdr:row>
      <xdr:rowOff>85725</xdr:rowOff>
    </xdr:to>
    <xdr:sp macro="" textlink="">
      <xdr:nvSpPr>
        <xdr:cNvPr id="10" name="Line 9"/>
        <xdr:cNvSpPr>
          <a:spLocks noChangeShapeType="1"/>
        </xdr:cNvSpPr>
      </xdr:nvSpPr>
      <xdr:spPr bwMode="auto">
        <a:xfrm>
          <a:off x="3438525" y="1876425"/>
          <a:ext cx="0" cy="8286750"/>
        </a:xfrm>
        <a:prstGeom prst="line">
          <a:avLst/>
        </a:prstGeom>
        <a:noFill/>
        <a:ln w="9525">
          <a:noFill/>
          <a:round/>
          <a:headEnd/>
          <a:tailEnd/>
        </a:ln>
      </xdr:spPr>
    </xdr:sp>
    <xdr:clientData/>
  </xdr:twoCellAnchor>
</xdr:wsDr>
</file>

<file path=xl/drawings/drawing11.xml><?xml version="1.0" encoding="utf-8"?>
<c:userShapes xmlns:c="http://schemas.openxmlformats.org/drawingml/2006/chart">
  <cdr:relSizeAnchor xmlns:cdr="http://schemas.openxmlformats.org/drawingml/2006/chartDrawing">
    <cdr:from>
      <cdr:x>0.60316</cdr:x>
      <cdr:y>0.38918</cdr:y>
    </cdr:from>
    <cdr:to>
      <cdr:x>0.64148</cdr:x>
      <cdr:y>0.42699</cdr:y>
    </cdr:to>
    <cdr:sp macro="" textlink="">
      <cdr:nvSpPr>
        <cdr:cNvPr id="1888257" name="Line 1"/>
        <cdr:cNvSpPr>
          <a:spLocks xmlns:a="http://schemas.openxmlformats.org/drawingml/2006/main" noChangeShapeType="1"/>
        </cdr:cNvSpPr>
      </cdr:nvSpPr>
      <cdr:spPr bwMode="auto">
        <a:xfrm xmlns:a="http://schemas.openxmlformats.org/drawingml/2006/main" flipV="1">
          <a:off x="1936095" y="674657"/>
          <a:ext cx="123005" cy="6554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0.17878</cdr:x>
      <cdr:y>0.20735</cdr:y>
    </cdr:from>
    <cdr:to>
      <cdr:x>0.22637</cdr:x>
      <cdr:y>0.289</cdr:y>
    </cdr:to>
    <cdr:sp macro="" textlink="">
      <cdr:nvSpPr>
        <cdr:cNvPr id="1888258" name="Line 2"/>
        <cdr:cNvSpPr>
          <a:spLocks xmlns:a="http://schemas.openxmlformats.org/drawingml/2006/main" noChangeShapeType="1"/>
        </cdr:cNvSpPr>
      </cdr:nvSpPr>
      <cdr:spPr bwMode="auto">
        <a:xfrm xmlns:a="http://schemas.openxmlformats.org/drawingml/2006/main" flipH="1">
          <a:off x="573870" y="359459"/>
          <a:ext cx="152761" cy="141545"/>
        </a:xfrm>
        <a:prstGeom xmlns:a="http://schemas.openxmlformats.org/drawingml/2006/main" prst="line">
          <a:avLst/>
        </a:prstGeom>
        <a:noFill xmlns:a="http://schemas.openxmlformats.org/drawingml/2006/main"/>
        <a:ln xmlns:a="http://schemas.openxmlformats.org/drawingml/2006/main" w="9525">
          <a:solidFill>
            <a:srgbClr val="00800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0.01561</cdr:x>
      <cdr:y>0.91473</cdr:y>
    </cdr:from>
    <cdr:to>
      <cdr:x>0.98512</cdr:x>
      <cdr:y>0.98634</cdr:y>
    </cdr:to>
    <cdr:sp macro="" textlink="">
      <cdr:nvSpPr>
        <cdr:cNvPr id="1888259" name="Text Box 3"/>
        <cdr:cNvSpPr txBox="1">
          <a:spLocks xmlns:a="http://schemas.openxmlformats.org/drawingml/2006/main" noChangeArrowheads="1"/>
        </cdr:cNvSpPr>
      </cdr:nvSpPr>
      <cdr:spPr bwMode="auto">
        <a:xfrm xmlns:a="http://schemas.openxmlformats.org/drawingml/2006/main">
          <a:off x="50107" y="1585736"/>
          <a:ext cx="3112054" cy="12414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userShapes>
</file>

<file path=xl/drawings/drawing12.xml><?xml version="1.0" encoding="utf-8"?>
<c:userShapes xmlns:c="http://schemas.openxmlformats.org/drawingml/2006/chart">
  <cdr:relSizeAnchor xmlns:cdr="http://schemas.openxmlformats.org/drawingml/2006/chartDrawing">
    <cdr:from>
      <cdr:x>0.23171</cdr:x>
      <cdr:y>0.35329</cdr:y>
    </cdr:from>
    <cdr:to>
      <cdr:x>0.28823</cdr:x>
      <cdr:y>0.43871</cdr:y>
    </cdr:to>
    <cdr:sp macro="" textlink="">
      <cdr:nvSpPr>
        <cdr:cNvPr id="1889281" name="Line 1"/>
        <cdr:cNvSpPr>
          <a:spLocks xmlns:a="http://schemas.openxmlformats.org/drawingml/2006/main" noChangeShapeType="1"/>
        </cdr:cNvSpPr>
      </cdr:nvSpPr>
      <cdr:spPr bwMode="auto">
        <a:xfrm xmlns:a="http://schemas.openxmlformats.org/drawingml/2006/main" flipV="1">
          <a:off x="747709" y="632444"/>
          <a:ext cx="182208" cy="152155"/>
        </a:xfrm>
        <a:prstGeom xmlns:a="http://schemas.openxmlformats.org/drawingml/2006/main" prst="line">
          <a:avLst/>
        </a:prstGeom>
        <a:noFill xmlns:a="http://schemas.openxmlformats.org/drawingml/2006/main"/>
        <a:ln xmlns:a="http://schemas.openxmlformats.org/drawingml/2006/main" w="9525">
          <a:solidFill>
            <a:srgbClr val="80808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0.01484</cdr:x>
      <cdr:y>0.93588</cdr:y>
    </cdr:from>
    <cdr:to>
      <cdr:x>0.98516</cdr:x>
      <cdr:y>1</cdr:y>
    </cdr:to>
    <cdr:sp macro="" textlink="">
      <cdr:nvSpPr>
        <cdr:cNvPr id="1889282" name="Text Box 2"/>
        <cdr:cNvSpPr txBox="1">
          <a:spLocks xmlns:a="http://schemas.openxmlformats.org/drawingml/2006/main" noChangeArrowheads="1"/>
        </cdr:cNvSpPr>
      </cdr:nvSpPr>
      <cdr:spPr bwMode="auto">
        <a:xfrm xmlns:a="http://schemas.openxmlformats.org/drawingml/2006/main">
          <a:off x="46929" y="1667828"/>
          <a:ext cx="3068442" cy="11359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dr:relSizeAnchor xmlns:cdr="http://schemas.openxmlformats.org/drawingml/2006/chartDrawing">
    <cdr:from>
      <cdr:x>0.55954</cdr:x>
      <cdr:y>0.3317</cdr:y>
    </cdr:from>
    <cdr:to>
      <cdr:x>0.60078</cdr:x>
      <cdr:y>0.38352</cdr:y>
    </cdr:to>
    <cdr:sp macro="" textlink="">
      <cdr:nvSpPr>
        <cdr:cNvPr id="1889283" name="Line 3"/>
        <cdr:cNvSpPr>
          <a:spLocks xmlns:a="http://schemas.openxmlformats.org/drawingml/2006/main" noChangeShapeType="1"/>
        </cdr:cNvSpPr>
      </cdr:nvSpPr>
      <cdr:spPr bwMode="auto">
        <a:xfrm xmlns:a="http://schemas.openxmlformats.org/drawingml/2006/main" flipV="1">
          <a:off x="1769442" y="587660"/>
          <a:ext cx="130414" cy="91807"/>
        </a:xfrm>
        <a:prstGeom xmlns:a="http://schemas.openxmlformats.org/drawingml/2006/main" prst="line">
          <a:avLst/>
        </a:prstGeom>
        <a:noFill xmlns:a="http://schemas.openxmlformats.org/drawingml/2006/main"/>
        <a:ln xmlns:a="http://schemas.openxmlformats.org/drawingml/2006/main" w="9525">
          <a:solidFill>
            <a:srgbClr val="008000"/>
          </a:solidFill>
          <a:round/>
          <a:headEnd/>
          <a:tailEnd type="triangle" w="med" len="med"/>
        </a:ln>
        <a:effectLst xmlns:a="http://schemas.openxmlformats.org/drawingml/2006/main"/>
      </cdr:spPr>
      <cdr:txBody>
        <a:bodyPr xmlns:a="http://schemas.openxmlformats.org/drawingml/2006/main"/>
        <a:lstStyle xmlns:a="http://schemas.openxmlformats.org/drawingml/2006/main"/>
        <a:p xmlns:a="http://schemas.openxmlformats.org/drawingml/2006/main">
          <a:endParaRPr lang="pt-PT"/>
        </a:p>
      </cdr:txBody>
    </cdr:sp>
  </cdr:relSizeAnchor>
</c:userShapes>
</file>

<file path=xl/drawings/drawing13.xml><?xml version="1.0" encoding="utf-8"?>
<c:userShapes xmlns:c="http://schemas.openxmlformats.org/drawingml/2006/chart">
  <cdr:relSizeAnchor xmlns:cdr="http://schemas.openxmlformats.org/drawingml/2006/chartDrawing">
    <cdr:from>
      <cdr:x>0.52983</cdr:x>
      <cdr:y>0.30809</cdr:y>
    </cdr:from>
    <cdr:to>
      <cdr:x>0.98503</cdr:x>
      <cdr:y>0.539</cdr:y>
    </cdr:to>
    <cdr:sp macro="" textlink="">
      <cdr:nvSpPr>
        <cdr:cNvPr id="1890305" name="Text Box 1"/>
        <cdr:cNvSpPr txBox="1">
          <a:spLocks xmlns:a="http://schemas.openxmlformats.org/drawingml/2006/main" noChangeArrowheads="1"/>
        </cdr:cNvSpPr>
      </cdr:nvSpPr>
      <cdr:spPr bwMode="auto">
        <a:xfrm xmlns:a="http://schemas.openxmlformats.org/drawingml/2006/main">
          <a:off x="1688748" y="540204"/>
          <a:ext cx="1448152" cy="40248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rgbClr val="008000"/>
              </a:solidFill>
              <a:latin typeface="Arial"/>
              <a:cs typeface="Arial"/>
            </a:rPr>
            <a:t>…perspetivas de evolução do desemprego nos próximos 12 meses (mm3m )</a:t>
          </a:r>
        </a:p>
      </cdr:txBody>
    </cdr:sp>
  </cdr:relSizeAnchor>
  <cdr:relSizeAnchor xmlns:cdr="http://schemas.openxmlformats.org/drawingml/2006/chartDrawing">
    <cdr:from>
      <cdr:x>0.32418</cdr:x>
      <cdr:y>0.59028</cdr:y>
    </cdr:from>
    <cdr:to>
      <cdr:x>0.57761</cdr:x>
      <cdr:y>0.7881</cdr:y>
    </cdr:to>
    <cdr:sp macro="" textlink="">
      <cdr:nvSpPr>
        <cdr:cNvPr id="1890306" name="Text Box 2"/>
        <cdr:cNvSpPr txBox="1">
          <a:spLocks xmlns:a="http://schemas.openxmlformats.org/drawingml/2006/main" noChangeArrowheads="1"/>
        </cdr:cNvSpPr>
      </cdr:nvSpPr>
      <cdr:spPr bwMode="auto">
        <a:xfrm xmlns:a="http://schemas.openxmlformats.org/drawingml/2006/main">
          <a:off x="1015901" y="1023281"/>
          <a:ext cx="794180" cy="342931"/>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700" b="0" i="0" u="none" strike="noStrike" baseline="0">
              <a:solidFill>
                <a:srgbClr val="008000"/>
              </a:solidFill>
              <a:latin typeface="Arial"/>
              <a:cs typeface="Arial"/>
            </a:rPr>
            <a:t>…indicador de confiança (mm3m)</a:t>
          </a:r>
        </a:p>
      </cdr:txBody>
    </cdr:sp>
  </cdr:relSizeAnchor>
  <cdr:relSizeAnchor xmlns:cdr="http://schemas.openxmlformats.org/drawingml/2006/chartDrawing">
    <cdr:from>
      <cdr:x>0.0157</cdr:x>
      <cdr:y>0.92713</cdr:y>
    </cdr:from>
    <cdr:to>
      <cdr:x>0.98503</cdr:x>
      <cdr:y>0.99827</cdr:y>
    </cdr:to>
    <cdr:sp macro="" textlink="">
      <cdr:nvSpPr>
        <cdr:cNvPr id="1890307" name="Text Box 3"/>
        <cdr:cNvSpPr txBox="1">
          <a:spLocks xmlns:a="http://schemas.openxmlformats.org/drawingml/2006/main" noChangeArrowheads="1"/>
        </cdr:cNvSpPr>
      </cdr:nvSpPr>
      <cdr:spPr bwMode="auto">
        <a:xfrm xmlns:a="http://schemas.openxmlformats.org/drawingml/2006/main">
          <a:off x="49199" y="1607231"/>
          <a:ext cx="3037614" cy="123324"/>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INE: ICIT, ICCOP, ICC e ICS.    </a:t>
          </a:r>
        </a:p>
      </cdr:txBody>
    </cdr:sp>
  </cdr:relSizeAnchor>
</c:userShapes>
</file>

<file path=xl/drawings/drawing14.xml><?xml version="1.0" encoding="utf-8"?>
<c:userShapes xmlns:c="http://schemas.openxmlformats.org/drawingml/2006/chart">
  <cdr:relSizeAnchor xmlns:cdr="http://schemas.openxmlformats.org/drawingml/2006/chartDrawing">
    <cdr:from>
      <cdr:x>0.01479</cdr:x>
      <cdr:y>0.91736</cdr:y>
    </cdr:from>
    <cdr:to>
      <cdr:x>0.94979</cdr:x>
      <cdr:y>0.98886</cdr:y>
    </cdr:to>
    <cdr:sp macro="" textlink="">
      <cdr:nvSpPr>
        <cdr:cNvPr id="1891329" name="Text Box 1"/>
        <cdr:cNvSpPr txBox="1">
          <a:spLocks xmlns:a="http://schemas.openxmlformats.org/drawingml/2006/main" noChangeArrowheads="1"/>
        </cdr:cNvSpPr>
      </cdr:nvSpPr>
      <cdr:spPr bwMode="auto">
        <a:xfrm xmlns:a="http://schemas.openxmlformats.org/drawingml/2006/main">
          <a:off x="47757" y="1546599"/>
          <a:ext cx="3019091" cy="120543"/>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IEFP, Informação Mensal. </a:t>
          </a:r>
        </a:p>
      </cdr:txBody>
    </cdr:sp>
  </cdr:relSizeAnchor>
  <cdr:relSizeAnchor xmlns:cdr="http://schemas.openxmlformats.org/drawingml/2006/chartDrawing">
    <cdr:from>
      <cdr:x>0.01479</cdr:x>
      <cdr:y>0.06599</cdr:y>
    </cdr:from>
    <cdr:to>
      <cdr:x>0.12645</cdr:x>
      <cdr:y>0.12939</cdr:y>
    </cdr:to>
    <cdr:sp macro="" textlink="">
      <cdr:nvSpPr>
        <cdr:cNvPr id="1891330" name="Text Box 2"/>
        <cdr:cNvSpPr txBox="1">
          <a:spLocks xmlns:a="http://schemas.openxmlformats.org/drawingml/2006/main" noChangeArrowheads="1"/>
        </cdr:cNvSpPr>
      </cdr:nvSpPr>
      <cdr:spPr bwMode="auto">
        <a:xfrm xmlns:a="http://schemas.openxmlformats.org/drawingml/2006/main">
          <a:off x="47757" y="11125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(milhares)</a:t>
          </a:r>
        </a:p>
      </cdr:txBody>
    </cdr:sp>
  </cdr:relSizeAnchor>
  <cdr:relSizeAnchor xmlns:cdr="http://schemas.openxmlformats.org/drawingml/2006/chartDrawing">
    <cdr:from>
      <cdr:x>0.91122</cdr:x>
      <cdr:y>0.06622</cdr:y>
    </cdr:from>
    <cdr:to>
      <cdr:x>0.95401</cdr:x>
      <cdr:y>0.12962</cdr:y>
    </cdr:to>
    <cdr:sp macro="" textlink="">
      <cdr:nvSpPr>
        <cdr:cNvPr id="1891331" name="Text Box 3"/>
        <cdr:cNvSpPr txBox="1">
          <a:spLocks xmlns:a="http://schemas.openxmlformats.org/drawingml/2006/main" noChangeArrowheads="1"/>
        </cdr:cNvSpPr>
      </cdr:nvSpPr>
      <cdr:spPr bwMode="auto">
        <a:xfrm xmlns:a="http://schemas.openxmlformats.org/drawingml/2006/main">
          <a:off x="2942307" y="111638"/>
          <a:ext cx="138179"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a:t>
          </a:r>
        </a:p>
      </cdr:txBody>
    </cdr:sp>
  </cdr:relSizeAnchor>
</c:userShapes>
</file>

<file path=xl/drawings/drawing15.xml><?xml version="1.0" encoding="utf-8"?>
<c:userShapes xmlns:c="http://schemas.openxmlformats.org/drawingml/2006/chart">
  <cdr:relSizeAnchor xmlns:cdr="http://schemas.openxmlformats.org/drawingml/2006/chartDrawing">
    <cdr:from>
      <cdr:x>0.01643</cdr:x>
      <cdr:y>0.9159</cdr:y>
    </cdr:from>
    <cdr:to>
      <cdr:x>0.98503</cdr:x>
      <cdr:y>0.98554</cdr:y>
    </cdr:to>
    <cdr:sp macro="" textlink="">
      <cdr:nvSpPr>
        <cdr:cNvPr id="1892353" name="Text Box 1"/>
        <cdr:cNvSpPr txBox="1">
          <a:spLocks xmlns:a="http://schemas.openxmlformats.org/drawingml/2006/main" noChangeArrowheads="1"/>
        </cdr:cNvSpPr>
      </cdr:nvSpPr>
      <cdr:spPr bwMode="auto">
        <a:xfrm xmlns:a="http://schemas.openxmlformats.org/drawingml/2006/main">
          <a:off x="51487" y="1550869"/>
          <a:ext cx="3035326" cy="120478"/>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0" bIns="0" anchor="t" upright="1"/>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fonte: IEFP, Informação Mensal. </a:t>
          </a:r>
        </a:p>
      </cdr:txBody>
    </cdr:sp>
  </cdr:relSizeAnchor>
  <cdr:relSizeAnchor xmlns:cdr="http://schemas.openxmlformats.org/drawingml/2006/chartDrawing">
    <cdr:from>
      <cdr:x>0.01497</cdr:x>
      <cdr:y>0.07044</cdr:y>
    </cdr:from>
    <cdr:to>
      <cdr:x>0.13002</cdr:x>
      <cdr:y>0.13348</cdr:y>
    </cdr:to>
    <cdr:sp macro="" textlink="">
      <cdr:nvSpPr>
        <cdr:cNvPr id="1892354" name="Text Box 2"/>
        <cdr:cNvSpPr txBox="1">
          <a:spLocks xmlns:a="http://schemas.openxmlformats.org/drawingml/2006/main" noChangeArrowheads="1"/>
        </cdr:cNvSpPr>
      </cdr:nvSpPr>
      <cdr:spPr bwMode="auto">
        <a:xfrm xmlns:a="http://schemas.openxmlformats.org/drawingml/2006/main">
          <a:off x="46912" y="119420"/>
          <a:ext cx="360548" cy="106889"/>
        </a:xfrm>
        <a:prstGeom xmlns:a="http://schemas.openxmlformats.org/drawingml/2006/main" prst="rect">
          <a:avLst/>
        </a:prstGeom>
        <a:noFill xmlns:a="http://schemas.openxmlformats.org/drawingml/2006/main"/>
        <a:ln xmlns:a="http://schemas.openxmlformats.org/drawingml/2006/main" w="9525" algn="ctr">
          <a:noFill/>
          <a:miter lim="800000"/>
          <a:headEnd/>
          <a:tailEnd/>
        </a:ln>
        <a:effectLst xmlns:a="http://schemas.openxmlformats.org/drawingml/2006/main"/>
      </cdr:spPr>
      <cdr:txBody>
        <a:bodyPr xmlns:a="http://schemas.openxmlformats.org/drawingml/2006/main" wrap="none" lIns="18288" tIns="18288" rIns="0" bIns="0" anchor="t" upright="1">
          <a:spAutoFit/>
        </a:bodyPr>
        <a:lstStyle xmlns:a="http://schemas.openxmlformats.org/drawingml/2006/main"/>
        <a:p xmlns:a="http://schemas.openxmlformats.org/drawingml/2006/main">
          <a:pPr algn="l" rtl="0">
            <a:defRPr sz="1000"/>
          </a:pPr>
          <a:r>
            <a:rPr lang="pt-PT" sz="600" b="0" i="0" u="none" strike="noStrike" baseline="0">
              <a:solidFill>
                <a:srgbClr val="008000"/>
              </a:solidFill>
              <a:latin typeface="Arial"/>
              <a:cs typeface="Arial"/>
            </a:rPr>
            <a:t>(milhares)</a:t>
          </a:r>
        </a:p>
      </cdr:txBody>
    </cdr:sp>
  </cdr:relSizeAnchor>
</c:userShapes>
</file>

<file path=xl/drawings/drawing16.xml><?xml version="1.0" encoding="utf-8"?>
<xdr:wsDr xmlns:xdr="http://schemas.openxmlformats.org/drawingml/2006/spreadsheetDrawing" xmlns:a="http://schemas.openxmlformats.org/drawingml/2006/main">
  <xdr:oneCellAnchor>
    <xdr:from>
      <xdr:col>4</xdr:col>
      <xdr:colOff>0</xdr:colOff>
      <xdr:row>68</xdr:row>
      <xdr:rowOff>0</xdr:rowOff>
    </xdr:from>
    <xdr:ext cx="76200" cy="200025"/>
    <xdr:sp macro="" textlink="">
      <xdr:nvSpPr>
        <xdr:cNvPr id="2" name="Text Box 1025"/>
        <xdr:cNvSpPr txBox="1">
          <a:spLocks noChangeArrowheads="1"/>
        </xdr:cNvSpPr>
      </xdr:nvSpPr>
      <xdr:spPr bwMode="auto">
        <a:xfrm>
          <a:off x="1133475" y="11753850"/>
          <a:ext cx="76200" cy="200025"/>
        </a:xfrm>
        <a:prstGeom prst="rect">
          <a:avLst/>
        </a:prstGeom>
        <a:noFill/>
        <a:ln w="9525">
          <a:noFill/>
          <a:miter lim="800000"/>
          <a:headEnd/>
          <a:tailEnd/>
        </a:ln>
      </xdr:spPr>
    </xdr:sp>
    <xdr:clientData/>
  </xdr:oneCellAnchor>
  <xdr:twoCellAnchor editAs="oneCell">
    <xdr:from>
      <xdr:col>11</xdr:col>
      <xdr:colOff>114300</xdr:colOff>
      <xdr:row>5</xdr:row>
      <xdr:rowOff>142875</xdr:rowOff>
    </xdr:from>
    <xdr:to>
      <xdr:col>11</xdr:col>
      <xdr:colOff>762000</xdr:colOff>
      <xdr:row>8</xdr:row>
      <xdr:rowOff>19050</xdr:rowOff>
    </xdr:to>
    <xdr:pic>
      <xdr:nvPicPr>
        <xdr:cNvPr id="3" name="Picture 1026"/>
        <xdr:cNvPicPr>
          <a:picLocks noChangeAspect="1" noChangeArrowheads="1"/>
        </xdr:cNvPicPr>
      </xdr:nvPicPr>
      <xdr:blipFill>
        <a:blip xmlns:r="http://schemas.openxmlformats.org/officeDocument/2006/relationships" r:embed="rId1" cstate="print"/>
        <a:srcRect/>
        <a:stretch>
          <a:fillRect/>
        </a:stretch>
      </xdr:blipFill>
      <xdr:spPr bwMode="auto">
        <a:xfrm>
          <a:off x="5629275" y="838200"/>
          <a:ext cx="647700" cy="371475"/>
        </a:xfrm>
        <a:prstGeom prst="rect">
          <a:avLst/>
        </a:prstGeom>
        <a:noFill/>
      </xdr:spPr>
    </xdr:pic>
    <xdr:clientData/>
  </xdr:twoCellAnchor>
  <xdr:twoCellAnchor>
    <xdr:from>
      <xdr:col>2</xdr:col>
      <xdr:colOff>0</xdr:colOff>
      <xdr:row>39</xdr:row>
      <xdr:rowOff>142875</xdr:rowOff>
    </xdr:from>
    <xdr:to>
      <xdr:col>13</xdr:col>
      <xdr:colOff>19050</xdr:colOff>
      <xdr:row>56</xdr:row>
      <xdr:rowOff>219075</xdr:rowOff>
    </xdr:to>
    <xdr:sp macro="" textlink="">
      <xdr:nvSpPr>
        <xdr:cNvPr id="4" name="Rectangle 1027"/>
        <xdr:cNvSpPr>
          <a:spLocks noChangeArrowheads="1"/>
        </xdr:cNvSpPr>
      </xdr:nvSpPr>
      <xdr:spPr bwMode="auto">
        <a:xfrm>
          <a:off x="238125" y="6477000"/>
          <a:ext cx="6400800" cy="3581400"/>
        </a:xfrm>
        <a:prstGeom prst="rect">
          <a:avLst/>
        </a:prstGeom>
        <a:solidFill>
          <a:srgbClr val="FFE8D1"/>
        </a:solidFill>
        <a:ln w="9525">
          <a:noFill/>
          <a:miter lim="800000"/>
          <a:headEnd/>
          <a:tailEnd/>
        </a:ln>
      </xdr:spPr>
    </xdr:sp>
    <xdr:clientData/>
  </xdr:twoCellAnchor>
  <xdr:twoCellAnchor editAs="oneCell">
    <xdr:from>
      <xdr:col>3</xdr:col>
      <xdr:colOff>9524</xdr:colOff>
      <xdr:row>40</xdr:row>
      <xdr:rowOff>123826</xdr:rowOff>
    </xdr:from>
    <xdr:to>
      <xdr:col>7</xdr:col>
      <xdr:colOff>971550</xdr:colOff>
      <xdr:row>54</xdr:row>
      <xdr:rowOff>142875</xdr:rowOff>
    </xdr:to>
    <xdr:sp macro="" textlink="">
      <xdr:nvSpPr>
        <xdr:cNvPr id="5" name="Text Box 1028"/>
        <xdr:cNvSpPr txBox="1">
          <a:spLocks noChangeArrowheads="1"/>
        </xdr:cNvSpPr>
      </xdr:nvSpPr>
      <xdr:spPr bwMode="auto">
        <a:xfrm>
          <a:off x="409574" y="6610351"/>
          <a:ext cx="2876551" cy="3086099"/>
        </a:xfrm>
        <a:prstGeom prst="rect">
          <a:avLst/>
        </a:prstGeom>
        <a:solidFill>
          <a:srgbClr val="FFFFFF"/>
        </a:solidFill>
        <a:ln w="9525">
          <a:noFill/>
          <a:miter lim="800000"/>
          <a:headEnd/>
          <a:tailEnd/>
        </a:ln>
      </xdr:spPr>
      <xdr:txBody>
        <a:bodyPr vertOverflow="clip" wrap="square" lIns="72000" tIns="7200" rIns="72000" bIns="10800" anchor="t" upright="1"/>
        <a:lstStyle/>
        <a:p>
          <a:pPr algn="just" rtl="0">
            <a:defRPr sz="1000"/>
          </a:pPr>
          <a:endParaRPr lang="pt-PT" sz="800" b="0" i="0" u="none" strike="noStrike" baseline="0">
            <a:solidFill>
              <a:srgbClr val="333333"/>
            </a:solidFill>
            <a:latin typeface="Arial"/>
            <a:cs typeface="Arial"/>
          </a:endParaRP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a:t>
          </a:r>
          <a:r>
            <a:rPr lang="pt-PT" sz="800" b="1" i="0" u="none" strike="noStrike" baseline="0">
              <a:solidFill>
                <a:srgbClr val="333333"/>
              </a:solidFill>
              <a:latin typeface="Arial"/>
              <a:cs typeface="Arial"/>
            </a:rPr>
            <a:t> taxa de desemprego </a:t>
          </a:r>
          <a:r>
            <a:rPr lang="pt-PT" sz="800" b="0" i="0" u="none" strike="noStrike" baseline="0">
              <a:solidFill>
                <a:srgbClr val="333333"/>
              </a:solidFill>
              <a:latin typeface="Arial"/>
              <a:cs typeface="Arial"/>
            </a:rPr>
            <a:t>na  </a:t>
          </a:r>
          <a:r>
            <a:rPr lang="pt-PT" sz="800" b="1" i="0" u="none" strike="noStrike" baseline="0">
              <a:solidFill>
                <a:srgbClr val="333333"/>
              </a:solidFill>
              <a:latin typeface="Arial"/>
              <a:cs typeface="Arial"/>
            </a:rPr>
            <a:t>União Europeia </a:t>
          </a:r>
          <a:r>
            <a:rPr lang="pt-PT" sz="800" b="0" i="0" u="none" strike="noStrike" baseline="0">
              <a:solidFill>
                <a:srgbClr val="333333"/>
              </a:solidFill>
              <a:latin typeface="Arial"/>
              <a:cs typeface="Arial"/>
            </a:rPr>
            <a:t> aumentou 0,1 p.p. (10,3 %), e manteve-se inalterada na </a:t>
          </a:r>
          <a:r>
            <a:rPr lang="pt-PT" sz="800" b="1" i="0" u="none" strike="noStrike" baseline="0">
              <a:solidFill>
                <a:srgbClr val="333333"/>
              </a:solidFill>
              <a:latin typeface="Arial"/>
              <a:cs typeface="Arial"/>
            </a:rPr>
            <a:t>Zona Euro </a:t>
          </a:r>
          <a:r>
            <a:rPr lang="pt-PT" sz="800" b="0" i="0" u="none" strike="noStrike" baseline="0">
              <a:solidFill>
                <a:srgbClr val="333333"/>
              </a:solidFill>
              <a:latin typeface="Arial"/>
              <a:cs typeface="Arial"/>
            </a:rPr>
            <a:t>(11,0 %) face ao mês anterior. Em termos homólogos aumentou 0,8 p.p. e 1,1 p.p. respetivamente, segundo os dados publicados pelo EUROSTAT relativos ao mês de  abril de  2012.</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Em </a:t>
          </a:r>
          <a:r>
            <a:rPr lang="pt-PT" sz="800" b="1" i="0" u="none" strike="noStrike" baseline="0">
              <a:solidFill>
                <a:srgbClr val="333333"/>
              </a:solidFill>
              <a:latin typeface="Arial"/>
              <a:cs typeface="Arial"/>
            </a:rPr>
            <a:t>Portugal </a:t>
          </a:r>
          <a:r>
            <a:rPr lang="pt-PT" sz="800" b="0" i="0" u="none" strike="noStrike" baseline="0">
              <a:solidFill>
                <a:srgbClr val="333333"/>
              </a:solidFill>
              <a:latin typeface="Arial"/>
              <a:cs typeface="Arial"/>
            </a:rPr>
            <a:t>a taxa de desemprego diminuíu para 15,2 % (menos 0,1 p.p. em relação a março).</a:t>
          </a:r>
        </a:p>
        <a:p>
          <a:pPr algn="just" rtl="0">
            <a:defRPr sz="1000"/>
          </a:pPr>
          <a:endParaRPr lang="pt-PT" sz="800" b="0" i="0" u="none" strike="noStrike" baseline="0">
            <a:solidFill>
              <a:srgbClr val="333333"/>
            </a:solidFill>
            <a:latin typeface="Arial"/>
            <a:cs typeface="Arial"/>
          </a:endParaRPr>
        </a:p>
        <a:p>
          <a:pPr algn="just" rtl="0">
            <a:defRPr sz="1000"/>
          </a:pPr>
          <a:r>
            <a:rPr lang="pt-PT" sz="800" b="1" i="0" u="none" strike="noStrike" baseline="0">
              <a:solidFill>
                <a:srgbClr val="333333"/>
              </a:solidFill>
              <a:latin typeface="Arial"/>
              <a:cs typeface="Arial"/>
            </a:rPr>
            <a:t>Áustria</a:t>
          </a:r>
          <a:r>
            <a:rPr lang="pt-PT" sz="800" b="0" i="0" u="none" strike="noStrike" baseline="0">
              <a:solidFill>
                <a:srgbClr val="333333"/>
              </a:solidFill>
              <a:latin typeface="Arial"/>
              <a:cs typeface="Arial"/>
            </a:rPr>
            <a:t> (3,9%)</a:t>
          </a:r>
          <a:r>
            <a:rPr lang="pt-PT" sz="800" b="1" i="0" u="none" strike="noStrike" baseline="0">
              <a:solidFill>
                <a:srgbClr val="333333"/>
              </a:solidFill>
              <a:latin typeface="Arial"/>
              <a:cs typeface="Arial"/>
            </a:rPr>
            <a:t>, Holanda </a:t>
          </a:r>
          <a:r>
            <a:rPr lang="pt-PT" sz="800" b="0" i="0" u="none" strike="noStrike" baseline="0">
              <a:solidFill>
                <a:srgbClr val="333333"/>
              </a:solidFill>
              <a:latin typeface="Arial"/>
              <a:cs typeface="Arial"/>
            </a:rPr>
            <a:t> (5,2 %) e </a:t>
          </a:r>
          <a:r>
            <a:rPr lang="pt-PT" sz="800" b="1" i="0" u="none" strike="noStrike" baseline="0">
              <a:solidFill>
                <a:srgbClr val="333333"/>
              </a:solidFill>
              <a:latin typeface="Arial"/>
              <a:cs typeface="Arial"/>
            </a:rPr>
            <a:t>Luxemburgo</a:t>
          </a:r>
          <a:r>
            <a:rPr lang="pt-PT" sz="800" b="0" i="0" u="none" strike="noStrike" baseline="0">
              <a:solidFill>
                <a:srgbClr val="333333"/>
              </a:solidFill>
              <a:latin typeface="Arial"/>
              <a:cs typeface="Arial"/>
            </a:rPr>
            <a:t> (5,2 %), apresentam as taxas de desemprego</a:t>
          </a:r>
          <a:r>
            <a:rPr lang="pt-PT" sz="800" b="1" i="0" u="none" strike="noStrike" baseline="0">
              <a:solidFill>
                <a:srgbClr val="333333"/>
              </a:solidFill>
              <a:latin typeface="Arial"/>
              <a:cs typeface="Arial"/>
            </a:rPr>
            <a:t> mais baixas</a:t>
          </a:r>
          <a:r>
            <a:rPr lang="pt-PT" sz="800" b="0" i="0" u="none" strike="noStrike" baseline="0">
              <a:solidFill>
                <a:srgbClr val="333333"/>
              </a:solidFill>
              <a:latin typeface="Arial"/>
              <a:cs typeface="Arial"/>
            </a:rPr>
            <a:t>;  a </a:t>
          </a:r>
          <a:r>
            <a:rPr lang="pt-PT" sz="800" b="1" i="0" u="none" strike="noStrike" baseline="0">
              <a:solidFill>
                <a:srgbClr val="333333"/>
              </a:solidFill>
              <a:latin typeface="Arial"/>
              <a:cs typeface="Arial"/>
            </a:rPr>
            <a:t>Espanha</a:t>
          </a:r>
          <a:r>
            <a:rPr lang="pt-PT" sz="800" b="0" i="0" u="none" strike="noStrike" baseline="0">
              <a:solidFill>
                <a:srgbClr val="333333"/>
              </a:solidFill>
              <a:latin typeface="Arial"/>
              <a:cs typeface="Arial"/>
            </a:rPr>
            <a:t> (24,3 %) e a </a:t>
          </a:r>
          <a:r>
            <a:rPr lang="pt-PT" sz="800" b="1" i="0" u="none" strike="noStrike" baseline="0">
              <a:solidFill>
                <a:srgbClr val="333333"/>
              </a:solidFill>
              <a:latin typeface="Arial"/>
              <a:cs typeface="Arial"/>
            </a:rPr>
            <a:t>Grécia </a:t>
          </a:r>
          <a:r>
            <a:rPr lang="pt-PT" sz="800" b="0" i="0" u="none" strike="noStrike" baseline="0">
              <a:solidFill>
                <a:srgbClr val="333333"/>
              </a:solidFill>
              <a:latin typeface="Arial"/>
              <a:cs typeface="Arial"/>
            </a:rPr>
            <a:t>(21,7 %) são os estados membros com valores  </a:t>
          </a:r>
          <a:r>
            <a:rPr lang="pt-PT" sz="800" b="1" i="0" u="none" strike="noStrike" baseline="0">
              <a:solidFill>
                <a:srgbClr val="333333"/>
              </a:solidFill>
              <a:latin typeface="Arial"/>
              <a:cs typeface="Arial"/>
            </a:rPr>
            <a:t>mais elevados</a:t>
          </a:r>
          <a:r>
            <a:rPr lang="pt-PT" sz="800" b="0" i="0" u="none" strike="noStrike" baseline="0">
              <a:solidFill>
                <a:srgbClr val="333333"/>
              </a:solidFill>
              <a:latin typeface="Arial"/>
              <a:cs typeface="Arial"/>
            </a:rPr>
            <a:t>.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A taxa de desemprego para o </a:t>
          </a:r>
          <a:r>
            <a:rPr lang="pt-PT" sz="800" b="1" i="0" u="none" strike="noStrike" baseline="0">
              <a:solidFill>
                <a:srgbClr val="333333"/>
              </a:solidFill>
              <a:latin typeface="Arial"/>
              <a:cs typeface="Arial"/>
            </a:rPr>
            <a:t>grupo etário &lt;25 anos</a:t>
          </a:r>
          <a:r>
            <a:rPr lang="pt-PT" sz="800" b="0" i="0" u="none" strike="noStrike" baseline="0">
              <a:solidFill>
                <a:srgbClr val="333333"/>
              </a:solidFill>
              <a:latin typeface="Arial"/>
              <a:cs typeface="Arial"/>
            </a:rPr>
            <a:t> apresenta o valor mais elevado na </a:t>
          </a:r>
          <a:r>
            <a:rPr lang="pt-PT" sz="800" b="1" i="0" u="none" strike="noStrike" baseline="0">
              <a:solidFill>
                <a:srgbClr val="333333"/>
              </a:solidFill>
              <a:latin typeface="Arial"/>
              <a:cs typeface="Arial"/>
            </a:rPr>
            <a:t>Grécia</a:t>
          </a:r>
          <a:r>
            <a:rPr lang="pt-PT" sz="800" b="0" i="0" u="none" strike="noStrike" baseline="0">
              <a:solidFill>
                <a:srgbClr val="333333"/>
              </a:solidFill>
              <a:latin typeface="Arial"/>
              <a:cs typeface="Arial"/>
            </a:rPr>
            <a:t> (52,7 %), registando o valor mais baixo na</a:t>
          </a:r>
          <a:r>
            <a:rPr lang="pt-PT" sz="800" b="1" i="0" u="none" strike="noStrike" baseline="0">
              <a:solidFill>
                <a:srgbClr val="333333"/>
              </a:solidFill>
              <a:latin typeface="Arial"/>
              <a:cs typeface="Arial"/>
            </a:rPr>
            <a:t> Alemanha </a:t>
          </a:r>
          <a:r>
            <a:rPr lang="pt-PT" sz="800" b="0" i="0" u="none" strike="noStrike" baseline="0">
              <a:solidFill>
                <a:srgbClr val="333333"/>
              </a:solidFill>
              <a:latin typeface="Arial"/>
              <a:cs typeface="Arial"/>
            </a:rPr>
            <a:t>(7,9 %).  Em </a:t>
          </a:r>
          <a:r>
            <a:rPr lang="pt-PT" sz="800" b="1" i="0" u="none" strike="noStrike" baseline="0">
              <a:solidFill>
                <a:srgbClr val="333333"/>
              </a:solidFill>
              <a:latin typeface="Arial"/>
              <a:cs typeface="Arial"/>
            </a:rPr>
            <a:t>Portugal</a:t>
          </a:r>
          <a:r>
            <a:rPr lang="pt-PT" sz="800" b="0" i="0" u="none" strike="noStrike" baseline="0">
              <a:solidFill>
                <a:srgbClr val="333333"/>
              </a:solidFill>
              <a:latin typeface="Arial"/>
              <a:cs typeface="Arial"/>
            </a:rPr>
            <a:t>  regista o valor de 36,6 % .</a:t>
          </a:r>
        </a:p>
        <a:p>
          <a:pPr algn="just" rtl="0">
            <a:defRPr sz="1000"/>
          </a:pPr>
          <a:endParaRPr lang="pt-PT" sz="800" b="0" i="0" u="none" strike="noStrike" baseline="0">
            <a:solidFill>
              <a:srgbClr val="333333"/>
            </a:solidFill>
            <a:latin typeface="Arial"/>
            <a:cs typeface="Arial"/>
          </a:endParaRPr>
        </a:p>
        <a:p>
          <a:pPr algn="just" rtl="0">
            <a:defRPr sz="1000"/>
          </a:pPr>
          <a:r>
            <a:rPr lang="pt-PT" sz="800" b="0" i="0" u="none" strike="noStrike" baseline="0">
              <a:solidFill>
                <a:srgbClr val="333333"/>
              </a:solidFill>
              <a:latin typeface="Arial"/>
              <a:cs typeface="Arial"/>
            </a:rPr>
            <a:t>Fazendo uma </a:t>
          </a:r>
          <a:r>
            <a:rPr lang="pt-PT" sz="800" b="1" i="0" u="none" strike="noStrike" baseline="0">
              <a:solidFill>
                <a:srgbClr val="333333"/>
              </a:solidFill>
              <a:latin typeface="Arial"/>
              <a:cs typeface="Arial"/>
            </a:rPr>
            <a:t>análise por sexo</a:t>
          </a:r>
          <a:r>
            <a:rPr lang="pt-PT" sz="800" b="0" i="0" u="none" strike="noStrike" baseline="0">
              <a:solidFill>
                <a:srgbClr val="333333"/>
              </a:solidFill>
              <a:latin typeface="Arial"/>
              <a:cs typeface="Arial"/>
            </a:rPr>
            <a:t> verifica-se que, o Luxemburgo é o país com a maior diferença, entre a taxa de desemprego das mulheres e dos homens.</a:t>
          </a:r>
        </a:p>
        <a:p>
          <a:pPr algn="just" rtl="0">
            <a:defRPr sz="1000"/>
          </a:pPr>
          <a:endParaRPr lang="pt-PT" sz="800" b="0" i="0" u="none" strike="noStrike" baseline="0">
            <a:solidFill>
              <a:srgbClr val="333333"/>
            </a:solidFill>
            <a:latin typeface="Arial"/>
            <a:cs typeface="Arial"/>
          </a:endParaRPr>
        </a:p>
      </xdr:txBody>
    </xdr:sp>
    <xdr:clientData/>
  </xdr:twoCellAnchor>
  <xdr:twoCellAnchor editAs="oneCell">
    <xdr:from>
      <xdr:col>8</xdr:col>
      <xdr:colOff>0</xdr:colOff>
      <xdr:row>40</xdr:row>
      <xdr:rowOff>95250</xdr:rowOff>
    </xdr:from>
    <xdr:to>
      <xdr:col>11</xdr:col>
      <xdr:colOff>962025</xdr:colOff>
      <xdr:row>42</xdr:row>
      <xdr:rowOff>38100</xdr:rowOff>
    </xdr:to>
    <xdr:sp macro="" textlink="">
      <xdr:nvSpPr>
        <xdr:cNvPr id="6" name="Text Box 1029"/>
        <xdr:cNvSpPr txBox="1">
          <a:spLocks noChangeArrowheads="1"/>
        </xdr:cNvSpPr>
      </xdr:nvSpPr>
      <xdr:spPr bwMode="auto">
        <a:xfrm>
          <a:off x="3381375" y="6581775"/>
          <a:ext cx="3095625" cy="381000"/>
        </a:xfrm>
        <a:prstGeom prst="rect">
          <a:avLst/>
        </a:prstGeom>
        <a:noFill/>
        <a:ln w="9525">
          <a:noFill/>
          <a:miter lim="800000"/>
          <a:headEnd/>
          <a:tailEnd/>
        </a:ln>
      </xdr:spPr>
      <xdr:txBody>
        <a:bodyPr vertOverflow="clip" wrap="square" lIns="27432" tIns="22860" rIns="27432" bIns="0" anchor="t" upright="1"/>
        <a:lstStyle/>
        <a:p>
          <a:pPr algn="ctr" rtl="0">
            <a:defRPr sz="1000"/>
          </a:pPr>
          <a:r>
            <a:rPr lang="pt-PT" sz="1000" b="1" i="0" u="none" strike="noStrike" baseline="0">
              <a:solidFill>
                <a:srgbClr val="008000"/>
              </a:solidFill>
              <a:latin typeface="Arial"/>
              <a:cs typeface="Arial"/>
            </a:rPr>
            <a:t>Índice de taxa de desemprego </a:t>
          </a:r>
        </a:p>
        <a:p>
          <a:pPr algn="ctr" rtl="0">
            <a:defRPr sz="1000"/>
          </a:pPr>
          <a:r>
            <a:rPr lang="pt-PT" sz="1000" b="1" i="0" u="none" strike="noStrike" baseline="0">
              <a:solidFill>
                <a:srgbClr val="008000"/>
              </a:solidFill>
              <a:latin typeface="Arial"/>
              <a:cs typeface="Arial"/>
            </a:rPr>
            <a:t> mulheres /homens</a:t>
          </a:r>
        </a:p>
      </xdr:txBody>
    </xdr:sp>
    <xdr:clientData/>
  </xdr:twoCellAnchor>
  <xdr:twoCellAnchor>
    <xdr:from>
      <xdr:col>7</xdr:col>
      <xdr:colOff>933450</xdr:colOff>
      <xdr:row>41</xdr:row>
      <xdr:rowOff>209551</xdr:rowOff>
    </xdr:from>
    <xdr:to>
      <xdr:col>15</xdr:col>
      <xdr:colOff>9524</xdr:colOff>
      <xdr:row>56</xdr:row>
      <xdr:rowOff>47626</xdr:rowOff>
    </xdr:to>
    <xdr:graphicFrame macro="">
      <xdr:nvGraphicFramePr>
        <xdr:cNvPr id="7" name="Chart 103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1057275</xdr:colOff>
      <xdr:row>54</xdr:row>
      <xdr:rowOff>28575</xdr:rowOff>
    </xdr:from>
    <xdr:to>
      <xdr:col>11</xdr:col>
      <xdr:colOff>1019175</xdr:colOff>
      <xdr:row>56</xdr:row>
      <xdr:rowOff>219076</xdr:rowOff>
    </xdr:to>
    <xdr:sp macro="" textlink="">
      <xdr:nvSpPr>
        <xdr:cNvPr id="8" name="Text Box 1031"/>
        <xdr:cNvSpPr txBox="1">
          <a:spLocks noChangeArrowheads="1"/>
        </xdr:cNvSpPr>
      </xdr:nvSpPr>
      <xdr:spPr bwMode="auto">
        <a:xfrm>
          <a:off x="3371850" y="9582150"/>
          <a:ext cx="3162300" cy="476251"/>
        </a:xfrm>
        <a:prstGeom prst="rect">
          <a:avLst/>
        </a:prstGeom>
        <a:noFill/>
        <a:ln w="9525">
          <a:noFill/>
          <a:miter lim="800000"/>
          <a:headEnd/>
          <a:tailEnd/>
        </a:ln>
      </xdr:spPr>
      <xdr:txBody>
        <a:bodyPr vertOverflow="clip" wrap="square" lIns="27432" tIns="18288" rIns="27432" bIns="18288" anchor="ctr" upright="1"/>
        <a:lstStyle/>
        <a:p>
          <a:pPr algn="just" rtl="0">
            <a:defRPr sz="1000"/>
          </a:pPr>
          <a:r>
            <a:rPr lang="pt-PT" sz="700" b="1" i="0" u="none" strike="noStrike" baseline="0">
              <a:solidFill>
                <a:srgbClr val="333333"/>
              </a:solidFill>
              <a:latin typeface="Arial"/>
              <a:cs typeface="Arial"/>
            </a:rPr>
            <a:t>nota</a:t>
          </a:r>
          <a:r>
            <a:rPr lang="pt-PT" sz="700" b="0" i="0" u="none" strike="noStrike" baseline="0">
              <a:solidFill>
                <a:srgbClr val="333333"/>
              </a:solidFill>
              <a:latin typeface="Arial"/>
              <a:cs typeface="Arial"/>
            </a:rPr>
            <a:t>: </a:t>
          </a:r>
          <a:r>
            <a:rPr lang="pt-PT" sz="700" b="1" i="0" u="none" strike="noStrike" baseline="0">
              <a:solidFill>
                <a:srgbClr val="333333"/>
              </a:solidFill>
              <a:latin typeface="Arial"/>
              <a:cs typeface="Arial"/>
            </a:rPr>
            <a:t>valores iguais a 1</a:t>
          </a:r>
          <a:r>
            <a:rPr lang="pt-PT" sz="700" b="0" i="0" u="none" strike="noStrike" baseline="0">
              <a:solidFill>
                <a:srgbClr val="333333"/>
              </a:solidFill>
              <a:latin typeface="Arial"/>
              <a:cs typeface="Arial"/>
            </a:rPr>
            <a:t>: taxas de desemprego iguais entre homens e mulheres; </a:t>
          </a:r>
          <a:r>
            <a:rPr lang="pt-PT" sz="700" b="1" i="0" u="none" strike="noStrike" baseline="0">
              <a:solidFill>
                <a:srgbClr val="333333"/>
              </a:solidFill>
              <a:latin typeface="Arial"/>
              <a:cs typeface="Arial"/>
            </a:rPr>
            <a:t>valores &gt; 1</a:t>
          </a:r>
          <a:r>
            <a:rPr lang="pt-PT" sz="700" b="0" i="0" u="none" strike="noStrike" baseline="0">
              <a:solidFill>
                <a:srgbClr val="333333"/>
              </a:solidFill>
              <a:latin typeface="Arial"/>
              <a:cs typeface="Arial"/>
            </a:rPr>
            <a:t>: mulheres com taxa de desemprego superior à dos homens; </a:t>
          </a:r>
          <a:r>
            <a:rPr lang="pt-PT" sz="700" b="1" i="0" u="none" strike="noStrike" baseline="0">
              <a:solidFill>
                <a:srgbClr val="333333"/>
              </a:solidFill>
              <a:latin typeface="Arial"/>
              <a:cs typeface="Arial"/>
            </a:rPr>
            <a:t>valores &lt; 1:</a:t>
          </a:r>
          <a:r>
            <a:rPr lang="pt-PT" sz="700" b="0" i="0" u="none" strike="noStrike" baseline="0">
              <a:solidFill>
                <a:srgbClr val="333333"/>
              </a:solidFill>
              <a:latin typeface="Arial"/>
              <a:cs typeface="Arial"/>
            </a:rPr>
            <a:t> mulheres menos afetadas pelo desemprego em relação aos homens. </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47625</xdr:colOff>
      <xdr:row>1</xdr:row>
      <xdr:rowOff>47625</xdr:rowOff>
    </xdr:from>
    <xdr:to>
      <xdr:col>15</xdr:col>
      <xdr:colOff>57150</xdr:colOff>
      <xdr:row>80</xdr:row>
      <xdr:rowOff>76200</xdr:rowOff>
    </xdr:to>
    <xdr:sp macro="" textlink="">
      <xdr:nvSpPr>
        <xdr:cNvPr id="1464377" name="Text Box 1"/>
        <xdr:cNvSpPr txBox="1">
          <a:spLocks noChangeArrowheads="1"/>
        </xdr:cNvSpPr>
      </xdr:nvSpPr>
      <xdr:spPr bwMode="auto">
        <a:xfrm>
          <a:off x="114300" y="219075"/>
          <a:ext cx="3228975" cy="11944350"/>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a:t>
          </a:r>
          <a:r>
            <a:rPr lang="pt-PT" sz="800" b="0" i="0" u="none" strike="noStrike" baseline="0">
              <a:solidFill>
                <a:srgbClr val="000000"/>
              </a:solidFill>
              <a:latin typeface="Arial"/>
              <a:cs typeface="Arial"/>
            </a:rPr>
            <a:t> é uma ocorrência imprevista, durante o tempo de trabalho, que provoca dano físico ou mental. A expressão “durante o tempo de trabalho” é entendida como “no decorrer da atividade profissional ou durante o período em serviço”.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Acidente de trabalho mortal: </a:t>
          </a:r>
          <a:r>
            <a:rPr lang="pt-PT" sz="800" b="0" i="0" u="none" strike="noStrike" baseline="0">
              <a:solidFill>
                <a:srgbClr val="000000"/>
              </a:solidFill>
              <a:latin typeface="Arial"/>
              <a:cs typeface="Arial"/>
            </a:rPr>
            <a:t>um acidente de que resulte a morte da vítima num período de um ano (após o dia) da sua ocorrência.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Beneficiários do rendimento social de inserção (RSI): </a:t>
          </a:r>
          <a:r>
            <a:rPr lang="pt-PT" sz="800" b="0" i="0" u="none" strike="noStrike" baseline="0">
              <a:solidFill>
                <a:srgbClr val="000000"/>
              </a:solidFill>
              <a:latin typeface="Arial"/>
              <a:cs typeface="Arial"/>
            </a:rPr>
            <a:t>membros do agregado familiar do titular do RSI, incluindo o próprio titular.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Colocações:</a:t>
          </a:r>
          <a:r>
            <a:rPr lang="pt-PT" sz="800" b="0" i="0" u="none" strike="noStrike" baseline="0">
              <a:solidFill>
                <a:srgbClr val="000000"/>
              </a:solidFill>
              <a:latin typeface="Arial"/>
              <a:cs typeface="Arial"/>
            </a:rPr>
            <a:t> ofertas de emprego satisfeitas, com candidatos apresentados pelos Centros de emprego.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Desempregados:</a:t>
          </a:r>
          <a:r>
            <a:rPr lang="pt-PT" sz="800" b="0" i="0" u="none" strike="noStrike" baseline="0">
              <a:solidFill>
                <a:srgbClr val="000000"/>
              </a:solidFill>
              <a:latin typeface="Arial"/>
              <a:cs typeface="Arial"/>
            </a:rPr>
            <a:t> Indivíduo, com idade compreendida entre os  15 e os 74 anos que, no período de referência, se encontrava simultaneamente nas situações seguintes: a) não tinha trabalho remunerado nem qualquer outro; b) estava disponível para trabalhar num trabalho remunerado ou não; c) tinha procurado um trabalho, isto é, tinha feito diligências no período especificado (período de referência ou nas três semanas anteriores) para encontrar um emprego remunerado ou não. Consideram-se como diligências: a) contacto com um centro de emprego público ou agências privadas de colocações; b) contacto com empregadores; c) contactos pessoais ou com associações sindicais; d) colocação, resposta ou análise de anúncios; e) realização de provas ou entrevistas para seleção; f) procura de terrenos, imóveis ou equipamentos; g) solicitação de licenças ou recursos financeiros para a criação de empresa própria. O critério de disponibilidade para aceitar um emprego é fundamentado no seguinte: a) no desejo de trabalhar; b) na vontade de ter atualmente um emprego remunerado ou uma atividade por conta própria caso consiga obter os recursos necessários; c) na possibilidade de começar a trabalhar no período de referência ou pelo menos nas duas semanas seguintes. Inclui o indivíduo que, embora tendo um emprego, só vai começar a trabalhar em data posterior à do período de referência (nos próximos três meses).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Desemprego de longa duração:</a:t>
          </a:r>
          <a:r>
            <a:rPr lang="pt-PT" sz="800" b="0" i="0" u="none" strike="noStrike" baseline="0">
              <a:solidFill>
                <a:srgbClr val="000000"/>
              </a:solidFill>
              <a:latin typeface="Arial"/>
              <a:cs typeface="Arial"/>
            </a:rPr>
            <a:t> pessoas em situação de desemprego há 12 meses ou mais.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Despedimento coletivo:</a:t>
          </a:r>
          <a:r>
            <a:rPr lang="pt-PT" sz="800" b="0" i="0" u="none" strike="noStrike" baseline="0">
              <a:solidFill>
                <a:srgbClr val="000000"/>
              </a:solidFill>
              <a:latin typeface="Arial"/>
              <a:cs typeface="Arial"/>
            </a:rPr>
            <a:t> cessação de contratos de trabalho promovida pelo empregador e operada simultânea ou sucessivamente no período de três meses, abrangendo, pelo menos, dois ou cinco trabalhadores, conforme se trate, respetivamente, de empresa que empregue até 50 ou mais de 50 trabalhadores, sempre que aquela ocorrência se fundamente em encerramento de uma ou várias secções ou estrutura equivalente ou redução de pessoal determinada por motivos de mercado, estruturais ou tecnológicos (n.º 1 do artigo 397º do Código do Trabalho). </a:t>
          </a:r>
        </a:p>
        <a:p>
          <a:pPr algn="just" rtl="0">
            <a:defRPr sz="1000"/>
          </a:pPr>
          <a:r>
            <a:rPr lang="pt-PT" sz="800" b="0" i="0" u="none" strike="noStrike" baseline="0">
              <a:solidFill>
                <a:srgbClr val="000000"/>
              </a:solidFill>
              <a:latin typeface="Arial"/>
              <a:cs typeface="Arial"/>
            </a:rPr>
            <a:t>O procedimento de despedimento coletivo inicia-se com a comunicação do empregador da intenção de proceder ao despedimento, acompanhada, nomeadamente, da indicação do número de trabalhadores a despedir. </a:t>
          </a:r>
        </a:p>
        <a:p>
          <a:pPr algn="just" rtl="0">
            <a:defRPr sz="1000"/>
          </a:pPr>
          <a:r>
            <a:rPr lang="pt-PT" sz="800" b="0" i="0" u="none" strike="noStrike" baseline="0">
              <a:solidFill>
                <a:srgbClr val="000000"/>
              </a:solidFill>
              <a:latin typeface="Arial"/>
              <a:cs typeface="Arial"/>
            </a:rPr>
            <a:t>Segue-se uma fase de negociações com os representantes dos trabalhadores, com vista a um acordo sobre a dimensão e efeitos das medidas a aplicar e, bem assim, outras medidas que reduzam o número de trabalhadores a despedir. Uma alternativa que frequentemente evita ou diminui o número de trabalhadores despedidos é a revogação (por acordo com os próprios trabalhadores) dos contratos de trabalho. </a:t>
          </a:r>
        </a:p>
        <a:p>
          <a:pPr algn="just" rtl="0">
            <a:defRPr sz="1000"/>
          </a:pPr>
          <a:r>
            <a:rPr lang="pt-PT" sz="800" b="0" i="0" u="none" strike="noStrike" baseline="0">
              <a:solidFill>
                <a:srgbClr val="000000"/>
              </a:solidFill>
              <a:latin typeface="Arial"/>
              <a:cs typeface="Arial"/>
            </a:rPr>
            <a:t>No final, o total de trabalhadores despedidos ou a quem se apliquem outras medidas pode não coincidir com o número inicial de trabalhadores a despedir.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Empresa:</a:t>
          </a:r>
          <a:r>
            <a:rPr lang="pt-PT" sz="800" b="0" i="0" u="none" strike="noStrike" baseline="0">
              <a:solidFill>
                <a:srgbClr val="000000"/>
              </a:solidFill>
              <a:latin typeface="Arial"/>
              <a:cs typeface="Arial"/>
            </a:rPr>
            <a:t> Entidade económica que desenvolve uma determinada atividade, sendo constituída por uma sede social e estabelecimentos com localizações diversas.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Estabelecimento:</a:t>
          </a:r>
          <a:r>
            <a:rPr lang="pt-PT" sz="800" b="0" i="0" u="none" strike="noStrike" baseline="0">
              <a:solidFill>
                <a:srgbClr val="000000"/>
              </a:solidFill>
              <a:latin typeface="Arial"/>
              <a:cs typeface="Arial"/>
            </a:rPr>
            <a:t> unidade local que, sob um único regime de propriedade ou de controlo, produz exclusiva ou principalmente um grupo homogéneo de bens ou serviços, num único local.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Família ou agregado familiar de RSI:</a:t>
          </a:r>
          <a:r>
            <a:rPr lang="pt-PT" sz="800" b="0" i="0" u="none" strike="noStrike" baseline="0">
              <a:solidFill>
                <a:srgbClr val="000000"/>
              </a:solidFill>
              <a:latin typeface="Arial"/>
              <a:cs typeface="Arial"/>
            </a:rPr>
            <a:t> conjunto de pessoas que vivem em economia comum, especificando o cônjuge ou pessoa que viva com  </a:t>
          </a:r>
        </a:p>
      </xdr:txBody>
    </xdr:sp>
    <xdr:clientData/>
  </xdr:twoCellAnchor>
  <xdr:twoCellAnchor>
    <xdr:from>
      <xdr:col>15</xdr:col>
      <xdr:colOff>133350</xdr:colOff>
      <xdr:row>1</xdr:row>
      <xdr:rowOff>47625</xdr:rowOff>
    </xdr:from>
    <xdr:to>
      <xdr:col>31</xdr:col>
      <xdr:colOff>9525</xdr:colOff>
      <xdr:row>82</xdr:row>
      <xdr:rowOff>66675</xdr:rowOff>
    </xdr:to>
    <xdr:sp macro="" textlink="">
      <xdr:nvSpPr>
        <xdr:cNvPr id="1464384" name="Text Box 2"/>
        <xdr:cNvSpPr txBox="1">
          <a:spLocks noChangeArrowheads="1"/>
        </xdr:cNvSpPr>
      </xdr:nvSpPr>
      <xdr:spPr bwMode="auto">
        <a:xfrm>
          <a:off x="3419475" y="219075"/>
          <a:ext cx="3257550" cy="122015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o titular em união de facto há mais de um ano, e em geral todos os menores titular em união de facto há mais de um ano, e em geral todos os menores a cargo, quer tenham ou não laços de parentesco com o titular. Poderão ainda ser considerados outros adultos que se encontrem na exclusiva dependência económica do agregado, caso sejam estudantes ou estejam dispensados de disponibilidade ativa para a inserção profissional ou quando o agregado não tenha, incluindo a pessoa em causa, direito à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Instrumento de regulamentação coletiva de trabalho (IRCT):</a:t>
          </a:r>
          <a:r>
            <a:rPr lang="pt-PT" sz="800" b="0" i="0" u="none" strike="noStrike" baseline="0">
              <a:solidFill>
                <a:srgbClr val="000000"/>
              </a:solidFill>
              <a:latin typeface="Arial"/>
              <a:cs typeface="Arial"/>
            </a:rPr>
            <a:t> conjunto de normas reguladoras das relações de trabalho de natureza convencional, arbitral ou regulamentar. Pode ser: </a:t>
          </a:r>
        </a:p>
        <a:p>
          <a:pPr algn="just" rtl="0">
            <a:defRPr sz="1000"/>
          </a:pPr>
          <a:r>
            <a:rPr lang="pt-PT" sz="800" b="1" i="0" u="none" strike="noStrike" baseline="0">
              <a:solidFill>
                <a:srgbClr val="000000"/>
              </a:solidFill>
              <a:latin typeface="Arial"/>
              <a:cs typeface="Arial"/>
            </a:rPr>
            <a:t>- Contrato coletivo (CCT):</a:t>
          </a:r>
          <a:r>
            <a:rPr lang="pt-PT" sz="800" b="0" i="0" u="none" strike="noStrike" baseline="0">
              <a:solidFill>
                <a:srgbClr val="000000"/>
              </a:solidFill>
              <a:latin typeface="Arial"/>
              <a:cs typeface="Arial"/>
            </a:rPr>
            <a:t> conjunto de normas reguladoras das relações de trabalho resultante de acordo entre uma ou mais associações de empregadores e uma ou mais associações sindicais.</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Acordo coletivo (ACT)</a:t>
          </a:r>
          <a:r>
            <a:rPr lang="pt-PT" sz="800" b="0" i="0" u="none" strike="noStrike" baseline="0">
              <a:solidFill>
                <a:srgbClr val="000000"/>
              </a:solidFill>
              <a:latin typeface="Arial"/>
              <a:cs typeface="Arial"/>
            </a:rPr>
            <a:t>: conjunto  de  normas  reguladoras  das relações de trabalho resultante de acordo entre uma pluralidade de empregadores para diferentes empresas e uma ou mais associações sindicais. </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Acordo de empresa (AE):</a:t>
          </a:r>
          <a:r>
            <a:rPr lang="pt-PT" sz="800" b="0" i="0" u="none" strike="noStrike" baseline="0">
              <a:solidFill>
                <a:srgbClr val="000000"/>
              </a:solidFill>
              <a:latin typeface="Arial"/>
              <a:cs typeface="Arial"/>
            </a:rPr>
            <a:t> conjunto de normas reguladoras das relações de trabalho resultante de acordo entre um empregador para uma empresa ou estabelecimento e uma ou mais associações sindicais.</a:t>
          </a:r>
        </a:p>
        <a:p>
          <a:pPr algn="just" rtl="0">
            <a:defRPr sz="1000"/>
          </a:pPr>
          <a:r>
            <a:rPr lang="pt-PT" sz="800" b="0" i="0" u="none" strike="noStrike" baseline="0">
              <a:solidFill>
                <a:srgbClr val="000000"/>
              </a:solidFill>
              <a:latin typeface="Arial"/>
              <a:cs typeface="Arial"/>
            </a:rPr>
            <a:t>- </a:t>
          </a:r>
          <a:r>
            <a:rPr lang="pt-PT" sz="800" b="1" i="0" u="none" strike="noStrike" baseline="0">
              <a:solidFill>
                <a:srgbClr val="000000"/>
              </a:solidFill>
              <a:latin typeface="Arial"/>
              <a:cs typeface="Arial"/>
            </a:rPr>
            <a:t>Regulamento de condições mínimas (RCM):</a:t>
          </a:r>
          <a:r>
            <a:rPr lang="pt-PT" sz="800" b="0" i="0" u="none" strike="noStrike" baseline="0">
              <a:solidFill>
                <a:srgbClr val="000000"/>
              </a:solidFill>
              <a:latin typeface="Arial"/>
              <a:cs typeface="Arial"/>
            </a:rPr>
            <a:t>  conjunto  de   normas  reguladoras    das  relações   de   trabalho  adotadas  por regulamento  do Ministro responsável pela área laboral e do Ministro da tutela ou o responsável pelo sector de atividade.</a:t>
          </a: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Regulamento de extensão (RE):</a:t>
          </a:r>
          <a:r>
            <a:rPr lang="pt-PT" sz="800" b="0" i="0" u="none" strike="noStrike" baseline="0">
              <a:solidFill>
                <a:srgbClr val="000000"/>
              </a:solidFill>
              <a:latin typeface="Arial"/>
              <a:cs typeface="Arial"/>
            </a:rPr>
            <a:t> regulamento emitido pelo Ministro responsável pela área laboral que estende o âmbito de aplicação de uma convenção coletiva ou decisão arbitral.</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Í</a:t>
          </a:r>
          <a:r>
            <a:rPr lang="pt-PT" sz="800" b="1" i="0" u="none" strike="noStrike" baseline="0">
              <a:solidFill>
                <a:srgbClr val="000000"/>
              </a:solidFill>
              <a:latin typeface="Arial"/>
              <a:cs typeface="Arial"/>
            </a:rPr>
            <a:t>ndice de Preços no Consumidor:</a:t>
          </a:r>
          <a:r>
            <a:rPr lang="pt-PT" sz="800" b="0" i="0" u="none" strike="noStrike" baseline="0">
              <a:solidFill>
                <a:srgbClr val="000000"/>
              </a:solidFill>
              <a:latin typeface="Arial"/>
              <a:cs typeface="Arial"/>
            </a:rPr>
            <a:t> indicador que tem por finalidade medir a evolução no tempo dos preços de um conjunto de bens e serviços considerados representativos da estrutura de consumo da população residente em Portugal. A estrutura de consumo da atual série do IPC (2008 = 100) bem como os bens e serviços que constituem o cabaz do indicador foram inferidos com base no Inquérito aos Orçamentos Familiares realizado em 2005 e 2006.</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Ofertas de emprego: </a:t>
          </a:r>
          <a:r>
            <a:rPr lang="pt-PT" sz="800" b="0" i="0" u="none" strike="noStrike" baseline="0">
              <a:solidFill>
                <a:srgbClr val="000000"/>
              </a:solidFill>
              <a:latin typeface="Arial"/>
              <a:cs typeface="Arial"/>
            </a:rPr>
            <a:t>empregos disponíveis comunicados pelas entidades empregadoras aos Centros de Emprego.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Participantes em programas e medidas de emprego, formação profissional e reabilitação profissional:</a:t>
          </a: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transitados: </a:t>
          </a:r>
          <a:r>
            <a:rPr lang="pt-PT" sz="800" b="0" i="0" u="none" strike="noStrike" baseline="0">
              <a:solidFill>
                <a:srgbClr val="000000"/>
              </a:solidFill>
              <a:latin typeface="Arial"/>
              <a:cs typeface="Arial"/>
            </a:rPr>
            <a:t>número de participantes que iniciaram a sua atividade em anos anteriores não tendo terminado antes do primeiro dia do ano estatístico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iniciados:</a:t>
          </a:r>
          <a:r>
            <a:rPr lang="pt-PT" sz="800" b="0" i="0" u="none" strike="noStrike" baseline="0">
              <a:solidFill>
                <a:srgbClr val="000000"/>
              </a:solidFill>
              <a:latin typeface="Arial"/>
              <a:cs typeface="Arial"/>
            </a:rPr>
            <a:t> número de participantes que iniciaram a sua participação em programas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terminaram:</a:t>
          </a:r>
          <a:r>
            <a:rPr lang="pt-PT" sz="800" b="0" i="0" u="none" strike="noStrike" baseline="0">
              <a:solidFill>
                <a:srgbClr val="000000"/>
              </a:solidFill>
              <a:latin typeface="Arial"/>
              <a:cs typeface="Arial"/>
            </a:rPr>
            <a:t> número de participantes que cessaram a sua participação em medidas ativas desde o início do ano até ao último dia do período em análise;</a:t>
          </a:r>
        </a:p>
        <a:p>
          <a:pPr algn="just" rtl="0">
            <a:defRPr sz="1000"/>
          </a:pPr>
          <a:r>
            <a:rPr lang="pt-PT" sz="800" b="0" i="0" u="none" strike="noStrike" baseline="0">
              <a:solidFill>
                <a:srgbClr val="000000"/>
              </a:solidFill>
              <a:latin typeface="Arial"/>
              <a:cs typeface="Arial"/>
            </a:rPr>
            <a:t> - </a:t>
          </a:r>
          <a:r>
            <a:rPr lang="pt-PT" sz="800" b="1" i="0" u="none" strike="noStrike" baseline="0">
              <a:solidFill>
                <a:srgbClr val="000000"/>
              </a:solidFill>
              <a:latin typeface="Arial"/>
              <a:cs typeface="Arial"/>
            </a:rPr>
            <a:t>permanecem: </a:t>
          </a:r>
          <a:r>
            <a:rPr lang="pt-PT" sz="800" b="0" i="0" u="none" strike="noStrike" baseline="0">
              <a:solidFill>
                <a:srgbClr val="000000"/>
              </a:solidFill>
              <a:latin typeface="Arial"/>
              <a:cs typeface="Arial"/>
            </a:rPr>
            <a:t>número de participantes que se encontram em atividade no programa no final do período em análise, independentemente da data de entrada.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Pedidos de emprego:</a:t>
          </a:r>
          <a:r>
            <a:rPr lang="pt-PT" sz="800" b="0" i="0" u="none" strike="noStrike" baseline="0">
              <a:solidFill>
                <a:srgbClr val="000000"/>
              </a:solidFill>
              <a:latin typeface="Arial"/>
              <a:cs typeface="Arial"/>
            </a:rPr>
            <a:t> total de pessoas com idade igual ou superior a 16 anos (salvaguardadas as reservas previstas na Lei), inscritas nos Centros de Emprego para obter um emprego por conta de outrem.</a:t>
          </a:r>
        </a:p>
        <a:p>
          <a:pPr algn="just" rtl="0">
            <a:defRPr sz="1000"/>
          </a:pPr>
          <a:r>
            <a:rPr lang="pt-PT" sz="800" b="0" i="0" u="none" strike="noStrike" baseline="0">
              <a:solidFill>
                <a:srgbClr val="000000"/>
              </a:solidFill>
              <a:latin typeface="Arial"/>
              <a:cs typeface="Arial"/>
            </a:rPr>
            <a:t>Subdividem-se:</a:t>
          </a:r>
        </a:p>
        <a:p>
          <a:pPr algn="just" rtl="0">
            <a:defRPr sz="1000"/>
          </a:pPr>
          <a:r>
            <a:rPr lang="pt-PT" sz="800" b="1" i="0" u="none" strike="noStrike" baseline="0">
              <a:solidFill>
                <a:srgbClr val="000000"/>
              </a:solidFill>
              <a:latin typeface="Arial"/>
              <a:cs typeface="Arial"/>
            </a:rPr>
            <a:t>- empregados: </a:t>
          </a:r>
          <a:r>
            <a:rPr lang="pt-PT" sz="800" b="0" i="0" u="none" strike="noStrike" baseline="0">
              <a:solidFill>
                <a:srgbClr val="000000"/>
              </a:solidFill>
              <a:latin typeface="Arial"/>
              <a:cs typeface="Arial"/>
            </a:rPr>
            <a:t>têm um emprego que pretendem abandonar;</a:t>
          </a:r>
        </a:p>
        <a:p>
          <a:pPr algn="just" rtl="0">
            <a:defRPr sz="1000"/>
          </a:pPr>
          <a:r>
            <a:rPr lang="pt-PT" sz="800" b="1" i="0" u="none" strike="noStrike" baseline="0">
              <a:solidFill>
                <a:srgbClr val="000000"/>
              </a:solidFill>
              <a:latin typeface="Arial"/>
              <a:cs typeface="Arial"/>
            </a:rPr>
            <a:t>- ocupados: </a:t>
          </a:r>
          <a:r>
            <a:rPr lang="pt-PT" sz="800" b="0" i="0" u="none" strike="noStrike" baseline="0">
              <a:solidFill>
                <a:srgbClr val="000000"/>
              </a:solidFill>
              <a:latin typeface="Arial"/>
              <a:cs typeface="Arial"/>
            </a:rPr>
            <a:t>trabalhadores ocupados em programas especiais de emprego;</a:t>
          </a:r>
        </a:p>
        <a:p>
          <a:pPr algn="just" rtl="0">
            <a:defRPr sz="1000"/>
          </a:pPr>
          <a:r>
            <a:rPr lang="pt-PT" sz="800" b="1" i="0" u="none" strike="noStrike" baseline="0">
              <a:solidFill>
                <a:srgbClr val="000000"/>
              </a:solidFill>
              <a:latin typeface="Arial"/>
              <a:cs typeface="Arial"/>
            </a:rPr>
            <a:t>- desempregados </a:t>
          </a:r>
          <a:r>
            <a:rPr lang="pt-PT" sz="800" b="0" i="0" u="none" strike="noStrike" baseline="0">
              <a:solidFill>
                <a:srgbClr val="000000"/>
              </a:solidFill>
              <a:latin typeface="Arial"/>
              <a:cs typeface="Arial"/>
            </a:rPr>
            <a:t>(desemprego registado): não têm um emprego e estão imediatamente disponíveis para trabalhar, dos quais: primeiro emprego (nunca trabalharam) e novo emprego (já trabalharam);</a:t>
          </a:r>
        </a:p>
        <a:p>
          <a:pPr algn="just" rtl="0">
            <a:defRPr sz="1000"/>
          </a:pPr>
          <a:r>
            <a:rPr lang="pt-PT" sz="800" b="1" i="0" u="none" strike="noStrike" baseline="0">
              <a:solidFill>
                <a:srgbClr val="000000"/>
              </a:solidFill>
              <a:latin typeface="Arial"/>
              <a:cs typeface="Arial"/>
            </a:rPr>
            <a:t>- indisponíveis temporariamente: </a:t>
          </a:r>
          <a:r>
            <a:rPr lang="pt-PT" sz="800" b="0" i="0" u="none" strike="noStrike" baseline="0">
              <a:solidFill>
                <a:srgbClr val="000000"/>
              </a:solidFill>
              <a:latin typeface="Arial"/>
              <a:cs typeface="Arial"/>
            </a:rPr>
            <a:t>desempregados ou empregados que não reúnem condições imediatas para o trabalho por motivos de saúde.</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invalidez:</a:t>
          </a:r>
          <a:r>
            <a:rPr lang="pt-PT" sz="800" b="0" i="0" u="none" strike="noStrike" baseline="0">
              <a:solidFill>
                <a:srgbClr val="000000"/>
              </a:solidFill>
              <a:latin typeface="Arial"/>
              <a:cs typeface="Arial"/>
            </a:rPr>
            <a:t>  prestação pecuniária de pagamento mensal, destinada a proteger os beneficiários de Regime Geral da Segurança Social nas situações de incapacidade permanente para o trabalho.</a:t>
          </a: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15</xdr:col>
      <xdr:colOff>276225</xdr:colOff>
      <xdr:row>1</xdr:row>
      <xdr:rowOff>47625</xdr:rowOff>
    </xdr:from>
    <xdr:to>
      <xdr:col>32</xdr:col>
      <xdr:colOff>0</xdr:colOff>
      <xdr:row>80</xdr:row>
      <xdr:rowOff>38100</xdr:rowOff>
    </xdr:to>
    <xdr:sp macro="" textlink="">
      <xdr:nvSpPr>
        <xdr:cNvPr id="1465345" name="Text Box 1"/>
        <xdr:cNvSpPr txBox="1">
          <a:spLocks noChangeArrowheads="1"/>
        </xdr:cNvSpPr>
      </xdr:nvSpPr>
      <xdr:spPr bwMode="auto">
        <a:xfrm>
          <a:off x="3562350" y="219075"/>
          <a:ext cx="3276600" cy="1161097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0"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emprego:</a:t>
          </a:r>
          <a:r>
            <a:rPr lang="pt-PT" sz="800" b="0" i="0" u="none" strike="noStrike" baseline="0">
              <a:solidFill>
                <a:srgbClr val="000000"/>
              </a:solidFill>
              <a:latin typeface="Arial"/>
              <a:cs typeface="Arial"/>
            </a:rPr>
            <a:t> número de pessoas com emprego expresso em percentagem do total da população no mesmo grupo etário.</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T</a:t>
          </a:r>
          <a:r>
            <a:rPr lang="pt-PT" sz="800" b="1" i="0" u="none" strike="noStrike" baseline="0">
              <a:solidFill>
                <a:srgbClr val="000000"/>
              </a:solidFill>
              <a:latin typeface="Arial"/>
              <a:cs typeface="Arial"/>
            </a:rPr>
            <a:t>axa de desemprego:</a:t>
          </a:r>
          <a:r>
            <a:rPr lang="pt-PT" sz="800" b="0" i="0" u="none" strike="noStrike" baseline="0">
              <a:solidFill>
                <a:srgbClr val="000000"/>
              </a:solidFill>
              <a:latin typeface="Arial"/>
              <a:cs typeface="Arial"/>
            </a:rPr>
            <a:t> relação entre a população desempregada e a população ativa.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salário (horária ou mensal):</a:t>
          </a:r>
          <a:r>
            <a:rPr lang="pt-PT" sz="800" b="0" i="0" u="none" strike="noStrike" baseline="0">
              <a:solidFill>
                <a:srgbClr val="000000"/>
              </a:solidFill>
              <a:latin typeface="Arial"/>
              <a:cs typeface="Arial"/>
            </a:rPr>
            <a:t> montante ilíquido (antes da dedução de quaisquer descontos), em dinheiro e/ou géneros, pago com carácter regular e garantido aos trabalhadores no período de referência e correspondente ao período normal de trabalho. Não são considerados quaisquer descontos efetuados nesse período devido a faltas por motivos que determinem redução na remuneração. Inclui, para além da remuneração de base, os prémios e subsídios regulares e garantidos ligados às características do posto de trabalho (subsídios de função, de turno, de isenção de horário, por trabalhos penosos, perigosos ou sujos, etc.) No caso do subsídio de alimentação são sempre considerados 20 dias de trabalho com direito a atribuição do subsídio. Excluem-se os prémios, subsídios e gratificações ligados às características individuais do trabalhador (diuturnidades, produtividade, assiduidade, mérito, etc.). O pagamento de horas extraordinárias encontra-se também excluído.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completo: </a:t>
          </a:r>
          <a:r>
            <a:rPr lang="pt-PT" sz="800" b="0" i="0" u="none" strike="noStrike" baseline="0">
              <a:solidFill>
                <a:srgbClr val="000000"/>
              </a:solidFill>
              <a:latin typeface="Arial"/>
              <a:cs typeface="Arial"/>
            </a:rPr>
            <a:t>Trabalhador cujo período de trabalho tem uma duração igual ou superior à duração normal de trabalho em vigor na empresa/instituição, para a respetiva categoria profissional ou na respetiva profissão.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a tempo parcial:</a:t>
          </a:r>
          <a:r>
            <a:rPr lang="pt-PT" sz="800" b="0" i="0" u="none" strike="noStrike" baseline="0">
              <a:solidFill>
                <a:srgbClr val="000000"/>
              </a:solidFill>
              <a:latin typeface="Arial"/>
              <a:cs typeface="Arial"/>
            </a:rPr>
            <a:t> trabalhador cujo período de trabalho tem uma duração inferior à duração normal de trabalho em vigor na empresa/instituição, para a respetiva categoria profissional ou na respetiva profissão. </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de outrem:</a:t>
          </a:r>
          <a:r>
            <a:rPr lang="pt-PT" sz="800" b="0" i="0" u="none" strike="noStrike" baseline="0">
              <a:solidFill>
                <a:srgbClr val="000000"/>
              </a:solidFill>
              <a:latin typeface="Arial"/>
              <a:cs typeface="Arial"/>
            </a:rPr>
            <a:t> indivíduo que exerce uma atividade sob a autoridade e direção de outrem, nos termos de um contrato de trabalho, sujeito ou não a forma escrita, e que lhe confere o direito a uma remuneração, a qual não depende dos resultados da unidade económica para a qual trabalha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com contrato a termo:</a:t>
          </a:r>
          <a:r>
            <a:rPr lang="pt-PT" sz="800" b="0" i="0" u="none" strike="noStrike" baseline="0">
              <a:solidFill>
                <a:srgbClr val="000000"/>
              </a:solidFill>
              <a:latin typeface="Arial"/>
              <a:cs typeface="Arial"/>
            </a:rPr>
            <a:t> Indivíduo ligado à empresa/instituição por um contrato reduzido a escrito com fixação do seu termo e com menção concretizada de modo justificativo: 1) a termo certo: quando no contrato escrito conste expressamente a estipulação do prazo de duração do contrato e a indicação do seu termo; 2) a termo incerto: quando o contrato de trabalho dure por todo o tempo necessário à substituição do trabalhador ausente ou à conclusão da atividade, tarefa ou obra cuja execução justifica a sua celebração.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Trabalhador por conta própria:</a:t>
          </a:r>
          <a:r>
            <a:rPr lang="pt-PT" sz="800" b="0" i="0" u="none" strike="noStrike" baseline="0">
              <a:solidFill>
                <a:srgbClr val="000000"/>
              </a:solidFill>
              <a:latin typeface="Arial"/>
              <a:cs typeface="Arial"/>
            </a:rPr>
            <a:t> Indivíduo que exerce uma atividade independente, com associados ou não, obtendo uma remuneração que está diretamente dependente dos lucros (realizados ou potenciais) provenientes de bens ou serviços produzidos. Os associados podem ser, ou não, membros do agregado familiar. Um trabalhador por conta própria pode ser classificado como trabalhador por conta própria como isolado ou como empregador.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Valor médio da prestação de RSI por família:</a:t>
          </a:r>
          <a:r>
            <a:rPr lang="pt-PT" sz="800" b="0" i="0" u="none" strike="noStrike" baseline="0">
              <a:solidFill>
                <a:srgbClr val="000000"/>
              </a:solidFill>
              <a:latin typeface="Arial"/>
              <a:cs typeface="Arial"/>
            </a:rPr>
            <a:t> quociente entre o total das prestações processadas às famílias e o nº total de famílias (sendo que o mês de processamento da prestação = mês de referência da prestação).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Variação média ponderada intertabelas:</a:t>
          </a: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 Eficácia (meses):</a:t>
          </a:r>
          <a:r>
            <a:rPr lang="pt-PT" sz="800" b="0" i="0" u="none" strike="noStrike" baseline="0">
              <a:solidFill>
                <a:srgbClr val="000000"/>
              </a:solidFill>
              <a:latin typeface="Arial"/>
              <a:cs typeface="Arial"/>
            </a:rPr>
            <a:t> este período reporta-se aos meses que decorrem entre a data de início de eficácia da tabela anterior e da tabela vigente, com arredondamento por excesso a partir dos 15 dias inclusive. </a:t>
          </a:r>
        </a:p>
        <a:p>
          <a:pPr algn="just" rtl="0">
            <a:defRPr sz="1000"/>
          </a:pPr>
          <a:r>
            <a:rPr lang="pt-PT" sz="800" b="1" i="0" u="none" strike="noStrike" baseline="0">
              <a:solidFill>
                <a:srgbClr val="000000"/>
              </a:solidFill>
              <a:latin typeface="Arial"/>
              <a:cs typeface="Arial"/>
            </a:rPr>
            <a:t>- Variação nominal:</a:t>
          </a:r>
          <a:r>
            <a:rPr lang="pt-PT" sz="800" b="0" i="0" u="none" strike="noStrike" baseline="0">
              <a:solidFill>
                <a:srgbClr val="000000"/>
              </a:solidFill>
              <a:latin typeface="Arial"/>
              <a:cs typeface="Arial"/>
            </a:rPr>
            <a:t> é a percentagem de aumento entre a remuneração média ponderada da tabela anterior e da tabela vigente.</a:t>
          </a:r>
        </a:p>
        <a:p>
          <a:pPr algn="just" rtl="0">
            <a:defRPr sz="1000"/>
          </a:pPr>
          <a:r>
            <a:rPr lang="pt-PT" sz="800" b="1" i="0" u="none" strike="noStrike" baseline="0">
              <a:solidFill>
                <a:srgbClr val="000000"/>
              </a:solidFill>
              <a:latin typeface="Arial"/>
              <a:cs typeface="Arial"/>
            </a:rPr>
            <a:t>- Variação deflacionada:</a:t>
          </a:r>
          <a:r>
            <a:rPr lang="pt-PT" sz="800" b="0" i="0" u="none" strike="noStrike" baseline="0">
              <a:solidFill>
                <a:srgbClr val="000000"/>
              </a:solidFill>
              <a:latin typeface="Arial"/>
              <a:cs typeface="Arial"/>
            </a:rPr>
            <a:t> para o total e para cada secção da CAE a variação nominal é deflacionada com a evolução do índice de preços no consumidor (IPC) no período de eficácia da tabela.</a:t>
          </a:r>
        </a:p>
        <a:p>
          <a:pPr algn="just" rtl="0">
            <a:defRPr sz="1000"/>
          </a:pPr>
          <a:r>
            <a:rPr lang="pt-PT" sz="800" b="1" i="0" u="none" strike="noStrike" baseline="0">
              <a:solidFill>
                <a:srgbClr val="000000"/>
              </a:solidFill>
              <a:latin typeface="Arial"/>
              <a:cs typeface="Arial"/>
            </a:rPr>
            <a:t>- Variação anualizada: </a:t>
          </a:r>
          <a:r>
            <a:rPr lang="pt-PT" sz="800" b="0" i="0" u="none" strike="noStrike" baseline="0">
              <a:solidFill>
                <a:srgbClr val="000000"/>
              </a:solidFill>
              <a:latin typeface="Arial"/>
              <a:cs typeface="Arial"/>
            </a:rPr>
            <a:t>para permitir a comparação entre todos os IRC, dado que os períodos de eficácia das tabelas salariais são, em alguns casos, inferiores ou superiores a 12 meses, anualizam-se as percentagens de variação intertabelas nominal e as do Índice de Preços no Consumidor (IPC).</a:t>
          </a:r>
        </a:p>
        <a:p>
          <a:pPr algn="just" rtl="0">
            <a:defRPr sz="1000"/>
          </a:pPr>
          <a:endParaRPr lang="pt-PT" sz="800" b="0" i="0" u="none" strike="noStrike" baseline="0">
            <a:solidFill>
              <a:srgbClr val="000000"/>
            </a:solidFill>
            <a:latin typeface="Arial"/>
            <a:cs typeface="Arial"/>
          </a:endParaRPr>
        </a:p>
        <a:p>
          <a:pPr algn="just" rtl="0">
            <a:defRPr sz="1000"/>
          </a:pPr>
          <a:r>
            <a:rPr lang="pt-PT" sz="800" b="0" i="0" u="none" strike="noStrike" baseline="0">
              <a:solidFill>
                <a:srgbClr val="000000"/>
              </a:solidFill>
              <a:latin typeface="Arial"/>
              <a:cs typeface="Arial"/>
            </a:rPr>
            <a:t> </a:t>
          </a:r>
        </a:p>
      </xdr:txBody>
    </xdr:sp>
    <xdr:clientData/>
  </xdr:twoCellAnchor>
  <xdr:twoCellAnchor>
    <xdr:from>
      <xdr:col>1</xdr:col>
      <xdr:colOff>66675</xdr:colOff>
      <xdr:row>1</xdr:row>
      <xdr:rowOff>47625</xdr:rowOff>
    </xdr:from>
    <xdr:to>
      <xdr:col>15</xdr:col>
      <xdr:colOff>209550</xdr:colOff>
      <xdr:row>85</xdr:row>
      <xdr:rowOff>28575</xdr:rowOff>
    </xdr:to>
    <xdr:sp macro="" textlink="">
      <xdr:nvSpPr>
        <xdr:cNvPr id="1465402" name="Text Box 2"/>
        <xdr:cNvSpPr txBox="1">
          <a:spLocks noChangeArrowheads="1"/>
        </xdr:cNvSpPr>
      </xdr:nvSpPr>
      <xdr:spPr bwMode="auto">
        <a:xfrm>
          <a:off x="133350" y="219075"/>
          <a:ext cx="3362325" cy="12353925"/>
        </a:xfrm>
        <a:prstGeom prst="rect">
          <a:avLst/>
        </a:prstGeom>
        <a:noFill/>
        <a:ln w="9525">
          <a:noFill/>
          <a:miter lim="800000"/>
          <a:headEnd/>
          <a:tailEnd/>
        </a:ln>
      </xdr:spPr>
      <xdr:txBody>
        <a:bodyPr vertOverflow="clip" wrap="square" lIns="27432" tIns="22860" rIns="27432" bIns="0" anchor="t" upright="1"/>
        <a:lstStyle/>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sobrevivência:</a:t>
          </a:r>
          <a:r>
            <a:rPr lang="pt-PT" sz="800" b="0" i="0" u="none" strike="noStrike" baseline="0">
              <a:solidFill>
                <a:srgbClr val="000000"/>
              </a:solidFill>
              <a:latin typeface="Arial"/>
              <a:cs typeface="Arial"/>
            </a:rPr>
            <a:t> prestação pecuniária mensal, cujo montante é determinado em função da pensão de aposentação.</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a:t>
          </a:r>
          <a:r>
            <a:rPr lang="pt-PT" sz="800" b="0" i="0" u="none" strike="noStrike" baseline="0">
              <a:solidFill>
                <a:srgbClr val="000000"/>
              </a:solidFill>
              <a:latin typeface="Arial"/>
              <a:cs typeface="Arial"/>
            </a:rPr>
            <a:t> prestação pecuniária mensal do regime geral de segurança social, destinada a proteger os beneficiários quando atingem a idade mínima legalmente presumida como adequada para a cessação do exercício da atividade profissional.</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a:t>
          </a:r>
          <a:r>
            <a:rPr lang="pt-PT" sz="800" b="0" i="0" u="none" strike="noStrike" baseline="0">
              <a:solidFill>
                <a:srgbClr val="000000"/>
              </a:solidFill>
              <a:latin typeface="Arial"/>
              <a:cs typeface="Arial"/>
            </a:rPr>
            <a:t> 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Pessoal ao serviço: </a:t>
          </a:r>
          <a:r>
            <a:rPr lang="pt-PT" sz="800" b="0" i="0" u="none" strike="noStrike" baseline="0">
              <a:solidFill>
                <a:srgbClr val="000000"/>
              </a:solidFill>
              <a:latin typeface="Arial"/>
              <a:cs typeface="Arial"/>
            </a:rPr>
            <a:t>pessoas que no período de referência efetuaram qualquer trabalho remunerado de pelo menos uma hora para o estabelecimento, independentemente do vínculo que tinham. Inclui as pessoas temporariamente ausentes, nas datas de referência, por férias, maternidade, conflito de trabalho, formação profissional, assim como por doença e acidente de trabalho de duração igual ou inferior a um mês. Inclui também os trabalhadores de outras empresas que se encontram a trabalhar no estabelecimento sendo aí diretamente remunerados. Inclui ainda os sócios gerentes, cooperantes e familiares que trabalham nas datas de referência, tendo recebido por esse trabalho uma remuneração. Exclui os trabalhadores a cumprir serviço militar, em regime de licença sem vencimento, em desempenho de cargos públicos (vereadores, deputados), ausentes por doença ou acidente de trabalho de duração superior a um mês, assim como trabalhadores com vínculo ao estabelecimento deslocados para outras empresas, sendo nessas diretamente remunerados.</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ativa: </a:t>
          </a:r>
          <a:r>
            <a:rPr lang="pt-PT" sz="800" b="0" i="0" u="none" strike="noStrike" baseline="0">
              <a:solidFill>
                <a:srgbClr val="000000"/>
              </a:solidFill>
              <a:latin typeface="Arial"/>
              <a:cs typeface="Arial"/>
            </a:rPr>
            <a:t>Pensão de invalidez:  prestação pecuniária de pagamento mensal, destinada a proteger os beneficiários de Regime Geral da Segurança Social nas situações de incapacidade permanente para o trabalho.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sobrevivência: </a:t>
          </a:r>
          <a:r>
            <a:rPr lang="pt-PT" sz="800" b="0" i="0" u="none" strike="noStrike" baseline="0">
              <a:solidFill>
                <a:srgbClr val="000000"/>
              </a:solidFill>
              <a:latin typeface="Arial"/>
              <a:cs typeface="Arial"/>
            </a:rPr>
            <a:t>prestação pecuniária mensal, cujo montante é determinado em função da pensão de aposentação.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Pensão de velhice: </a:t>
          </a:r>
          <a:r>
            <a:rPr lang="pt-PT" sz="800" b="0" i="0" u="none" strike="noStrike" baseline="0">
              <a:solidFill>
                <a:srgbClr val="000000"/>
              </a:solidFill>
              <a:latin typeface="Arial"/>
              <a:cs typeface="Arial"/>
            </a:rPr>
            <a:t>prestação pecuniária mensal do regime geral de segurança social, destinada a proteger os beneficiários quando atingem a idade mínima legalmente presumida como adequada para a cessação do exercício da atividade profissional.</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Pensionista ativo: </a:t>
          </a:r>
          <a:r>
            <a:rPr lang="pt-PT" sz="800" b="0" i="0" u="none" strike="noStrike" baseline="0">
              <a:solidFill>
                <a:srgbClr val="000000"/>
              </a:solidFill>
              <a:latin typeface="Arial"/>
              <a:cs typeface="Arial"/>
            </a:rPr>
            <a:t>todos os pensionistas que à data de referência se encontravam a receberem um qualquer tipo de pensão.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População com emprego: </a:t>
          </a:r>
          <a:r>
            <a:rPr lang="pt-PT" sz="800" b="0" i="0" u="none" strike="noStrike" baseline="0">
              <a:solidFill>
                <a:srgbClr val="000000"/>
              </a:solidFill>
              <a:latin typeface="Arial"/>
              <a:cs typeface="Arial"/>
            </a:rPr>
            <a:t>Indivíduo com idade mínima de 15 anos que, no período de referência, se encontrava numa das seguintes situações: a) tinha efetuado trabalho de pelo menos uma hora, mediante pagamento de uma remuneração ou com vista a um benefício ou ganho familiar em dinheiro ou em géneros; b) tinha um emprego, não estava ao serviço, mas tinha uma ligação formal com o seu emprego; c) tinha uma empresa, mas não estava temporariamente ao trabalho por uma razão específica; d) estava em situação de pré-reforma, mas encontrava-se a trabalhar no período de referência</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Prestação de rendimento social de inserção</a:t>
          </a:r>
          <a:r>
            <a:rPr lang="pt-PT" sz="800" b="0" i="0" u="none" strike="noStrike" baseline="0">
              <a:solidFill>
                <a:srgbClr val="000000"/>
              </a:solidFill>
              <a:latin typeface="Arial"/>
              <a:cs typeface="Arial"/>
            </a:rPr>
            <a:t>: atribuição pecuniária, de carácter transitório, variável em função do rendimento e da composição dos agregados familiares dos requerentes e calculada por referência ao valor do rendimento social de inserção.</a:t>
          </a:r>
          <a:endParaRPr lang="pt-PT" sz="800" b="1" i="0" u="none" strike="noStrike" baseline="0">
            <a:solidFill>
              <a:srgbClr val="000000"/>
            </a:solidFill>
            <a:latin typeface="Arial"/>
            <a:cs typeface="Arial"/>
          </a:endParaRPr>
        </a:p>
        <a:p>
          <a:pPr algn="just" rtl="0">
            <a:defRPr sz="1000"/>
          </a:pPr>
          <a:endParaRPr lang="pt-PT" sz="800" b="1"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Remuneração mensal base: </a:t>
          </a:r>
          <a:r>
            <a:rPr lang="pt-PT" sz="800" b="0" i="0" u="none" strike="noStrike" baseline="0">
              <a:solidFill>
                <a:srgbClr val="000000"/>
              </a:solidFill>
              <a:latin typeface="Arial"/>
              <a:cs typeface="Arial"/>
            </a:rPr>
            <a:t>montante ilíquido em dinheiro e/ ou géneros pago aos trabalhadores no período de referência e correspondente às horas normais de trabalho, independentemente de terem faltado ou não por férias, maternidade, greves, formação profissional, doença e acidentes de trabalho por tempo igual ou inferior a um mês. Remuneração mensal ganho: remuneração base, prémios e subsídios  regulares e remuneração por trabalho suplementar.</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Rendimento social de inserção (RSI):</a:t>
          </a:r>
          <a:r>
            <a:rPr lang="pt-PT" sz="800" b="0" i="0" u="none" strike="noStrike" baseline="0">
              <a:solidFill>
                <a:srgbClr val="000000"/>
              </a:solidFill>
              <a:latin typeface="Arial"/>
              <a:cs typeface="Arial"/>
            </a:rPr>
            <a:t> montante indexado ao valor legalmente fixado para a pensão social do subsistema de solidariedade e calculado por referência à composição dos agregados familiares.</a:t>
          </a:r>
        </a:p>
        <a:p>
          <a:pPr algn="just" rtl="0">
            <a:defRPr sz="1000"/>
          </a:pPr>
          <a:endParaRPr lang="pt-PT" sz="800" b="0" i="0" u="none" strike="noStrike" baseline="0">
            <a:solidFill>
              <a:srgbClr val="000000"/>
            </a:solidFill>
            <a:latin typeface="Arial"/>
            <a:cs typeface="Arial"/>
          </a:endParaRPr>
        </a:p>
        <a:p>
          <a:pPr algn="just" rtl="0">
            <a:defRPr sz="1000"/>
          </a:pPr>
          <a:r>
            <a:rPr lang="pt-PT" sz="800" b="1" i="0" u="none" strike="noStrike" baseline="0">
              <a:solidFill>
                <a:srgbClr val="000000"/>
              </a:solidFill>
              <a:latin typeface="Arial"/>
              <a:cs typeface="Arial"/>
            </a:rPr>
            <a:t>Taxa de atividade: </a:t>
          </a:r>
          <a:r>
            <a:rPr lang="pt-PT" sz="800" b="0" i="0" u="none" strike="noStrike" baseline="0">
              <a:solidFill>
                <a:srgbClr val="000000"/>
              </a:solidFill>
              <a:latin typeface="Arial"/>
              <a:cs typeface="Arial"/>
            </a:rPr>
            <a:t>relação entre a população ativa e a população total com 15 e mais anos de idade.</a:t>
          </a:r>
        </a:p>
        <a:p>
          <a:pPr algn="just" rtl="0">
            <a:defRPr sz="1000"/>
          </a:pPr>
          <a:endParaRPr lang="pt-PT" sz="800" b="0" i="0" u="none" strike="noStrike" baseline="0">
            <a:solidFill>
              <a:srgbClr val="000000"/>
            </a:solidFill>
            <a:latin typeface="Arial"/>
            <a:cs typeface="Aria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0</xdr:colOff>
      <xdr:row>43</xdr:row>
      <xdr:rowOff>0</xdr:rowOff>
    </xdr:from>
    <xdr:to>
      <xdr:col>2</xdr:col>
      <xdr:colOff>123825</xdr:colOff>
      <xdr:row>43</xdr:row>
      <xdr:rowOff>123825</xdr:rowOff>
    </xdr:to>
    <xdr:pic>
      <xdr:nvPicPr>
        <xdr:cNvPr id="122719" name="Picture 2065"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7553325"/>
          <a:ext cx="123825" cy="123825"/>
        </a:xfrm>
        <a:prstGeom prst="rect">
          <a:avLst/>
        </a:prstGeom>
        <a:noFill/>
        <a:ln w="9525">
          <a:noFill/>
          <a:miter lim="800000"/>
          <a:headEnd/>
          <a:tailEnd/>
        </a:ln>
      </xdr:spPr>
    </xdr:pic>
    <xdr:clientData/>
  </xdr:twoCellAnchor>
  <xdr:twoCellAnchor editAs="oneCell">
    <xdr:from>
      <xdr:col>2</xdr:col>
      <xdr:colOff>0</xdr:colOff>
      <xdr:row>50</xdr:row>
      <xdr:rowOff>0</xdr:rowOff>
    </xdr:from>
    <xdr:to>
      <xdr:col>2</xdr:col>
      <xdr:colOff>123825</xdr:colOff>
      <xdr:row>50</xdr:row>
      <xdr:rowOff>123825</xdr:rowOff>
    </xdr:to>
    <xdr:pic>
      <xdr:nvPicPr>
        <xdr:cNvPr id="122720" name="Picture 2068" descr="logop"/>
        <xdr:cNvPicPr>
          <a:picLocks noChangeAspect="1" noChangeArrowheads="1"/>
        </xdr:cNvPicPr>
      </xdr:nvPicPr>
      <xdr:blipFill>
        <a:blip xmlns:r="http://schemas.openxmlformats.org/officeDocument/2006/relationships" r:embed="rId1" cstate="print"/>
        <a:srcRect/>
        <a:stretch>
          <a:fillRect/>
        </a:stretch>
      </xdr:blipFill>
      <xdr:spPr bwMode="auto">
        <a:xfrm>
          <a:off x="390525" y="8724900"/>
          <a:ext cx="123825" cy="123825"/>
        </a:xfrm>
        <a:prstGeom prst="rect">
          <a:avLst/>
        </a:prstGeom>
        <a:noFill/>
        <a:ln w="9525">
          <a:noFill/>
          <a:miter lim="800000"/>
          <a:headEnd/>
          <a:tailEnd/>
        </a:ln>
      </xdr:spPr>
    </xdr:pic>
    <xdr:clientData/>
  </xdr:twoCellAnchor>
  <xdr:twoCellAnchor editAs="oneCell">
    <xdr:from>
      <xdr:col>3</xdr:col>
      <xdr:colOff>38100</xdr:colOff>
      <xdr:row>52</xdr:row>
      <xdr:rowOff>104775</xdr:rowOff>
    </xdr:from>
    <xdr:to>
      <xdr:col>5</xdr:col>
      <xdr:colOff>28575</xdr:colOff>
      <xdr:row>53</xdr:row>
      <xdr:rowOff>266700</xdr:rowOff>
    </xdr:to>
    <xdr:pic>
      <xdr:nvPicPr>
        <xdr:cNvPr id="122721" name="Picture 2069"/>
        <xdr:cNvPicPr>
          <a:picLocks noChangeAspect="1" noChangeArrowheads="1"/>
        </xdr:cNvPicPr>
      </xdr:nvPicPr>
      <xdr:blipFill>
        <a:blip xmlns:r="http://schemas.openxmlformats.org/officeDocument/2006/relationships" r:embed="rId2" cstate="print"/>
        <a:srcRect/>
        <a:stretch>
          <a:fillRect/>
        </a:stretch>
      </xdr:blipFill>
      <xdr:spPr bwMode="auto">
        <a:xfrm>
          <a:off x="628650" y="9315450"/>
          <a:ext cx="1619250" cy="323850"/>
        </a:xfrm>
        <a:prstGeom prst="rect">
          <a:avLst/>
        </a:prstGeom>
        <a:noFill/>
        <a:ln w="9525">
          <a:noFill/>
          <a:miter lim="800000"/>
          <a:headEnd/>
          <a:tailEnd/>
        </a:ln>
      </xdr:spPr>
    </xdr:pic>
    <xdr:clientData/>
  </xdr:twoCellAnchor>
  <xdr:twoCellAnchor editAs="oneCell">
    <xdr:from>
      <xdr:col>3</xdr:col>
      <xdr:colOff>19050</xdr:colOff>
      <xdr:row>46</xdr:row>
      <xdr:rowOff>0</xdr:rowOff>
    </xdr:from>
    <xdr:to>
      <xdr:col>3</xdr:col>
      <xdr:colOff>1381125</xdr:colOff>
      <xdr:row>48</xdr:row>
      <xdr:rowOff>28575</xdr:rowOff>
    </xdr:to>
    <xdr:pic>
      <xdr:nvPicPr>
        <xdr:cNvPr id="122722" name="Picture 2070"/>
        <xdr:cNvPicPr>
          <a:picLocks noChangeAspect="1" noChangeArrowheads="1"/>
        </xdr:cNvPicPr>
      </xdr:nvPicPr>
      <xdr:blipFill>
        <a:blip xmlns:r="http://schemas.openxmlformats.org/officeDocument/2006/relationships" r:embed="rId3" cstate="print"/>
        <a:srcRect/>
        <a:stretch>
          <a:fillRect/>
        </a:stretch>
      </xdr:blipFill>
      <xdr:spPr bwMode="auto">
        <a:xfrm>
          <a:off x="609600" y="8096250"/>
          <a:ext cx="1362075" cy="352425"/>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1181100</xdr:colOff>
      <xdr:row>20</xdr:row>
      <xdr:rowOff>9525</xdr:rowOff>
    </xdr:from>
    <xdr:to>
      <xdr:col>3</xdr:col>
      <xdr:colOff>1438275</xdr:colOff>
      <xdr:row>20</xdr:row>
      <xdr:rowOff>28575</xdr:rowOff>
    </xdr:to>
    <xdr:sp macro="" textlink="">
      <xdr:nvSpPr>
        <xdr:cNvPr id="2" name="Text Box 1"/>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3" name="Text Box 2"/>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4" name="Text Box 3"/>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5" name="Text Box 4"/>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6" name="Text Box 5"/>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7" name="Text Box 6"/>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8" name="Text Box 7"/>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twoCellAnchor editAs="oneCell">
    <xdr:from>
      <xdr:col>3</xdr:col>
      <xdr:colOff>1181100</xdr:colOff>
      <xdr:row>20</xdr:row>
      <xdr:rowOff>9525</xdr:rowOff>
    </xdr:from>
    <xdr:to>
      <xdr:col>3</xdr:col>
      <xdr:colOff>1438275</xdr:colOff>
      <xdr:row>20</xdr:row>
      <xdr:rowOff>28575</xdr:rowOff>
    </xdr:to>
    <xdr:sp macro="" textlink="">
      <xdr:nvSpPr>
        <xdr:cNvPr id="9" name="Text Box 8"/>
        <xdr:cNvSpPr txBox="1">
          <a:spLocks noChangeArrowheads="1"/>
        </xdr:cNvSpPr>
      </xdr:nvSpPr>
      <xdr:spPr bwMode="auto">
        <a:xfrm>
          <a:off x="1552575" y="2657475"/>
          <a:ext cx="257175" cy="19050"/>
        </a:xfrm>
        <a:prstGeom prst="rect">
          <a:avLst/>
        </a:prstGeom>
        <a:noFill/>
        <a:ln w="9525">
          <a:no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28575</xdr:colOff>
      <xdr:row>67</xdr:row>
      <xdr:rowOff>0</xdr:rowOff>
    </xdr:from>
    <xdr:to>
      <xdr:col>28</xdr:col>
      <xdr:colOff>228600</xdr:colOff>
      <xdr:row>67</xdr:row>
      <xdr:rowOff>0</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952500</xdr:colOff>
      <xdr:row>67</xdr:row>
      <xdr:rowOff>0</xdr:rowOff>
    </xdr:from>
    <xdr:to>
      <xdr:col>7</xdr:col>
      <xdr:colOff>361950</xdr:colOff>
      <xdr:row>67</xdr:row>
      <xdr:rowOff>0</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28575</xdr:colOff>
      <xdr:row>67</xdr:row>
      <xdr:rowOff>0</xdr:rowOff>
    </xdr:from>
    <xdr:to>
      <xdr:col>28</xdr:col>
      <xdr:colOff>228600</xdr:colOff>
      <xdr:row>67</xdr:row>
      <xdr:rowOff>0</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952500</xdr:colOff>
      <xdr:row>67</xdr:row>
      <xdr:rowOff>0</xdr:rowOff>
    </xdr:from>
    <xdr:to>
      <xdr:col>7</xdr:col>
      <xdr:colOff>361950</xdr:colOff>
      <xdr:row>67</xdr:row>
      <xdr:rowOff>0</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17</xdr:col>
      <xdr:colOff>9525</xdr:colOff>
      <xdr:row>76</xdr:row>
      <xdr:rowOff>76199</xdr:rowOff>
    </xdr:from>
    <xdr:to>
      <xdr:col>29</xdr:col>
      <xdr:colOff>66675</xdr:colOff>
      <xdr:row>87</xdr:row>
      <xdr:rowOff>38100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161925</xdr:colOff>
      <xdr:row>30</xdr:row>
      <xdr:rowOff>19051</xdr:rowOff>
    </xdr:from>
    <xdr:to>
      <xdr:col>30</xdr:col>
      <xdr:colOff>0</xdr:colOff>
      <xdr:row>40</xdr:row>
      <xdr:rowOff>133350</xdr:rowOff>
    </xdr:to>
    <xdr:graphicFrame macro="">
      <xdr:nvGraphicFramePr>
        <xdr:cNvPr id="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66675</xdr:colOff>
      <xdr:row>49</xdr:row>
      <xdr:rowOff>123825</xdr:rowOff>
    </xdr:from>
    <xdr:to>
      <xdr:col>30</xdr:col>
      <xdr:colOff>9525</xdr:colOff>
      <xdr:row>66</xdr:row>
      <xdr:rowOff>133350</xdr:rowOff>
    </xdr:to>
    <xdr:graphicFrame macro="">
      <xdr:nvGraphicFramePr>
        <xdr:cNvPr id="3"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66675</xdr:colOff>
      <xdr:row>44</xdr:row>
      <xdr:rowOff>0</xdr:rowOff>
    </xdr:from>
    <xdr:to>
      <xdr:col>30</xdr:col>
      <xdr:colOff>9525</xdr:colOff>
      <xdr:row>49</xdr:row>
      <xdr:rowOff>85725</xdr:rowOff>
    </xdr:to>
    <xdr:graphicFrame macro="">
      <xdr:nvGraphicFramePr>
        <xdr:cNvPr id="4"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38100</xdr:colOff>
      <xdr:row>5</xdr:row>
      <xdr:rowOff>0</xdr:rowOff>
    </xdr:from>
    <xdr:to>
      <xdr:col>30</xdr:col>
      <xdr:colOff>0</xdr:colOff>
      <xdr:row>16</xdr:row>
      <xdr:rowOff>85725</xdr:rowOff>
    </xdr:to>
    <xdr:graphicFrame macro="">
      <xdr:nvGraphicFramePr>
        <xdr:cNvPr id="5"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38100</xdr:colOff>
      <xdr:row>16</xdr:row>
      <xdr:rowOff>123825</xdr:rowOff>
    </xdr:from>
    <xdr:to>
      <xdr:col>30</xdr:col>
      <xdr:colOff>0</xdr:colOff>
      <xdr:row>28</xdr:row>
      <xdr:rowOff>19050</xdr:rowOff>
    </xdr:to>
    <xdr:graphicFrame macro="">
      <xdr:nvGraphicFramePr>
        <xdr:cNvPr id="6" name="Chart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0.09313</cdr:x>
      <cdr:y>0.04784</cdr:y>
    </cdr:from>
    <cdr:to>
      <cdr:x>0.09313</cdr:x>
      <cdr:y>0.04784</cdr:y>
    </cdr:to>
    <cdr:sp macro="" textlink="">
      <cdr:nvSpPr>
        <cdr:cNvPr id="2078721" name="Text Box 1"/>
        <cdr:cNvSpPr txBox="1">
          <a:spLocks xmlns:a="http://schemas.openxmlformats.org/drawingml/2006/main" noChangeArrowheads="1"/>
        </cdr:cNvSpPr>
      </cdr:nvSpPr>
      <cdr:spPr bwMode="auto">
        <a:xfrm xmlns:a="http://schemas.openxmlformats.org/drawingml/2006/main">
          <a:off x="601040" y="9794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0.79259</cdr:x>
      <cdr:y>0.18776</cdr:y>
    </cdr:from>
    <cdr:to>
      <cdr:x>0.79259</cdr:x>
      <cdr:y>0.18776</cdr:y>
    </cdr:to>
    <cdr:sp macro="" textlink="">
      <cdr:nvSpPr>
        <cdr:cNvPr id="2078722" name="Text Box 2"/>
        <cdr:cNvSpPr txBox="1">
          <a:spLocks xmlns:a="http://schemas.openxmlformats.org/drawingml/2006/main" noChangeArrowheads="1"/>
        </cdr:cNvSpPr>
      </cdr:nvSpPr>
      <cdr:spPr bwMode="auto">
        <a:xfrm xmlns:a="http://schemas.openxmlformats.org/drawingml/2006/main">
          <a:off x="5091506"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0.84125</cdr:x>
      <cdr:y>0.23834</cdr:y>
    </cdr:from>
    <cdr:to>
      <cdr:x>0.86053</cdr:x>
      <cdr:y>0.33679</cdr:y>
    </cdr:to>
    <cdr:sp macro="" textlink="">
      <cdr:nvSpPr>
        <cdr:cNvPr id="11250691" name="Line 3"/>
        <cdr:cNvSpPr>
          <a:spLocks xmlns:a="http://schemas.openxmlformats.org/drawingml/2006/main" noChangeShapeType="1"/>
        </cdr:cNvSpPr>
      </cdr:nvSpPr>
      <cdr:spPr bwMode="auto">
        <a:xfrm xmlns:a="http://schemas.openxmlformats.org/drawingml/2006/main" flipH="1">
          <a:off x="5400675" y="438150"/>
          <a:ext cx="123824" cy="180974"/>
        </a:xfrm>
        <a:prstGeom xmlns:a="http://schemas.openxmlformats.org/drawingml/2006/main" prst="line">
          <a:avLst/>
        </a:prstGeom>
        <a:noFill xmlns:a="http://schemas.openxmlformats.org/drawingml/2006/main"/>
        <a:ln xmlns:a="http://schemas.openxmlformats.org/drawingml/2006/main" w="9525">
          <a:solidFill>
            <a:srgbClr val="333333"/>
          </a:solidFill>
          <a:round/>
          <a:headEnd/>
          <a:tailEnd type="triangle" w="med" len="me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0.7857</cdr:x>
      <cdr:y>0.18776</cdr:y>
    </cdr:from>
    <cdr:to>
      <cdr:x>0.7857</cdr:x>
      <cdr:y>0.18776</cdr:y>
    </cdr:to>
    <cdr:sp macro="" textlink="">
      <cdr:nvSpPr>
        <cdr:cNvPr id="2078724" name="Text Box 4"/>
        <cdr:cNvSpPr txBox="1">
          <a:spLocks xmlns:a="http://schemas.openxmlformats.org/drawingml/2006/main" noChangeArrowheads="1"/>
        </cdr:cNvSpPr>
      </cdr:nvSpPr>
      <cdr:spPr bwMode="auto">
        <a:xfrm xmlns:a="http://schemas.openxmlformats.org/drawingml/2006/main">
          <a:off x="5047234"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0.09313</cdr:x>
      <cdr:y>0.04784</cdr:y>
    </cdr:from>
    <cdr:to>
      <cdr:x>0.09313</cdr:x>
      <cdr:y>0.04784</cdr:y>
    </cdr:to>
    <cdr:sp macro="" textlink="">
      <cdr:nvSpPr>
        <cdr:cNvPr id="2" name="Text Box 1"/>
        <cdr:cNvSpPr txBox="1">
          <a:spLocks xmlns:a="http://schemas.openxmlformats.org/drawingml/2006/main" noChangeArrowheads="1"/>
        </cdr:cNvSpPr>
      </cdr:nvSpPr>
      <cdr:spPr bwMode="auto">
        <a:xfrm xmlns:a="http://schemas.openxmlformats.org/drawingml/2006/main">
          <a:off x="601040" y="9794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0.79259</cdr:x>
      <cdr:y>0.18776</cdr:y>
    </cdr:from>
    <cdr:to>
      <cdr:x>0.79259</cdr:x>
      <cdr:y>0.18776</cdr:y>
    </cdr:to>
    <cdr:sp macro="" textlink="">
      <cdr:nvSpPr>
        <cdr:cNvPr id="3" name="Text Box 2"/>
        <cdr:cNvSpPr txBox="1">
          <a:spLocks xmlns:a="http://schemas.openxmlformats.org/drawingml/2006/main" noChangeArrowheads="1"/>
        </cdr:cNvSpPr>
      </cdr:nvSpPr>
      <cdr:spPr bwMode="auto">
        <a:xfrm xmlns:a="http://schemas.openxmlformats.org/drawingml/2006/main">
          <a:off x="5091506"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0.84296</cdr:x>
      <cdr:y>0.22958</cdr:y>
    </cdr:from>
    <cdr:to>
      <cdr:x>0.86102</cdr:x>
      <cdr:y>0.33679</cdr:y>
    </cdr:to>
    <cdr:sp macro="" textlink="">
      <cdr:nvSpPr>
        <cdr:cNvPr id="4" name="Line 3"/>
        <cdr:cNvSpPr>
          <a:spLocks xmlns:a="http://schemas.openxmlformats.org/drawingml/2006/main" noChangeShapeType="1"/>
        </cdr:cNvSpPr>
      </cdr:nvSpPr>
      <cdr:spPr bwMode="auto">
        <a:xfrm xmlns:a="http://schemas.openxmlformats.org/drawingml/2006/main" flipH="1">
          <a:off x="5419726" y="422035"/>
          <a:ext cx="116100" cy="197089"/>
        </a:xfrm>
        <a:prstGeom xmlns:a="http://schemas.openxmlformats.org/drawingml/2006/main" prst="line">
          <a:avLst/>
        </a:prstGeom>
        <a:noFill xmlns:a="http://schemas.openxmlformats.org/drawingml/2006/main"/>
        <a:ln xmlns:a="http://schemas.openxmlformats.org/drawingml/2006/main" w="9525">
          <a:solidFill>
            <a:srgbClr val="333333"/>
          </a:solidFill>
          <a:round/>
          <a:headEnd/>
          <a:tailEnd type="triangle" w="med" len="med"/>
        </a:ln>
      </cdr:spPr>
      <cdr:txBody>
        <a:bodyPr xmlns:a="http://schemas.openxmlformats.org/drawingml/2006/main"/>
        <a:lstStyle xmlns:a="http://schemas.openxmlformats.org/drawingml/2006/main"/>
        <a:p xmlns:a="http://schemas.openxmlformats.org/drawingml/2006/main">
          <a:endParaRPr lang="pt-PT"/>
        </a:p>
      </cdr:txBody>
    </cdr:sp>
  </cdr:relSizeAnchor>
  <cdr:relSizeAnchor xmlns:cdr="http://schemas.openxmlformats.org/drawingml/2006/chartDrawing">
    <cdr:from>
      <cdr:x>0.7857</cdr:x>
      <cdr:y>0.18776</cdr:y>
    </cdr:from>
    <cdr:to>
      <cdr:x>0.7857</cdr:x>
      <cdr:y>0.18776</cdr:y>
    </cdr:to>
    <cdr:sp macro="" textlink="">
      <cdr:nvSpPr>
        <cdr:cNvPr id="5" name="Text Box 4"/>
        <cdr:cNvSpPr txBox="1">
          <a:spLocks xmlns:a="http://schemas.openxmlformats.org/drawingml/2006/main" noChangeArrowheads="1"/>
        </cdr:cNvSpPr>
      </cdr:nvSpPr>
      <cdr:spPr bwMode="auto">
        <a:xfrm xmlns:a="http://schemas.openxmlformats.org/drawingml/2006/main">
          <a:off x="5047234" y="366697"/>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0.07976</cdr:y>
    </cdr:from>
    <cdr:to>
      <cdr:x>0.97806</cdr:x>
      <cdr:y>0.21921</cdr:y>
    </cdr:to>
    <cdr:sp macro="" textlink="">
      <cdr:nvSpPr>
        <cdr:cNvPr id="6" name="Text Box 5"/>
        <cdr:cNvSpPr txBox="1">
          <a:spLocks xmlns:a="http://schemas.openxmlformats.org/drawingml/2006/main" noChangeArrowheads="1"/>
        </cdr:cNvSpPr>
      </cdr:nvSpPr>
      <cdr:spPr bwMode="auto">
        <a:xfrm xmlns:a="http://schemas.openxmlformats.org/drawingml/2006/main">
          <a:off x="5374599" y="146631"/>
          <a:ext cx="904429" cy="256354"/>
        </a:xfrm>
        <a:prstGeom xmlns:a="http://schemas.openxmlformats.org/drawingml/2006/main" prst="rect">
          <a:avLst/>
        </a:prstGeom>
        <a:noFill xmlns:a="http://schemas.openxmlformats.org/drawingml/2006/main"/>
        <a:ln xmlns:a="http://schemas.openxmlformats.org/drawingml/2006/main" w="9525" algn="ctr">
          <a:noFill/>
          <a:miter lim="800000"/>
          <a:headEnd/>
          <a:tailEnd/>
        </a:ln>
      </cdr:spPr>
      <cdr:txBody>
        <a:bodyPr xmlns:a="http://schemas.openxmlformats.org/drawingml/2006/main" vertOverflow="clip" wrap="square" lIns="18288" tIns="18288" rIns="18288"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a:t>
          </a:r>
        </a:p>
        <a:p xmlns:a="http://schemas.openxmlformats.org/drawingml/2006/main">
          <a:pPr algn="ctr" rtl="0">
            <a:defRPr sz="1000"/>
          </a:pPr>
          <a:r>
            <a:rPr lang="pt-PT" sz="700" b="1" i="0" u="none" strike="noStrike" baseline="0">
              <a:solidFill>
                <a:srgbClr val="333333"/>
              </a:solidFill>
              <a:latin typeface="Arial"/>
              <a:cs typeface="Arial"/>
            </a:rPr>
            <a:t>91,96 euros</a:t>
          </a:r>
        </a:p>
        <a:p xmlns:a="http://schemas.openxmlformats.org/drawingml/2006/main">
          <a:pPr algn="ctr" rtl="0">
            <a:defRPr sz="1000"/>
          </a:pPr>
          <a:endParaRPr lang="pt-PT" sz="700" b="1" i="0" u="none" strike="noStrike" baseline="0">
            <a:solidFill>
              <a:srgbClr val="333333"/>
            </a:solidFill>
            <a:latin typeface="Arial"/>
            <a:cs typeface="Arial"/>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0.83646</cdr:x>
      <cdr:y>0.20061</cdr:y>
    </cdr:from>
    <cdr:to>
      <cdr:x>0.83646</cdr:x>
      <cdr:y>0.20061</cdr:y>
    </cdr:to>
    <cdr:sp macro="" textlink="">
      <cdr:nvSpPr>
        <cdr:cNvPr id="2097153" name="Text Box 1"/>
        <cdr:cNvSpPr txBox="1">
          <a:spLocks xmlns:a="http://schemas.openxmlformats.org/drawingml/2006/main" noChangeArrowheads="1"/>
        </cdr:cNvSpPr>
      </cdr:nvSpPr>
      <cdr:spPr bwMode="auto">
        <a:xfrm xmlns:a="http://schemas.openxmlformats.org/drawingml/2006/main">
          <a:off x="2024542"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0.83142</cdr:x>
      <cdr:y>0.20061</cdr:y>
    </cdr:from>
    <cdr:to>
      <cdr:x>0.83142</cdr:x>
      <cdr:y>0.20061</cdr:y>
    </cdr:to>
    <cdr:sp macro="" textlink="">
      <cdr:nvSpPr>
        <cdr:cNvPr id="2097154" name="Text Box 2"/>
        <cdr:cNvSpPr txBox="1">
          <a:spLocks xmlns:a="http://schemas.openxmlformats.org/drawingml/2006/main" noChangeArrowheads="1"/>
        </cdr:cNvSpPr>
      </cdr:nvSpPr>
      <cdr:spPr bwMode="auto">
        <a:xfrm xmlns:a="http://schemas.openxmlformats.org/drawingml/2006/main">
          <a:off x="2012340"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0.83646</cdr:x>
      <cdr:y>0.20061</cdr:y>
    </cdr:from>
    <cdr:to>
      <cdr:x>0.83646</cdr:x>
      <cdr:y>0.20061</cdr:y>
    </cdr:to>
    <cdr:sp macro="" textlink="">
      <cdr:nvSpPr>
        <cdr:cNvPr id="2" name="Text Box 1"/>
        <cdr:cNvSpPr txBox="1">
          <a:spLocks xmlns:a="http://schemas.openxmlformats.org/drawingml/2006/main" noChangeArrowheads="1"/>
        </cdr:cNvSpPr>
      </cdr:nvSpPr>
      <cdr:spPr bwMode="auto">
        <a:xfrm xmlns:a="http://schemas.openxmlformats.org/drawingml/2006/main">
          <a:off x="2024542"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0.83142</cdr:x>
      <cdr:y>0.20061</cdr:y>
    </cdr:from>
    <cdr:to>
      <cdr:x>0.83142</cdr:x>
      <cdr:y>0.20061</cdr:y>
    </cdr:to>
    <cdr:sp macro="" textlink="">
      <cdr:nvSpPr>
        <cdr:cNvPr id="3" name="Text Box 2"/>
        <cdr:cNvSpPr txBox="1">
          <a:spLocks xmlns:a="http://schemas.openxmlformats.org/drawingml/2006/main" noChangeArrowheads="1"/>
        </cdr:cNvSpPr>
      </cdr:nvSpPr>
      <cdr:spPr bwMode="auto">
        <a:xfrm xmlns:a="http://schemas.openxmlformats.org/drawingml/2006/main">
          <a:off x="2012340" y="486045"/>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7.xml><?xml version="1.0" encoding="utf-8"?>
<c:userShapes xmlns:c="http://schemas.openxmlformats.org/drawingml/2006/chart">
  <cdr:relSizeAnchor xmlns:cdr="http://schemas.openxmlformats.org/drawingml/2006/chartDrawing">
    <cdr:from>
      <cdr:x>0.83718</cdr:x>
      <cdr:y>0.42508</cdr:y>
    </cdr:from>
    <cdr:to>
      <cdr:x>0.83718</cdr:x>
      <cdr:y>0.42508</cdr:y>
    </cdr:to>
    <cdr:sp macro="" textlink="">
      <cdr:nvSpPr>
        <cdr:cNvPr id="2098180"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2098181"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0.83718</cdr:x>
      <cdr:y>0.42508</cdr:y>
    </cdr:from>
    <cdr:to>
      <cdr:x>0.83718</cdr:x>
      <cdr:y>0.42508</cdr:y>
    </cdr:to>
    <cdr:sp macro="" textlink="">
      <cdr:nvSpPr>
        <cdr:cNvPr id="2" name="Text Box 4"/>
        <cdr:cNvSpPr txBox="1">
          <a:spLocks xmlns:a="http://schemas.openxmlformats.org/drawingml/2006/main" noChangeArrowheads="1"/>
        </cdr:cNvSpPr>
      </cdr:nvSpPr>
      <cdr:spPr bwMode="auto">
        <a:xfrm xmlns:a="http://schemas.openxmlformats.org/drawingml/2006/main">
          <a:off x="2028609"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0.83382</cdr:x>
      <cdr:y>0.42508</cdr:y>
    </cdr:from>
    <cdr:to>
      <cdr:x>0.83382</cdr:x>
      <cdr:y>0.42508</cdr:y>
    </cdr:to>
    <cdr:sp macro="" textlink="">
      <cdr:nvSpPr>
        <cdr:cNvPr id="3" name="Text Box 5"/>
        <cdr:cNvSpPr txBox="1">
          <a:spLocks xmlns:a="http://schemas.openxmlformats.org/drawingml/2006/main" noChangeArrowheads="1"/>
        </cdr:cNvSpPr>
      </cdr:nvSpPr>
      <cdr:spPr bwMode="auto">
        <a:xfrm xmlns:a="http://schemas.openxmlformats.org/drawingml/2006/main">
          <a:off x="2017570" y="409550"/>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8.xml><?xml version="1.0" encoding="utf-8"?>
<c:userShapes xmlns:c="http://schemas.openxmlformats.org/drawingml/2006/chart">
  <cdr:relSizeAnchor xmlns:cdr="http://schemas.openxmlformats.org/drawingml/2006/chartDrawing">
    <cdr:from>
      <cdr:x>0.84148</cdr:x>
      <cdr:y>0.22528</cdr:y>
    </cdr:from>
    <cdr:to>
      <cdr:x>0.84148</cdr:x>
      <cdr:y>0.22528</cdr:y>
    </cdr:to>
    <cdr:sp macro="" textlink="">
      <cdr:nvSpPr>
        <cdr:cNvPr id="2106369"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2106370"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2"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3"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0.84148</cdr:x>
      <cdr:y>0.22528</cdr:y>
    </cdr:from>
    <cdr:to>
      <cdr:x>0.84148</cdr:x>
      <cdr:y>0.22528</cdr:y>
    </cdr:to>
    <cdr:sp macro="" textlink="">
      <cdr:nvSpPr>
        <cdr:cNvPr id="4" name="Text Box 1"/>
        <cdr:cNvSpPr txBox="1">
          <a:spLocks xmlns:a="http://schemas.openxmlformats.org/drawingml/2006/main" noChangeArrowheads="1"/>
        </cdr:cNvSpPr>
      </cdr:nvSpPr>
      <cdr:spPr bwMode="auto">
        <a:xfrm xmlns:a="http://schemas.openxmlformats.org/drawingml/2006/main">
          <a:off x="2068119"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0.83667</cdr:x>
      <cdr:y>0.22528</cdr:y>
    </cdr:from>
    <cdr:to>
      <cdr:x>0.83667</cdr:x>
      <cdr:y>0.22528</cdr:y>
    </cdr:to>
    <cdr:sp macro="" textlink="">
      <cdr:nvSpPr>
        <cdr:cNvPr id="5" name="Text Box 2"/>
        <cdr:cNvSpPr txBox="1">
          <a:spLocks xmlns:a="http://schemas.openxmlformats.org/drawingml/2006/main" noChangeArrowheads="1"/>
        </cdr:cNvSpPr>
      </cdr:nvSpPr>
      <cdr:spPr bwMode="auto">
        <a:xfrm xmlns:a="http://schemas.openxmlformats.org/drawingml/2006/main">
          <a:off x="2056308" y="358419"/>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drawings/drawing9.xml><?xml version="1.0" encoding="utf-8"?>
<c:userShapes xmlns:c="http://schemas.openxmlformats.org/drawingml/2006/chart">
  <cdr:relSizeAnchor xmlns:cdr="http://schemas.openxmlformats.org/drawingml/2006/chartDrawing">
    <cdr:from>
      <cdr:x>0.83096</cdr:x>
      <cdr:y>0.26265</cdr:y>
    </cdr:from>
    <cdr:to>
      <cdr:x>0.83096</cdr:x>
      <cdr:y>0.26265</cdr:y>
    </cdr:to>
    <cdr:sp macro="" textlink="">
      <cdr:nvSpPr>
        <cdr:cNvPr id="2107393" name="Text Box 1"/>
        <cdr:cNvSpPr txBox="1">
          <a:spLocks xmlns:a="http://schemas.openxmlformats.org/drawingml/2006/main" noChangeArrowheads="1"/>
        </cdr:cNvSpPr>
      </cdr:nvSpPr>
      <cdr:spPr bwMode="auto">
        <a:xfrm xmlns:a="http://schemas.openxmlformats.org/drawingml/2006/main">
          <a:off x="2053129"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0.82759</cdr:x>
      <cdr:y>0.26265</cdr:y>
    </cdr:from>
    <cdr:to>
      <cdr:x>0.82759</cdr:x>
      <cdr:y>0.26265</cdr:y>
    </cdr:to>
    <cdr:sp macro="" textlink="">
      <cdr:nvSpPr>
        <cdr:cNvPr id="2107394" name="Text Box 2"/>
        <cdr:cNvSpPr txBox="1">
          <a:spLocks xmlns:a="http://schemas.openxmlformats.org/drawingml/2006/main" noChangeArrowheads="1"/>
        </cdr:cNvSpPr>
      </cdr:nvSpPr>
      <cdr:spPr bwMode="auto">
        <a:xfrm xmlns:a="http://schemas.openxmlformats.org/drawingml/2006/main">
          <a:off x="2041863"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dr:relSizeAnchor xmlns:cdr="http://schemas.openxmlformats.org/drawingml/2006/chartDrawing">
    <cdr:from>
      <cdr:x>0.83096</cdr:x>
      <cdr:y>0.26265</cdr:y>
    </cdr:from>
    <cdr:to>
      <cdr:x>0.83096</cdr:x>
      <cdr:y>0.26265</cdr:y>
    </cdr:to>
    <cdr:sp macro="" textlink="">
      <cdr:nvSpPr>
        <cdr:cNvPr id="2" name="Text Box 1"/>
        <cdr:cNvSpPr txBox="1">
          <a:spLocks xmlns:a="http://schemas.openxmlformats.org/drawingml/2006/main" noChangeArrowheads="1"/>
        </cdr:cNvSpPr>
      </cdr:nvSpPr>
      <cdr:spPr bwMode="auto">
        <a:xfrm xmlns:a="http://schemas.openxmlformats.org/drawingml/2006/main">
          <a:off x="2053129"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0" tIns="0" rIns="0" bIns="0" anchor="ctr" upright="1"/>
        <a:lstStyle xmlns:a="http://schemas.openxmlformats.org/drawingml/2006/main"/>
        <a:p xmlns:a="http://schemas.openxmlformats.org/drawingml/2006/main">
          <a:pPr algn="r" rtl="0">
            <a:defRPr sz="1000"/>
          </a:pPr>
          <a:r>
            <a:rPr lang="pt-PT" sz="800" b="1" i="0" u="none" strike="noStrike" baseline="0">
              <a:solidFill>
                <a:srgbClr val="333333"/>
              </a:solidFill>
              <a:latin typeface="Arial"/>
              <a:cs typeface="Arial"/>
            </a:rPr>
            <a:t>Valor médio </a:t>
          </a:r>
        </a:p>
        <a:p xmlns:a="http://schemas.openxmlformats.org/drawingml/2006/main">
          <a:pPr algn="r" rtl="0">
            <a:defRPr sz="1000"/>
          </a:pPr>
          <a:r>
            <a:rPr lang="pt-PT" sz="800" b="1" i="0" u="none" strike="noStrike" baseline="0">
              <a:solidFill>
                <a:srgbClr val="333333"/>
              </a:solidFill>
              <a:latin typeface="Arial"/>
              <a:cs typeface="Arial"/>
            </a:rPr>
            <a:t>total  232,3</a:t>
          </a:r>
        </a:p>
      </cdr:txBody>
    </cdr:sp>
  </cdr:relSizeAnchor>
  <cdr:relSizeAnchor xmlns:cdr="http://schemas.openxmlformats.org/drawingml/2006/chartDrawing">
    <cdr:from>
      <cdr:x>0.82759</cdr:x>
      <cdr:y>0.26265</cdr:y>
    </cdr:from>
    <cdr:to>
      <cdr:x>0.82759</cdr:x>
      <cdr:y>0.26265</cdr:y>
    </cdr:to>
    <cdr:sp macro="" textlink="">
      <cdr:nvSpPr>
        <cdr:cNvPr id="3" name="Text Box 2"/>
        <cdr:cNvSpPr txBox="1">
          <a:spLocks xmlns:a="http://schemas.openxmlformats.org/drawingml/2006/main" noChangeArrowheads="1"/>
        </cdr:cNvSpPr>
      </cdr:nvSpPr>
      <cdr:spPr bwMode="auto">
        <a:xfrm xmlns:a="http://schemas.openxmlformats.org/drawingml/2006/main">
          <a:off x="2041863" y="433476"/>
          <a:ext cx="0" cy="0"/>
        </a:xfrm>
        <a:prstGeom xmlns:a="http://schemas.openxmlformats.org/drawingml/2006/main" prst="rect">
          <a:avLst/>
        </a:prstGeom>
        <a:noFill xmlns:a="http://schemas.openxmlformats.org/drawingml/2006/main"/>
        <a:ln xmlns:a="http://schemas.openxmlformats.org/drawingml/2006/main" w="9525">
          <a:noFill/>
          <a:miter lim="800000"/>
          <a:headEnd/>
          <a:tailEnd/>
        </a:ln>
      </cdr:spPr>
      <cdr:txBody>
        <a:bodyPr xmlns:a="http://schemas.openxmlformats.org/drawingml/2006/main" vertOverflow="clip" wrap="square" lIns="27432" tIns="18288" rIns="27432" bIns="0" anchor="t" upright="1"/>
        <a:lstStyle xmlns:a="http://schemas.openxmlformats.org/drawingml/2006/main"/>
        <a:p xmlns:a="http://schemas.openxmlformats.org/drawingml/2006/main">
          <a:pPr algn="ctr" rtl="0">
            <a:defRPr sz="1000"/>
          </a:pPr>
          <a:r>
            <a:rPr lang="pt-PT" sz="700" b="1" i="0" u="none" strike="noStrike" baseline="0">
              <a:solidFill>
                <a:srgbClr val="333333"/>
              </a:solidFill>
              <a:latin typeface="Arial"/>
              <a:cs typeface="Arial"/>
            </a:rPr>
            <a:t>Valor médio total 231,2 euros</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1_be_Apoio.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3_qp\REMUNERA&#199;&#213;ES_2010%20-%20M&#233;dia%20Mensal%20Bas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3_qp\REMUNERA&#199;&#213;ES%20-%20M&#233;dia%20Mensal%20Ganho_2002a2009.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3_qp\REMUNERA&#199;&#213;ES_2010%20-%20M&#233;dia%20Mensal%20Ganho.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3_qp\BOLETIM%20(2%20momento%20-%20desde%202010).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1_boletim_2012\1_Janeiro\beJan20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3_qp\BOLETIM%20(2%20momento%20empresas2002a2009)_empresa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3_qp\EMPRESAS_2010_Empresa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3_qp\BOLETIM%20(2%20momento%20empresas2002a2009)_estabelecimento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3_qp\EMPRESAS_2010_Estabelecimentos.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3_qp\BOLETIM%20(2%20momento%20empresas2002a2009)_pessoas.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3_qp\EMPREGO_2010_%20Pessoas%20ao%20Servi&#231;o.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3_qp\EMPREGO_2010_TPCO.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cristina.mata\AppData\Local\Microsoft\Windows\Temporary%20Internet%20Files\Content.Outlook\8FDWO0IW\dados\p13_qp\REMUNERA&#199;&#213;ES%20-%20M&#233;dia%20Mensal%20Base_2002a200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MES"/>
      <sheetName val="RESUMO"/>
      <sheetName val="PLANO"/>
      <sheetName val="apoio-graficos"/>
      <sheetName val="apoio-texto"/>
      <sheetName val="Folha1"/>
    </sheetNames>
    <sheetDataSet>
      <sheetData sheetId="0">
        <row r="2">
          <cell r="B2" t="str">
            <v>Junho de 2012</v>
          </cell>
        </row>
      </sheetData>
      <sheetData sheetId="1"/>
      <sheetData sheetId="2"/>
      <sheetData sheetId="3">
        <row r="1955">
          <cell r="N1955">
            <v>1233.19</v>
          </cell>
        </row>
        <row r="1956">
          <cell r="N1956">
            <v>1118.48</v>
          </cell>
        </row>
        <row r="1957">
          <cell r="N1957">
            <v>1118.48</v>
          </cell>
        </row>
        <row r="1958">
          <cell r="N1958">
            <v>963.92</v>
          </cell>
        </row>
        <row r="1959">
          <cell r="N1959">
            <v>78.164759688288086</v>
          </cell>
        </row>
        <row r="1961">
          <cell r="N1961">
            <v>0</v>
          </cell>
        </row>
        <row r="1962">
          <cell r="N1962">
            <v>0</v>
          </cell>
        </row>
        <row r="1968">
          <cell r="N1968">
            <v>0</v>
          </cell>
        </row>
        <row r="1969">
          <cell r="N1969">
            <v>0</v>
          </cell>
        </row>
        <row r="1970">
          <cell r="N1970">
            <v>0</v>
          </cell>
        </row>
        <row r="1971">
          <cell r="N1971">
            <v>0</v>
          </cell>
        </row>
        <row r="2000">
          <cell r="N2000">
            <v>257.12</v>
          </cell>
          <cell r="O2000">
            <v>246.24</v>
          </cell>
          <cell r="Q2000">
            <v>0</v>
          </cell>
          <cell r="R2000">
            <v>0</v>
          </cell>
          <cell r="T2000" t="str">
            <v>R. A. Açores</v>
          </cell>
          <cell r="U2000">
            <v>254.38</v>
          </cell>
        </row>
        <row r="2024">
          <cell r="N2024">
            <v>84.87</v>
          </cell>
          <cell r="O2024">
            <v>91.96</v>
          </cell>
          <cell r="U2024" t="str">
            <v>TOTAL</v>
          </cell>
          <cell r="V2024">
            <v>89.71</v>
          </cell>
        </row>
        <row r="2039">
          <cell r="P2039">
            <v>182</v>
          </cell>
        </row>
        <row r="2040">
          <cell r="P2040">
            <v>1526</v>
          </cell>
        </row>
        <row r="2041">
          <cell r="P2041">
            <v>73</v>
          </cell>
        </row>
        <row r="2042">
          <cell r="P2042">
            <v>2204</v>
          </cell>
        </row>
        <row r="2043">
          <cell r="P2043">
            <v>183</v>
          </cell>
        </row>
        <row r="2044">
          <cell r="P2044">
            <v>538</v>
          </cell>
        </row>
        <row r="2045">
          <cell r="P2045">
            <v>110</v>
          </cell>
        </row>
        <row r="2046">
          <cell r="P2046">
            <v>185</v>
          </cell>
        </row>
        <row r="2047">
          <cell r="P2047">
            <v>363</v>
          </cell>
        </row>
        <row r="2048">
          <cell r="P2048">
            <v>247</v>
          </cell>
        </row>
        <row r="2049">
          <cell r="P2049">
            <v>147</v>
          </cell>
        </row>
        <row r="2050">
          <cell r="P2050">
            <v>7787</v>
          </cell>
        </row>
        <row r="2052">
          <cell r="N2052" t="str">
            <v>Valores março 2012</v>
          </cell>
        </row>
        <row r="2297">
          <cell r="K2297">
            <v>2330</v>
          </cell>
          <cell r="M2297">
            <v>0.62945413089404101</v>
          </cell>
          <cell r="O2297" t="e">
            <v>#REF!</v>
          </cell>
        </row>
        <row r="2468">
          <cell r="C2468">
            <v>3.7712067443469941</v>
          </cell>
          <cell r="D2468">
            <v>4.9269126633596327</v>
          </cell>
          <cell r="E2468">
            <v>-14.665681565209995</v>
          </cell>
          <cell r="F2468">
            <v>10.453481268055947</v>
          </cell>
          <cell r="G2468" t="str">
            <v>-</v>
          </cell>
          <cell r="H2468">
            <v>-11.035416666666663</v>
          </cell>
          <cell r="J2468">
            <v>21.962499999999988</v>
          </cell>
          <cell r="L2468">
            <v>-7.7349235278616524</v>
          </cell>
          <cell r="M2468">
            <v>1.6283295538679479</v>
          </cell>
          <cell r="O2468">
            <v>389.851</v>
          </cell>
          <cell r="V2468">
            <v>9.1376489834073418</v>
          </cell>
        </row>
        <row r="2469">
          <cell r="C2469">
            <v>3.5557680728351651</v>
          </cell>
          <cell r="D2469">
            <v>3.9696811806627377</v>
          </cell>
          <cell r="E2469">
            <v>-14.843424817147238</v>
          </cell>
          <cell r="F2469">
            <v>9.8678179778772588</v>
          </cell>
          <cell r="G2469" t="str">
            <v>-</v>
          </cell>
          <cell r="H2469">
            <v>-11.827083333333329</v>
          </cell>
          <cell r="J2469">
            <v>24.729166666666654</v>
          </cell>
          <cell r="L2469">
            <v>-7.4237433650694697</v>
          </cell>
          <cell r="M2469">
            <v>3.9616628872012813</v>
          </cell>
          <cell r="O2469">
            <v>384.05799999999999</v>
          </cell>
          <cell r="V2469">
            <v>1.4387986729526681</v>
          </cell>
        </row>
        <row r="2470">
          <cell r="B2470" t="str">
            <v>jan.99</v>
          </cell>
          <cell r="C2470">
            <v>3.4652761759851716</v>
          </cell>
          <cell r="D2470">
            <v>2.6253551143240004</v>
          </cell>
          <cell r="E2470">
            <v>-15.346057777489071</v>
          </cell>
          <cell r="F2470">
            <v>8.7458797522082588</v>
          </cell>
          <cell r="G2470" t="str">
            <v>-</v>
          </cell>
          <cell r="H2470">
            <v>-10.81875</v>
          </cell>
          <cell r="J2470">
            <v>23.762499999999985</v>
          </cell>
          <cell r="L2470">
            <v>-8.4290092857531338</v>
          </cell>
          <cell r="M2470">
            <v>3.6283295538679479</v>
          </cell>
          <cell r="O2470">
            <v>390.536</v>
          </cell>
          <cell r="V2470">
            <v>5.4296569750208912</v>
          </cell>
        </row>
        <row r="2471">
          <cell r="C2471">
            <v>3.5673836784921038</v>
          </cell>
          <cell r="D2471">
            <v>0.16627078075092872</v>
          </cell>
          <cell r="E2471">
            <v>-12.167517550840557</v>
          </cell>
          <cell r="F2471">
            <v>8.1602424001583582</v>
          </cell>
          <cell r="G2471" t="str">
            <v>-</v>
          </cell>
          <cell r="H2471">
            <v>-9.293749999999994</v>
          </cell>
          <cell r="J2471">
            <v>22.16249999999998</v>
          </cell>
          <cell r="L2471">
            <v>-2.7385954991227757</v>
          </cell>
          <cell r="M2471">
            <v>3.9616628872012813</v>
          </cell>
          <cell r="O2471">
            <v>385.27199999999999</v>
          </cell>
          <cell r="V2471">
            <v>2.8032578401926633</v>
          </cell>
        </row>
        <row r="2472">
          <cell r="C2472">
            <v>3.9152755171294324</v>
          </cell>
          <cell r="D2472">
            <v>-2.5700238036386525</v>
          </cell>
          <cell r="E2472">
            <v>-10.23502925486177</v>
          </cell>
          <cell r="F2472">
            <v>8.6526903280633842</v>
          </cell>
          <cell r="G2472" t="str">
            <v>-</v>
          </cell>
          <cell r="H2472">
            <v>-8.1854166666666632</v>
          </cell>
          <cell r="J2472">
            <v>19.962499999999981</v>
          </cell>
          <cell r="L2472">
            <v>1.4597144261681343</v>
          </cell>
          <cell r="M2472">
            <v>2.6283295538679479</v>
          </cell>
          <cell r="O2472">
            <v>378.23</v>
          </cell>
          <cell r="V2472">
            <v>0.51362355151896022</v>
          </cell>
        </row>
        <row r="2473">
          <cell r="C2473">
            <v>4.0161221933110243</v>
          </cell>
          <cell r="D2473">
            <v>-3.3935945784630355</v>
          </cell>
          <cell r="E2473">
            <v>-11.700467101913532</v>
          </cell>
          <cell r="F2473">
            <v>9.7335049394920681</v>
          </cell>
          <cell r="G2473" t="str">
            <v>-</v>
          </cell>
          <cell r="H2473">
            <v>-7.6604166666666629</v>
          </cell>
          <cell r="J2473">
            <v>17.262499999999985</v>
          </cell>
          <cell r="L2473">
            <v>-1.4711612679353874</v>
          </cell>
          <cell r="M2473">
            <v>3.2949962205346153</v>
          </cell>
          <cell r="O2473">
            <v>369.154</v>
          </cell>
          <cell r="V2473">
            <v>-0.64181437265139474</v>
          </cell>
        </row>
        <row r="2474">
          <cell r="C2474">
            <v>3.9373100430387069</v>
          </cell>
          <cell r="D2474">
            <v>-3.4508155414274628</v>
          </cell>
          <cell r="E2474">
            <v>-11.163422416889128</v>
          </cell>
          <cell r="F2474">
            <v>9.4848410845039712</v>
          </cell>
          <cell r="G2474" t="str">
            <v>-</v>
          </cell>
          <cell r="H2474">
            <v>-7.6520833333333291</v>
          </cell>
          <cell r="J2474">
            <v>15.845833333333317</v>
          </cell>
          <cell r="L2474">
            <v>-2.3970718978865819</v>
          </cell>
          <cell r="M2474">
            <v>3.2949962205346153</v>
          </cell>
          <cell r="O2474">
            <v>358.54199999999997</v>
          </cell>
          <cell r="V2474">
            <v>9.4575463554435366</v>
          </cell>
        </row>
        <row r="2475">
          <cell r="C2475">
            <v>3.7161369915653628</v>
          </cell>
          <cell r="D2475">
            <v>-1.9901892791252938</v>
          </cell>
          <cell r="E2475">
            <v>-11.020670777752612</v>
          </cell>
          <cell r="F2475">
            <v>8.726375584331608</v>
          </cell>
          <cell r="G2475" t="str">
            <v>-</v>
          </cell>
          <cell r="H2475">
            <v>-7.0854166666666609</v>
          </cell>
          <cell r="J2475">
            <v>13.64583333333332</v>
          </cell>
          <cell r="L2475">
            <v>-3.1115686196135495</v>
          </cell>
          <cell r="M2475">
            <v>4.2949962205346148</v>
          </cell>
          <cell r="O2475">
            <v>349.52</v>
          </cell>
          <cell r="V2475">
            <v>1.9861860417167865</v>
          </cell>
        </row>
        <row r="2476">
          <cell r="B2476" t="str">
            <v>jul.99</v>
          </cell>
          <cell r="C2476">
            <v>3.7913985651955304</v>
          </cell>
          <cell r="D2476">
            <v>-0.92928843315412057</v>
          </cell>
          <cell r="E2476">
            <v>-6.3544158536759845</v>
          </cell>
          <cell r="F2476">
            <v>7.8925274368280185</v>
          </cell>
          <cell r="G2476" t="str">
            <v>-</v>
          </cell>
          <cell r="H2476">
            <v>-6.660416666666662</v>
          </cell>
          <cell r="J2476">
            <v>12.995833333333318</v>
          </cell>
          <cell r="L2476">
            <v>3.5542745618730378</v>
          </cell>
          <cell r="M2476">
            <v>5.6283295538679488</v>
          </cell>
          <cell r="O2476">
            <v>344.678</v>
          </cell>
          <cell r="V2476">
            <v>-1.7680907834249582</v>
          </cell>
        </row>
        <row r="2477">
          <cell r="C2477">
            <v>3.7101159380317319</v>
          </cell>
          <cell r="D2477">
            <v>0.55264514789456343</v>
          </cell>
          <cell r="E2477">
            <v>-5.6960570717127297</v>
          </cell>
          <cell r="F2477">
            <v>7.5455241021222994</v>
          </cell>
          <cell r="G2477" t="str">
            <v>-</v>
          </cell>
          <cell r="H2477">
            <v>-7.0062499999999996</v>
          </cell>
          <cell r="J2477">
            <v>12.89583333333332</v>
          </cell>
          <cell r="L2477">
            <v>5.8709921257995461</v>
          </cell>
          <cell r="M2477">
            <v>4.9616628872012818</v>
          </cell>
          <cell r="O2477">
            <v>338.79300000000001</v>
          </cell>
          <cell r="V2477">
            <v>9.0725314558572467</v>
          </cell>
        </row>
        <row r="2478">
          <cell r="C2478">
            <v>3.7719683842914673</v>
          </cell>
          <cell r="D2478">
            <v>0.8906018565634275</v>
          </cell>
          <cell r="E2478">
            <v>-5.362762750033788</v>
          </cell>
          <cell r="F2478">
            <v>7.5730100927376975</v>
          </cell>
          <cell r="G2478" t="str">
            <v>-</v>
          </cell>
          <cell r="H2478">
            <v>-7.4312500000000004</v>
          </cell>
          <cell r="J2478">
            <v>13.629166666666649</v>
          </cell>
          <cell r="L2478">
            <v>8.2042474358240991</v>
          </cell>
          <cell r="M2478">
            <v>6.2949962205346166</v>
          </cell>
          <cell r="O2478">
            <v>337.89600000000002</v>
          </cell>
          <cell r="V2478">
            <v>4.3504205501250226</v>
          </cell>
        </row>
        <row r="2479">
          <cell r="C2479">
            <v>3.9693942869289871</v>
          </cell>
          <cell r="D2479">
            <v>1.7756774883715281</v>
          </cell>
          <cell r="E2479">
            <v>-4.2618768237568281</v>
          </cell>
          <cell r="F2479">
            <v>8.1996583155412726</v>
          </cell>
          <cell r="G2479" t="str">
            <v>-</v>
          </cell>
          <cell r="H2479">
            <v>-6.9437499999999996</v>
          </cell>
          <cell r="J2479">
            <v>13.31249999999998</v>
          </cell>
          <cell r="L2479">
            <v>9.4060192883780189</v>
          </cell>
          <cell r="M2479">
            <v>4.6283295538679488</v>
          </cell>
          <cell r="O2479">
            <v>342.66500000000002</v>
          </cell>
          <cell r="V2479">
            <v>-3.6288182213000009</v>
          </cell>
        </row>
        <row r="2480">
          <cell r="C2480">
            <v>4.145001105207351</v>
          </cell>
          <cell r="D2480">
            <v>2.255528028478178</v>
          </cell>
          <cell r="E2480">
            <v>-2.4867853899460437</v>
          </cell>
          <cell r="F2480">
            <v>8.4593675002950395</v>
          </cell>
          <cell r="G2480" t="str">
            <v>-</v>
          </cell>
          <cell r="H2480">
            <v>-6.5020833333333288</v>
          </cell>
          <cell r="J2480">
            <v>12.529166666666649</v>
          </cell>
          <cell r="L2480">
            <v>9.2895354893329198</v>
          </cell>
          <cell r="M2480">
            <v>4.9616628872012818</v>
          </cell>
          <cell r="O2480">
            <v>344.75099999999998</v>
          </cell>
          <cell r="V2480">
            <v>-10.713062098501069</v>
          </cell>
        </row>
        <row r="2481">
          <cell r="C2481">
            <v>4.2257034734180454</v>
          </cell>
          <cell r="D2481">
            <v>3.2619898977204946</v>
          </cell>
          <cell r="E2481">
            <v>-0.17241265819450971</v>
          </cell>
          <cell r="F2481">
            <v>7.9821388889868503</v>
          </cell>
          <cell r="G2481" t="str">
            <v>-</v>
          </cell>
          <cell r="H2481">
            <v>-6.5770833333333298</v>
          </cell>
          <cell r="J2481">
            <v>13.029166666666649</v>
          </cell>
          <cell r="L2481">
            <v>11.584947619502655</v>
          </cell>
          <cell r="M2481">
            <v>3.6283295538679479</v>
          </cell>
          <cell r="O2481">
            <v>341.274</v>
          </cell>
          <cell r="V2481">
            <v>-0.84690329466038383</v>
          </cell>
        </row>
        <row r="2482">
          <cell r="B2482" t="str">
            <v>jan.00</v>
          </cell>
          <cell r="C2482">
            <v>4.1081465484525088</v>
          </cell>
          <cell r="D2482">
            <v>3.1962522684429651</v>
          </cell>
          <cell r="E2482">
            <v>0.33058927841251773</v>
          </cell>
          <cell r="F2482">
            <v>7.7793802237406311</v>
          </cell>
          <cell r="G2482" t="str">
            <v>-</v>
          </cell>
          <cell r="H2482">
            <v>-7.0645833333333279</v>
          </cell>
          <cell r="J2482">
            <v>13.295833333333315</v>
          </cell>
          <cell r="L2482">
            <v>13.924284826050043</v>
          </cell>
          <cell r="M2482">
            <v>3.2949962205346144</v>
          </cell>
          <cell r="O2482">
            <v>350.12599999999998</v>
          </cell>
          <cell r="V2482">
            <v>7.4886264887798371</v>
          </cell>
        </row>
        <row r="2483">
          <cell r="C2483">
            <v>4.3762393423216874</v>
          </cell>
          <cell r="D2483">
            <v>4.0895160873813969</v>
          </cell>
          <cell r="E2483">
            <v>-1.3555473981209998</v>
          </cell>
          <cell r="F2483">
            <v>8.7237220986479009</v>
          </cell>
          <cell r="G2483" t="str">
            <v>-</v>
          </cell>
          <cell r="H2483">
            <v>-6.64791666666666</v>
          </cell>
          <cell r="J2483">
            <v>12.81249999999998</v>
          </cell>
          <cell r="L2483">
            <v>13.88534480631634</v>
          </cell>
          <cell r="M2483">
            <v>4.9616628872012818</v>
          </cell>
          <cell r="O2483">
            <v>347.41199999999998</v>
          </cell>
          <cell r="V2483">
            <v>-2.2609428052536074</v>
          </cell>
        </row>
        <row r="2484">
          <cell r="C2484">
            <v>4.5878229739518037</v>
          </cell>
          <cell r="D2484">
            <v>4.0414293028702373</v>
          </cell>
          <cell r="E2484">
            <v>-2.2619051879416299</v>
          </cell>
          <cell r="F2484">
            <v>9.9917411154260574</v>
          </cell>
          <cell r="G2484" t="str">
            <v>-</v>
          </cell>
          <cell r="H2484">
            <v>-6.3062500000000004</v>
          </cell>
          <cell r="J2484">
            <v>11.195833333333317</v>
          </cell>
          <cell r="L2484">
            <v>12.072629226675081</v>
          </cell>
          <cell r="M2484">
            <v>7.2949962205346166</v>
          </cell>
          <cell r="O2484">
            <v>340.39800000000002</v>
          </cell>
          <cell r="V2484">
            <v>-9.403626846139467</v>
          </cell>
        </row>
        <row r="2485">
          <cell r="C2485">
            <v>4.5884578600368338</v>
          </cell>
          <cell r="D2485">
            <v>4.6528247642071001</v>
          </cell>
          <cell r="E2485">
            <v>-3.7017324239778007</v>
          </cell>
          <cell r="F2485">
            <v>8.2477385076461847</v>
          </cell>
          <cell r="G2485" t="str">
            <v>-</v>
          </cell>
          <cell r="H2485">
            <v>-8.8645833333333286</v>
          </cell>
          <cell r="J2485">
            <v>11.712499999999986</v>
          </cell>
          <cell r="L2485">
            <v>10.859641421269407</v>
          </cell>
          <cell r="M2485">
            <v>7.6283295538679496</v>
          </cell>
          <cell r="O2485">
            <v>331.495</v>
          </cell>
          <cell r="V2485">
            <v>-6.5566637659816625</v>
          </cell>
        </row>
        <row r="2486">
          <cell r="C2486">
            <v>4.0478777210530668</v>
          </cell>
          <cell r="D2486">
            <v>5.2991117509416918</v>
          </cell>
          <cell r="E2486">
            <v>-4.7427654886616422</v>
          </cell>
          <cell r="F2486">
            <v>5.9460232658119532</v>
          </cell>
          <cell r="G2486" t="str">
            <v>-</v>
          </cell>
          <cell r="H2486">
            <v>-10.739583333333329</v>
          </cell>
          <cell r="J2486">
            <v>11.912499999999985</v>
          </cell>
          <cell r="L2486">
            <v>10.110908625235057</v>
          </cell>
          <cell r="M2486">
            <v>6.9616628872012827</v>
          </cell>
          <cell r="O2486">
            <v>323.05799999999999</v>
          </cell>
          <cell r="V2486">
            <v>-1.4921135646687622</v>
          </cell>
        </row>
        <row r="2487">
          <cell r="C2487">
            <v>3.8151506155778425</v>
          </cell>
          <cell r="D2487">
            <v>5.999089832567158</v>
          </cell>
          <cell r="E2487">
            <v>-4.6920608046667338</v>
          </cell>
          <cell r="F2487">
            <v>5.7239869353692781</v>
          </cell>
          <cell r="G2487" t="str">
            <v>-</v>
          </cell>
          <cell r="H2487">
            <v>-12.25625</v>
          </cell>
          <cell r="J2487">
            <v>10.879166666666654</v>
          </cell>
          <cell r="L2487">
            <v>12.212317993224874</v>
          </cell>
          <cell r="M2487">
            <v>6.2949962205346166</v>
          </cell>
          <cell r="O2487">
            <v>314.95800000000003</v>
          </cell>
          <cell r="V2487">
            <v>-8.1505441558003877</v>
          </cell>
        </row>
        <row r="2488">
          <cell r="B2488" t="str">
            <v>jul.00</v>
          </cell>
          <cell r="C2488">
            <v>3.5630352191243455</v>
          </cell>
          <cell r="D2488">
            <v>5.6581193314497185</v>
          </cell>
          <cell r="E2488">
            <v>-3.8979491113854046</v>
          </cell>
          <cell r="F2488">
            <v>6.7679959254973534</v>
          </cell>
          <cell r="G2488" t="str">
            <v>-</v>
          </cell>
          <cell r="H2488">
            <v>-11.15625</v>
          </cell>
          <cell r="J2488">
            <v>9.129166666666654</v>
          </cell>
          <cell r="L2488">
            <v>12.800541379787532</v>
          </cell>
          <cell r="M2488">
            <v>5.9616628872012827</v>
          </cell>
          <cell r="O2488">
            <v>314.60000000000002</v>
          </cell>
          <cell r="V2488">
            <v>8.714860752037179</v>
          </cell>
        </row>
        <row r="2489">
          <cell r="C2489">
            <v>3.6060732609342421</v>
          </cell>
          <cell r="D2489">
            <v>6.187375885071738</v>
          </cell>
          <cell r="E2489">
            <v>-4.2711914683740657</v>
          </cell>
          <cell r="F2489">
            <v>7.3159326604378982</v>
          </cell>
          <cell r="G2489" t="str">
            <v>-</v>
          </cell>
          <cell r="H2489">
            <v>-11.43125</v>
          </cell>
          <cell r="J2489">
            <v>8.662499999999989</v>
          </cell>
          <cell r="L2489">
            <v>12.054056665810208</v>
          </cell>
          <cell r="M2489">
            <v>8.9616628872012836</v>
          </cell>
          <cell r="O2489">
            <v>312.476</v>
          </cell>
          <cell r="V2489">
            <v>-10.168083338659173</v>
          </cell>
        </row>
        <row r="2490">
          <cell r="C2490">
            <v>3.4867868169179319</v>
          </cell>
          <cell r="D2490">
            <v>6.301799059594015</v>
          </cell>
          <cell r="E2490">
            <v>-4.861785731481489</v>
          </cell>
          <cell r="F2490">
            <v>6.02603333780963</v>
          </cell>
          <cell r="G2490" t="str">
            <v>-</v>
          </cell>
          <cell r="H2490">
            <v>-12.33958333333333</v>
          </cell>
          <cell r="J2490">
            <v>9.7791666666666544</v>
          </cell>
          <cell r="L2490">
            <v>11.539534806262031</v>
          </cell>
          <cell r="M2490">
            <v>10.294996220534616</v>
          </cell>
          <cell r="O2490">
            <v>316.93099999999998</v>
          </cell>
          <cell r="V2490">
            <v>-1.0157122239468408</v>
          </cell>
        </row>
        <row r="2491">
          <cell r="C2491">
            <v>3.4977376371746014</v>
          </cell>
          <cell r="D2491">
            <v>7.176663741512769</v>
          </cell>
          <cell r="E2491">
            <v>-5.5997988201123015</v>
          </cell>
          <cell r="F2491">
            <v>5.3736562427298589</v>
          </cell>
          <cell r="G2491" t="str">
            <v>-</v>
          </cell>
          <cell r="H2491">
            <v>-13.543749999999999</v>
          </cell>
          <cell r="J2491">
            <v>11.312499999999986</v>
          </cell>
          <cell r="L2491">
            <v>10.730175295667072</v>
          </cell>
          <cell r="M2491">
            <v>12.294996220534616</v>
          </cell>
          <cell r="O2491">
            <v>323.45699999999999</v>
          </cell>
          <cell r="V2491">
            <v>6.8324069901356976</v>
          </cell>
        </row>
        <row r="2492">
          <cell r="C2492">
            <v>3.5922621361651648</v>
          </cell>
          <cell r="D2492">
            <v>6.6202126935955947</v>
          </cell>
          <cell r="E2492">
            <v>-4.0060316857828582</v>
          </cell>
          <cell r="F2492">
            <v>4.8486874438417864</v>
          </cell>
          <cell r="G2492" t="str">
            <v>-</v>
          </cell>
          <cell r="H2492">
            <v>-14.927083333333329</v>
          </cell>
          <cell r="J2492">
            <v>13.595833333333317</v>
          </cell>
          <cell r="L2492">
            <v>12.251042897659291</v>
          </cell>
          <cell r="M2492">
            <v>8.2949962205346157</v>
          </cell>
          <cell r="O2492">
            <v>328.25599999999997</v>
          </cell>
          <cell r="V2492">
            <v>-1.4101733937693428</v>
          </cell>
        </row>
        <row r="2493">
          <cell r="C2493">
            <v>3.410611017448812</v>
          </cell>
          <cell r="D2493">
            <v>6.3464974600787238</v>
          </cell>
          <cell r="E2493">
            <v>-3.1721148505898698</v>
          </cell>
          <cell r="F2493">
            <v>3.8085470408101121</v>
          </cell>
          <cell r="G2493" t="str">
            <v>-</v>
          </cell>
          <cell r="H2493">
            <v>-15.36875</v>
          </cell>
          <cell r="J2493">
            <v>14.112499999999983</v>
          </cell>
          <cell r="L2493">
            <v>11.252209901378601</v>
          </cell>
          <cell r="M2493">
            <v>4.9616628872012818</v>
          </cell>
          <cell r="O2493">
            <v>326.03699999999998</v>
          </cell>
          <cell r="V2493">
            <v>-1.21523558209784</v>
          </cell>
        </row>
        <row r="2494">
          <cell r="B2494" t="str">
            <v>jan.01</v>
          </cell>
          <cell r="C2494">
            <v>3.2371304942907915</v>
          </cell>
          <cell r="D2494">
            <v>4.8435739655091155</v>
          </cell>
          <cell r="E2494">
            <v>-2.9985507376310792</v>
          </cell>
          <cell r="F2494">
            <v>3.0858170384227113</v>
          </cell>
          <cell r="G2494" t="str">
            <v>-</v>
          </cell>
          <cell r="H2494">
            <v>-15.877083333333326</v>
          </cell>
          <cell r="J2494">
            <v>14.762499999999983</v>
          </cell>
          <cell r="L2494">
            <v>11.932671460629516</v>
          </cell>
          <cell r="M2494">
            <v>1.6283295538679479</v>
          </cell>
          <cell r="O2494">
            <v>338.84300000000002</v>
          </cell>
          <cell r="V2494">
            <v>-2.572760129351348</v>
          </cell>
        </row>
        <row r="2495">
          <cell r="C2495">
            <v>3.1799536778713646</v>
          </cell>
          <cell r="D2495">
            <v>2.2540865774424423</v>
          </cell>
          <cell r="E2495">
            <v>-2.8898373559858137</v>
          </cell>
          <cell r="F2495">
            <v>3.2166795487676976</v>
          </cell>
          <cell r="G2495" t="str">
            <v>-</v>
          </cell>
          <cell r="H2495">
            <v>-15.352083333333326</v>
          </cell>
          <cell r="J2495">
            <v>14.29583333333332</v>
          </cell>
          <cell r="L2495">
            <v>11.483431557253381</v>
          </cell>
          <cell r="M2495">
            <v>5.9616628872012818</v>
          </cell>
          <cell r="O2495">
            <v>342.26499999999999</v>
          </cell>
          <cell r="V2495">
            <v>-26.3855227015673</v>
          </cell>
        </row>
        <row r="2496">
          <cell r="C2496">
            <v>3.2985259713369492</v>
          </cell>
          <cell r="D2496">
            <v>-0.61139335063151223</v>
          </cell>
          <cell r="E2496">
            <v>-2.7729816192210515</v>
          </cell>
          <cell r="F2496">
            <v>3.5562038021230378</v>
          </cell>
          <cell r="G2496" t="str">
            <v>-</v>
          </cell>
          <cell r="H2496">
            <v>-15.18125</v>
          </cell>
          <cell r="J2496">
            <v>14.162499999999989</v>
          </cell>
          <cell r="L2496">
            <v>12.050476364116237</v>
          </cell>
          <cell r="M2496">
            <v>5.6283295538679496</v>
          </cell>
          <cell r="O2496">
            <v>338.73200000000003</v>
          </cell>
          <cell r="V2496">
            <v>18.823084330719485</v>
          </cell>
        </row>
        <row r="2497">
          <cell r="C2497">
            <v>3.6107502570361425</v>
          </cell>
          <cell r="D2497">
            <v>-2.1428519566169553</v>
          </cell>
          <cell r="E2497">
            <v>-0.11745254118334329</v>
          </cell>
          <cell r="F2497">
            <v>3.9777051145633049</v>
          </cell>
          <cell r="G2497" t="str">
            <v>-</v>
          </cell>
          <cell r="H2497">
            <v>-14.722916666666663</v>
          </cell>
          <cell r="J2497">
            <v>13.129166666666654</v>
          </cell>
          <cell r="L2497">
            <v>13.694867853524988</v>
          </cell>
          <cell r="M2497">
            <v>5.9616628872012827</v>
          </cell>
          <cell r="N2497" t="str">
            <v>-</v>
          </cell>
          <cell r="O2497">
            <v>327.721</v>
          </cell>
          <cell r="V2497">
            <v>5.0574877323686263</v>
          </cell>
        </row>
        <row r="2498">
          <cell r="C2498">
            <v>3.5269569729234438</v>
          </cell>
          <cell r="D2498">
            <v>-3.142240342941172</v>
          </cell>
          <cell r="E2498">
            <v>1.6324298026432063</v>
          </cell>
          <cell r="F2498">
            <v>3.6848825315806271</v>
          </cell>
          <cell r="G2498" t="str">
            <v>-</v>
          </cell>
          <cell r="H2498">
            <v>-15.052083333333329</v>
          </cell>
          <cell r="J2498">
            <v>12.429166666666651</v>
          </cell>
          <cell r="L2498">
            <v>15.527965874511418</v>
          </cell>
          <cell r="M2498">
            <v>1.2949962205346146</v>
          </cell>
          <cell r="N2498" t="str">
            <v>-</v>
          </cell>
          <cell r="O2498">
            <v>318.96100000000001</v>
          </cell>
          <cell r="V2498">
            <v>2.1199602907740145</v>
          </cell>
        </row>
        <row r="2499">
          <cell r="C2499">
            <v>3.6294896451816383</v>
          </cell>
          <cell r="D2499">
            <v>-2.8280370356395745</v>
          </cell>
          <cell r="E2499">
            <v>3.3674615377264705</v>
          </cell>
          <cell r="F2499">
            <v>4.4818990379624166</v>
          </cell>
          <cell r="G2499">
            <v>17.956448784614775</v>
          </cell>
          <cell r="H2499">
            <v>-15.935416666666663</v>
          </cell>
          <cell r="J2499">
            <v>13.712499999999983</v>
          </cell>
          <cell r="L2499">
            <v>17.331362678011281</v>
          </cell>
          <cell r="M2499">
            <v>1.6283295538679479</v>
          </cell>
          <cell r="N2499" t="str">
            <v>-</v>
          </cell>
          <cell r="O2499">
            <v>314.77600000000001</v>
          </cell>
          <cell r="V2499">
            <v>3.0300807043286859</v>
          </cell>
        </row>
        <row r="2500">
          <cell r="B2500" t="str">
            <v>jul.01</v>
          </cell>
          <cell r="C2500">
            <v>3.2061290209795978</v>
          </cell>
          <cell r="D2500">
            <v>-2.9688380700524029</v>
          </cell>
          <cell r="E2500">
            <v>2.0621706673136146</v>
          </cell>
          <cell r="F2500">
            <v>2.8905904688315398</v>
          </cell>
          <cell r="G2500">
            <v>14.30535995337838</v>
          </cell>
          <cell r="H2500">
            <v>-17.472916666666663</v>
          </cell>
          <cell r="J2500">
            <v>16.145833333333318</v>
          </cell>
          <cell r="L2500">
            <v>16.387447603852237</v>
          </cell>
          <cell r="M2500">
            <v>0.96166288720128124</v>
          </cell>
          <cell r="N2500">
            <v>-4.0991312961619784</v>
          </cell>
          <cell r="O2500">
            <v>312.55500000000001</v>
          </cell>
          <cell r="V2500">
            <v>0.62612883804935571</v>
          </cell>
        </row>
        <row r="2501">
          <cell r="C2501">
            <v>2.9529028233897177</v>
          </cell>
          <cell r="D2501">
            <v>-2.3282780558053031</v>
          </cell>
          <cell r="E2501">
            <v>0.73501003662625486</v>
          </cell>
          <cell r="F2501">
            <v>1.7650868990397937</v>
          </cell>
          <cell r="G2501">
            <v>11.171135731091047</v>
          </cell>
          <cell r="H2501">
            <v>-17.943750000000001</v>
          </cell>
          <cell r="J2501">
            <v>18.312499999999986</v>
          </cell>
          <cell r="L2501">
            <v>14.733126342477519</v>
          </cell>
          <cell r="M2501">
            <v>-0.37167044613205213</v>
          </cell>
          <cell r="N2501">
            <v>-3.5665873563221795</v>
          </cell>
          <cell r="O2501">
            <v>310.17399999999998</v>
          </cell>
          <cell r="V2501">
            <v>3.8062037564029705</v>
          </cell>
        </row>
        <row r="2502">
          <cell r="C2502">
            <v>2.5183128794836467</v>
          </cell>
          <cell r="D2502">
            <v>-2.5876566402972636</v>
          </cell>
          <cell r="E2502">
            <v>-0.61622420426893887</v>
          </cell>
          <cell r="F2502">
            <v>-0.9010882318312774</v>
          </cell>
          <cell r="G2502">
            <v>7.0310511847078425</v>
          </cell>
          <cell r="H2502">
            <v>-18.735416666666662</v>
          </cell>
          <cell r="J2502">
            <v>20.279166666666654</v>
          </cell>
          <cell r="L2502">
            <v>12.363991194020464</v>
          </cell>
          <cell r="M2502">
            <v>-0.7050037794653855</v>
          </cell>
          <cell r="N2502">
            <v>-6.1361035439409433</v>
          </cell>
          <cell r="O2502">
            <v>317.64400000000001</v>
          </cell>
          <cell r="V2502">
            <v>18.558459422283335</v>
          </cell>
        </row>
        <row r="2503">
          <cell r="C2503">
            <v>2.3809913290532134</v>
          </cell>
          <cell r="D2503">
            <v>-3.6615020641666418</v>
          </cell>
          <cell r="E2503">
            <v>-1.0348485833342762</v>
          </cell>
          <cell r="F2503">
            <v>-1.3897570043646403</v>
          </cell>
          <cell r="G2503">
            <v>2.9917379081979121</v>
          </cell>
          <cell r="H2503">
            <v>-19.385416666666668</v>
          </cell>
          <cell r="J2503">
            <v>22.29583333333332</v>
          </cell>
          <cell r="L2503">
            <v>12.193409102556453</v>
          </cell>
          <cell r="M2503">
            <v>-0.7050037794653855</v>
          </cell>
          <cell r="N2503">
            <v>-4.8090574737515768</v>
          </cell>
          <cell r="O2503">
            <v>323.30500000000001</v>
          </cell>
          <cell r="V2503">
            <v>8.7530172716833388</v>
          </cell>
        </row>
        <row r="2504">
          <cell r="C2504">
            <v>2.2711418014258835</v>
          </cell>
          <cell r="D2504">
            <v>-4.462709005500364</v>
          </cell>
          <cell r="E2504">
            <v>0.94903349165675144</v>
          </cell>
          <cell r="F2504">
            <v>-1.3237414241309089</v>
          </cell>
          <cell r="G2504">
            <v>0.43681449859876226</v>
          </cell>
          <cell r="H2504">
            <v>-20.90625</v>
          </cell>
          <cell r="J2504">
            <v>24.745833333333323</v>
          </cell>
          <cell r="L2504">
            <v>11.161173252538509</v>
          </cell>
          <cell r="M2504">
            <v>-1.0383371127987189</v>
          </cell>
          <cell r="N2504">
            <v>-7.3965652065518244</v>
          </cell>
          <cell r="O2504">
            <v>326.94600000000003</v>
          </cell>
          <cell r="V2504">
            <v>2.0871342041888674</v>
          </cell>
        </row>
        <row r="2505">
          <cell r="C2505">
            <v>2.1693271559178844</v>
          </cell>
          <cell r="D2505">
            <v>-4.1876367392841365</v>
          </cell>
          <cell r="E2505">
            <v>2.3384700512093848</v>
          </cell>
          <cell r="F2505">
            <v>-1.3167297913238076</v>
          </cell>
          <cell r="G2505">
            <v>-1.5404792765096342</v>
          </cell>
          <cell r="H2505">
            <v>-20.972916666666663</v>
          </cell>
          <cell r="J2505">
            <v>25.645833333333318</v>
          </cell>
          <cell r="L2505">
            <v>9.9400463716437724</v>
          </cell>
          <cell r="M2505">
            <v>-1.3716704461320521</v>
          </cell>
          <cell r="N2505">
            <v>-8.8698923152522653</v>
          </cell>
          <cell r="O2505">
            <v>324.28800000000001</v>
          </cell>
          <cell r="V2505">
            <v>7.1456187831710594</v>
          </cell>
        </row>
        <row r="2506">
          <cell r="B2506" t="str">
            <v>jan.02</v>
          </cell>
          <cell r="C2506">
            <v>2.2662555862236857</v>
          </cell>
          <cell r="D2506">
            <v>-4.335987577598388</v>
          </cell>
          <cell r="E2506">
            <v>-8.9031306544143263E-2</v>
          </cell>
          <cell r="F2506">
            <v>0.20918547330927573</v>
          </cell>
          <cell r="G2506">
            <v>3.25042668982584</v>
          </cell>
          <cell r="H2506">
            <v>-21.006250000000001</v>
          </cell>
          <cell r="J2506">
            <v>26.945833333333315</v>
          </cell>
          <cell r="L2506">
            <v>8.0850436561367172</v>
          </cell>
          <cell r="M2506">
            <v>-2.3716704461320521</v>
          </cell>
          <cell r="N2506">
            <v>-10.790874975741536</v>
          </cell>
          <cell r="O2506">
            <v>337.58699999999999</v>
          </cell>
          <cell r="V2506">
            <v>19.146287889881396</v>
          </cell>
        </row>
        <row r="2507">
          <cell r="C2507">
            <v>2.1558290879446358</v>
          </cell>
          <cell r="D2507">
            <v>-5.4401872775496214</v>
          </cell>
          <cell r="E2507">
            <v>-5.8506251143708861</v>
          </cell>
          <cell r="F2507">
            <v>-0.26218739658880258</v>
          </cell>
          <cell r="G2507">
            <v>4.6722270480052179</v>
          </cell>
          <cell r="H2507">
            <v>-20.627083333333328</v>
          </cell>
          <cell r="J2507">
            <v>28.145833333333314</v>
          </cell>
          <cell r="L2507">
            <v>5.8951893738165646</v>
          </cell>
          <cell r="M2507">
            <v>-3.7050037794653856</v>
          </cell>
          <cell r="N2507">
            <v>-9.7361951544509946</v>
          </cell>
          <cell r="O2507">
            <v>339.09699999999998</v>
          </cell>
          <cell r="V2507">
            <v>28.895961369622491</v>
          </cell>
        </row>
        <row r="2508">
          <cell r="C2508">
            <v>2.3417305306140603</v>
          </cell>
          <cell r="D2508">
            <v>-6.3184177733717135</v>
          </cell>
          <cell r="E2508">
            <v>-11.583345170754944</v>
          </cell>
          <cell r="F2508">
            <v>0.36166922571519083</v>
          </cell>
          <cell r="G2508">
            <v>6.2506944047571933</v>
          </cell>
          <cell r="H2508">
            <v>-20.002083333333328</v>
          </cell>
          <cell r="J2508">
            <v>28.212499999999981</v>
          </cell>
          <cell r="L2508">
            <v>3.429749261048451</v>
          </cell>
          <cell r="M2508">
            <v>-5.371670446132053</v>
          </cell>
          <cell r="N2508">
            <v>-9.5149824588997429</v>
          </cell>
          <cell r="O2508">
            <v>339.62200000000001</v>
          </cell>
          <cell r="V2508">
            <v>1.1143593157544318</v>
          </cell>
        </row>
        <row r="2509">
          <cell r="C2509">
            <v>2.295259720494415</v>
          </cell>
          <cell r="D2509">
            <v>-6.4542370744069508</v>
          </cell>
          <cell r="E2509">
            <v>-14.427729356124379</v>
          </cell>
          <cell r="F2509">
            <v>-0.35510037053918447</v>
          </cell>
          <cell r="G2509">
            <v>3.2327585272733255</v>
          </cell>
          <cell r="H2509">
            <v>-18.697916666666664</v>
          </cell>
          <cell r="J2509">
            <v>28.295833333333317</v>
          </cell>
          <cell r="L2509">
            <v>-0.25901910969041442</v>
          </cell>
          <cell r="M2509">
            <v>-4.7050037794653852</v>
          </cell>
          <cell r="N2509">
            <v>-8.7236641565631263</v>
          </cell>
          <cell r="O2509">
            <v>334.714</v>
          </cell>
          <cell r="V2509">
            <v>23.763253895196222</v>
          </cell>
        </row>
        <row r="2510">
          <cell r="C2510">
            <v>2.3134667729505582</v>
          </cell>
          <cell r="D2510">
            <v>-6.3494325261422118</v>
          </cell>
          <cell r="E2510">
            <v>-16.709277356807643</v>
          </cell>
          <cell r="F2510">
            <v>0.11655822925143451</v>
          </cell>
          <cell r="G2510">
            <v>2.9907470669114691</v>
          </cell>
          <cell r="H2510">
            <v>-21.114583333333329</v>
          </cell>
          <cell r="J2510">
            <v>30.862499999999983</v>
          </cell>
          <cell r="L2510">
            <v>-3.8221151110569402</v>
          </cell>
          <cell r="M2510">
            <v>-5.0383371127987191</v>
          </cell>
          <cell r="N2510">
            <v>-10.159012662411859</v>
          </cell>
          <cell r="O2510">
            <v>326.62</v>
          </cell>
          <cell r="V2510">
            <v>9.5048449308539062</v>
          </cell>
        </row>
        <row r="2511">
          <cell r="C2511">
            <v>1.8140293160739052</v>
          </cell>
          <cell r="D2511">
            <v>-6.1649677200322754</v>
          </cell>
          <cell r="E2511">
            <v>-21.722119337081789</v>
          </cell>
          <cell r="F2511">
            <v>-1.0989321332678703</v>
          </cell>
          <cell r="G2511">
            <v>0.6561671111802877</v>
          </cell>
          <cell r="H2511">
            <v>-25.71875</v>
          </cell>
          <cell r="J2511">
            <v>38.912499999999987</v>
          </cell>
          <cell r="L2511">
            <v>-10.181132404938575</v>
          </cell>
          <cell r="M2511">
            <v>-5.0383371127987191</v>
          </cell>
          <cell r="N2511">
            <v>-9.2078417037682616</v>
          </cell>
          <cell r="O2511">
            <v>322.72899999999998</v>
          </cell>
          <cell r="V2511">
            <v>11.899166844691322</v>
          </cell>
        </row>
        <row r="2512">
          <cell r="B2512" t="str">
            <v>jul.02</v>
          </cell>
          <cell r="C2512">
            <v>1.3210674574340782</v>
          </cell>
          <cell r="D2512">
            <v>-7.2325870383734694</v>
          </cell>
          <cell r="E2512">
            <v>-22.412964589023378</v>
          </cell>
          <cell r="F2512">
            <v>-2.7327789955155684</v>
          </cell>
          <cell r="G2512">
            <v>0.17110685566927653</v>
          </cell>
          <cell r="H2512">
            <v>-30.010416666666661</v>
          </cell>
          <cell r="J2512">
            <v>44.995833333333316</v>
          </cell>
          <cell r="L2512">
            <v>-11.896156242155092</v>
          </cell>
          <cell r="M2512">
            <v>-7.7050037794653861</v>
          </cell>
          <cell r="N2512">
            <v>-10.060350877379923</v>
          </cell>
          <cell r="O2512">
            <v>326.59300000000002</v>
          </cell>
          <cell r="V2512">
            <v>17.957999282039005</v>
          </cell>
        </row>
        <row r="2513">
          <cell r="C2513">
            <v>0.81793736444308962</v>
          </cell>
          <cell r="D2513">
            <v>-6.9293787236605908</v>
          </cell>
          <cell r="E2513">
            <v>-23.449437590406308</v>
          </cell>
          <cell r="F2513">
            <v>-5.2446502086437077</v>
          </cell>
          <cell r="G2513">
            <v>-2.5716288005012569</v>
          </cell>
          <cell r="H2513">
            <v>-30.714583333333326</v>
          </cell>
          <cell r="J2513">
            <v>48.162499999999987</v>
          </cell>
          <cell r="L2513">
            <v>-11.969102244920947</v>
          </cell>
          <cell r="M2513">
            <v>-8.7050037794653861</v>
          </cell>
          <cell r="N2513">
            <v>-10.85380759485882</v>
          </cell>
          <cell r="O2513">
            <v>332.33</v>
          </cell>
          <cell r="V2513">
            <v>13.412377492975125</v>
          </cell>
        </row>
        <row r="2514">
          <cell r="C2514">
            <v>0.56234560998429073</v>
          </cell>
          <cell r="D2514">
            <v>-8.4032733611780248</v>
          </cell>
          <cell r="E2514">
            <v>-22.68138493616479</v>
          </cell>
          <cell r="F2514">
            <v>-6.3220379246786598</v>
          </cell>
          <cell r="G2514">
            <v>-2.4783026461698028</v>
          </cell>
          <cell r="H2514">
            <v>-30.339583333333326</v>
          </cell>
          <cell r="J2514">
            <v>48.379166666666642</v>
          </cell>
          <cell r="L2514">
            <v>-10.76633026977124</v>
          </cell>
          <cell r="M2514">
            <v>-9.3716704461320521</v>
          </cell>
          <cell r="N2514">
            <v>-14.762324186221496</v>
          </cell>
          <cell r="O2514">
            <v>350.80399999999997</v>
          </cell>
          <cell r="V2514">
            <v>33.047150547614649</v>
          </cell>
        </row>
        <row r="2515">
          <cell r="C2515">
            <v>0.29538868962810988</v>
          </cell>
          <cell r="D2515">
            <v>-8.5017043582810246</v>
          </cell>
          <cell r="E2515">
            <v>-26.50405241773937</v>
          </cell>
          <cell r="F2515">
            <v>-7.6722646296942925</v>
          </cell>
          <cell r="G2515">
            <v>-3.6497973585428505</v>
          </cell>
          <cell r="H2515">
            <v>-32.543750000000003</v>
          </cell>
          <cell r="J2515">
            <v>50.962499999999977</v>
          </cell>
          <cell r="L2515">
            <v>-15.411665232920392</v>
          </cell>
          <cell r="M2515">
            <v>-8.03833711279872</v>
          </cell>
          <cell r="N2515">
            <v>-20.999471815210384</v>
          </cell>
          <cell r="O2515">
            <v>365.24</v>
          </cell>
          <cell r="V2515">
            <v>19.264750247812778</v>
          </cell>
        </row>
        <row r="2516">
          <cell r="C2516">
            <v>-0.1814775198481465</v>
          </cell>
          <cell r="D2516">
            <v>-10.817590360598812</v>
          </cell>
          <cell r="E2516">
            <v>-33.346044370986519</v>
          </cell>
          <cell r="F2516">
            <v>-9.7130549350822974</v>
          </cell>
          <cell r="G2516">
            <v>-5.4654002904778496</v>
          </cell>
          <cell r="H2516">
            <v>-34.71875</v>
          </cell>
          <cell r="J2516">
            <v>54.84583333333331</v>
          </cell>
          <cell r="L2516">
            <v>-24.762315806081364</v>
          </cell>
          <cell r="M2516">
            <v>-8.03833711279872</v>
          </cell>
          <cell r="N2516">
            <v>-23.717664991031512</v>
          </cell>
          <cell r="O2516">
            <v>379.39499999999998</v>
          </cell>
          <cell r="V2516">
            <v>11.871232158600797</v>
          </cell>
        </row>
        <row r="2517">
          <cell r="C2517">
            <v>-0.6529570832898669</v>
          </cell>
          <cell r="D2517">
            <v>-11.681695906268983</v>
          </cell>
          <cell r="E2517">
            <v>-36.007849079336104</v>
          </cell>
          <cell r="F2517">
            <v>-11.687800551362015</v>
          </cell>
          <cell r="G2517">
            <v>-6.3004529091420451</v>
          </cell>
          <cell r="H2517">
            <v>-36.068750000000001</v>
          </cell>
          <cell r="J2517">
            <v>57.72916666666665</v>
          </cell>
          <cell r="L2517">
            <v>-28.419258556113864</v>
          </cell>
          <cell r="M2517">
            <v>-9.03833711279872</v>
          </cell>
          <cell r="N2517">
            <v>-23.936100045728665</v>
          </cell>
          <cell r="O2517">
            <v>380.303</v>
          </cell>
          <cell r="V2517">
            <v>17.537068626164533</v>
          </cell>
        </row>
        <row r="2518">
          <cell r="B2518" t="str">
            <v>jan.03</v>
          </cell>
          <cell r="C2518">
            <v>-1.120289370486369</v>
          </cell>
          <cell r="D2518">
            <v>-13.276074566654104</v>
          </cell>
          <cell r="E2518">
            <v>-40.636393134760368</v>
          </cell>
          <cell r="F2518">
            <v>-12.772025085900729</v>
          </cell>
          <cell r="G2518">
            <v>-6.438364790833691</v>
          </cell>
          <cell r="H2518">
            <v>-36.239583333333329</v>
          </cell>
          <cell r="J2518">
            <v>60.112499999999983</v>
          </cell>
          <cell r="K2518" t="str">
            <v>-</v>
          </cell>
          <cell r="L2518">
            <v>-33.343013333629067</v>
          </cell>
          <cell r="M2518">
            <v>-10.705003779465386</v>
          </cell>
          <cell r="N2518">
            <v>-21.485073872964325</v>
          </cell>
          <cell r="O2518">
            <v>402.60199999999998</v>
          </cell>
          <cell r="V2518">
            <v>18.363751817939722</v>
          </cell>
          <cell r="AQ2518">
            <v>16.388999999999999</v>
          </cell>
        </row>
        <row r="2519">
          <cell r="C2519">
            <v>-0.95190480677497624</v>
          </cell>
          <cell r="D2519">
            <v>-14.26803519652784</v>
          </cell>
          <cell r="E2519">
            <v>-41.238587390941952</v>
          </cell>
          <cell r="F2519">
            <v>-11.47353698518962</v>
          </cell>
          <cell r="G2519">
            <v>-5.480506101084992</v>
          </cell>
          <cell r="H2519">
            <v>-37.539583333333326</v>
          </cell>
          <cell r="J2519">
            <v>63.629166666666656</v>
          </cell>
          <cell r="K2519" t="str">
            <v>-</v>
          </cell>
          <cell r="L2519">
            <v>-30.880735179325566</v>
          </cell>
          <cell r="M2519">
            <v>-10.310131984593591</v>
          </cell>
          <cell r="N2519">
            <v>-19.041378382607572</v>
          </cell>
          <cell r="O2519">
            <v>412.49700000000001</v>
          </cell>
          <cell r="V2519">
            <v>25.219242230736484</v>
          </cell>
          <cell r="AQ2519">
            <v>17.131</v>
          </cell>
        </row>
        <row r="2520">
          <cell r="C2520">
            <v>-1.120639729208367</v>
          </cell>
          <cell r="D2520">
            <v>-16.787174255725315</v>
          </cell>
          <cell r="E2520">
            <v>-45.016805646247235</v>
          </cell>
          <cell r="F2520">
            <v>-11.92712789893516</v>
          </cell>
          <cell r="G2520">
            <v>-10.08476719056508</v>
          </cell>
          <cell r="H2520">
            <v>-39.53125</v>
          </cell>
          <cell r="J2520">
            <v>66.712499999999991</v>
          </cell>
          <cell r="K2520">
            <v>-12.036239894658332</v>
          </cell>
          <cell r="L2520">
            <v>-31.770505023269475</v>
          </cell>
          <cell r="M2520">
            <v>-10.748593523055128</v>
          </cell>
          <cell r="N2520">
            <v>-21.420509360283052</v>
          </cell>
          <cell r="O2520">
            <v>421.05799999999999</v>
          </cell>
          <cell r="V2520">
            <v>23.4470716207706</v>
          </cell>
          <cell r="AQ2520">
            <v>17.760999999999999</v>
          </cell>
        </row>
        <row r="2521">
          <cell r="C2521">
            <v>-1.0690983481909482</v>
          </cell>
          <cell r="D2521">
            <v>-18.511564679808078</v>
          </cell>
          <cell r="E2521">
            <v>-45.283697632213112</v>
          </cell>
          <cell r="F2521">
            <v>-12.027987002630292</v>
          </cell>
          <cell r="G2521">
            <v>-13.783292672810928</v>
          </cell>
          <cell r="H2521">
            <v>-40.222916666666663</v>
          </cell>
          <cell r="J2521">
            <v>68.012499999999989</v>
          </cell>
          <cell r="K2521">
            <v>-13.702906561324999</v>
          </cell>
          <cell r="L2521">
            <v>-29.637622328534544</v>
          </cell>
          <cell r="M2521">
            <v>-11.887055061516667</v>
          </cell>
          <cell r="N2521">
            <v>-25.936798571312085</v>
          </cell>
          <cell r="O2521">
            <v>423.59500000000003</v>
          </cell>
          <cell r="V2521">
            <v>12.864659375774767</v>
          </cell>
          <cell r="AQ2521">
            <v>17.834</v>
          </cell>
        </row>
        <row r="2522">
          <cell r="C2522">
            <v>-1.3820883154875316</v>
          </cell>
          <cell r="D2522">
            <v>-18.420167220968924</v>
          </cell>
          <cell r="E2522">
            <v>-45.279658045869006</v>
          </cell>
          <cell r="F2522">
            <v>-13.176812463173901</v>
          </cell>
          <cell r="G2522">
            <v>-17.302682451379553</v>
          </cell>
          <cell r="H2522">
            <v>-39.418750000000003</v>
          </cell>
          <cell r="J2522">
            <v>65.762499999999989</v>
          </cell>
          <cell r="K2522">
            <v>-14.369573227991665</v>
          </cell>
          <cell r="L2522">
            <v>-28.629543155846331</v>
          </cell>
          <cell r="M2522">
            <v>-15.353721728183332</v>
          </cell>
          <cell r="N2522">
            <v>-28.962589732635323</v>
          </cell>
          <cell r="O2522">
            <v>418.53800000000001</v>
          </cell>
          <cell r="V2522">
            <v>15.684421534936988</v>
          </cell>
          <cell r="AQ2522">
            <v>17.29</v>
          </cell>
        </row>
        <row r="2523">
          <cell r="C2523">
            <v>-1.2849163686548351</v>
          </cell>
          <cell r="D2523">
            <v>-15.838790501728253</v>
          </cell>
          <cell r="E2523">
            <v>-45.31673961172266</v>
          </cell>
          <cell r="F2523">
            <v>-12.805998685211691</v>
          </cell>
          <cell r="G2523">
            <v>-16.017461644844509</v>
          </cell>
          <cell r="H2523">
            <v>-37.381250000000001</v>
          </cell>
          <cell r="J2523">
            <v>62.945833333333326</v>
          </cell>
          <cell r="K2523">
            <v>-13.369573227991665</v>
          </cell>
          <cell r="L2523">
            <v>-29.037039620886976</v>
          </cell>
          <cell r="M2523">
            <v>-17.12038839485</v>
          </cell>
          <cell r="N2523">
            <v>-29.339999109159738</v>
          </cell>
          <cell r="O2523">
            <v>414.14499999999998</v>
          </cell>
          <cell r="V2523">
            <v>10.681557846506283</v>
          </cell>
          <cell r="AQ2523">
            <v>16.898</v>
          </cell>
        </row>
        <row r="2524">
          <cell r="B2524" t="str">
            <v>jul.03</v>
          </cell>
          <cell r="C2524">
            <v>-1.1872500556673353</v>
          </cell>
          <cell r="D2524">
            <v>-12.879302985370211</v>
          </cell>
          <cell r="E2524">
            <v>-44.181056767200744</v>
          </cell>
          <cell r="F2524">
            <v>-12.233613099293935</v>
          </cell>
          <cell r="G2524">
            <v>-14.8470798196643</v>
          </cell>
          <cell r="H2524">
            <v>-35.293750000000003</v>
          </cell>
          <cell r="J2524">
            <v>59.212499999999999</v>
          </cell>
          <cell r="K2524">
            <v>-12.036239894658332</v>
          </cell>
          <cell r="L2524">
            <v>-27.765673931843153</v>
          </cell>
          <cell r="M2524">
            <v>-18.420388394849997</v>
          </cell>
          <cell r="N2524">
            <v>-21.587749649195242</v>
          </cell>
          <cell r="O2524">
            <v>419.375</v>
          </cell>
          <cell r="V2524">
            <v>11.914483528188491</v>
          </cell>
          <cell r="AQ2524">
            <v>16.498999999999999</v>
          </cell>
        </row>
        <row r="2525">
          <cell r="C2525">
            <v>-0.82302511585114235</v>
          </cell>
          <cell r="D2525">
            <v>-10.86978341402699</v>
          </cell>
          <cell r="E2525">
            <v>-43.571268197151362</v>
          </cell>
          <cell r="F2525">
            <v>-9.6081323584560643</v>
          </cell>
          <cell r="G2525">
            <v>-11.128894549799325</v>
          </cell>
          <cell r="H2525">
            <v>-33.797916666666659</v>
          </cell>
          <cell r="J2525">
            <v>56.329166666666652</v>
          </cell>
          <cell r="K2525">
            <v>-12.369573227991665</v>
          </cell>
          <cell r="L2525">
            <v>-27.212763458411047</v>
          </cell>
          <cell r="M2525">
            <v>-16.753721728183333</v>
          </cell>
          <cell r="N2525">
            <v>-21.665050269942181</v>
          </cell>
          <cell r="O2525">
            <v>420.89100000000002</v>
          </cell>
          <cell r="V2525">
            <v>5.8919506889050233</v>
          </cell>
          <cell r="AQ2525">
            <v>16.010000000000002</v>
          </cell>
        </row>
        <row r="2526">
          <cell r="C2526">
            <v>-0.53931130789266135</v>
          </cell>
          <cell r="D2526">
            <v>-9.8161672991207922</v>
          </cell>
          <cell r="E2526">
            <v>-41.670961831260868</v>
          </cell>
          <cell r="F2526">
            <v>-7.4784672068403424</v>
          </cell>
          <cell r="G2526">
            <v>-13.084543938707048</v>
          </cell>
          <cell r="H2526">
            <v>-32.797916666666666</v>
          </cell>
          <cell r="J2526">
            <v>54.86249999999999</v>
          </cell>
          <cell r="K2526">
            <v>-12.369573227991665</v>
          </cell>
          <cell r="L2526">
            <v>-25.078817393296731</v>
          </cell>
          <cell r="M2526">
            <v>-14.72038839485</v>
          </cell>
          <cell r="N2526">
            <v>-18.287656240185679</v>
          </cell>
          <cell r="O2526">
            <v>440.66800000000001</v>
          </cell>
          <cell r="V2526">
            <v>8.1377097213017446</v>
          </cell>
          <cell r="AQ2526">
            <v>16.484999999999999</v>
          </cell>
        </row>
        <row r="2527">
          <cell r="C2527">
            <v>-0.16707230607567564</v>
          </cell>
          <cell r="D2527">
            <v>-9.8637315221605295</v>
          </cell>
          <cell r="E2527">
            <v>-41.031256800754903</v>
          </cell>
          <cell r="F2527">
            <v>-5.5535070623599276</v>
          </cell>
          <cell r="G2527">
            <v>-10.778003721152643</v>
          </cell>
          <cell r="H2527">
            <v>-30.327083333333331</v>
          </cell>
          <cell r="J2527">
            <v>55.11249999999999</v>
          </cell>
          <cell r="K2527">
            <v>-12.036239894658332</v>
          </cell>
          <cell r="L2527">
            <v>-23.132740665618133</v>
          </cell>
          <cell r="M2527">
            <v>-12.387055061516667</v>
          </cell>
          <cell r="N2527">
            <v>-18.519647077954033</v>
          </cell>
          <cell r="O2527">
            <v>447.91699999999997</v>
          </cell>
          <cell r="V2527">
            <v>-0.48061287175225065</v>
          </cell>
          <cell r="AQ2527">
            <v>17.206</v>
          </cell>
        </row>
        <row r="2528">
          <cell r="C2528">
            <v>-8.015801977853225E-2</v>
          </cell>
          <cell r="D2528">
            <v>-11.58545863620971</v>
          </cell>
          <cell r="E2528">
            <v>-39.507729032029097</v>
          </cell>
          <cell r="F2528">
            <v>-4.855721868320841</v>
          </cell>
          <cell r="G2528">
            <v>-10.209939883570618</v>
          </cell>
          <cell r="H2528">
            <v>-29.356249999999999</v>
          </cell>
          <cell r="J2528">
            <v>56.329166666666652</v>
          </cell>
          <cell r="K2528">
            <v>-12.702906561324999</v>
          </cell>
          <cell r="L2528">
            <v>-21.419018461499849</v>
          </cell>
          <cell r="M2528">
            <v>-10.487055061516669</v>
          </cell>
          <cell r="N2528">
            <v>-16.311000883373531</v>
          </cell>
          <cell r="O2528">
            <v>453.72699999999998</v>
          </cell>
          <cell r="V2528">
            <v>-2.061811753178977</v>
          </cell>
          <cell r="AQ2528">
            <v>18.184999999999999</v>
          </cell>
        </row>
        <row r="2529">
          <cell r="C2529">
            <v>-6.4675324136095891E-2</v>
          </cell>
          <cell r="D2529">
            <v>-11.840511691962258</v>
          </cell>
          <cell r="E2529">
            <v>-38.58579345383378</v>
          </cell>
          <cell r="F2529">
            <v>-4.4228266963961858</v>
          </cell>
          <cell r="G2529">
            <v>-6.13035149220633</v>
          </cell>
          <cell r="H2529">
            <v>-28.485416666666662</v>
          </cell>
          <cell r="J2529">
            <v>56.72916666666665</v>
          </cell>
          <cell r="K2529">
            <v>-12.702906561324999</v>
          </cell>
          <cell r="L2529">
            <v>-20.575147305109223</v>
          </cell>
          <cell r="M2529">
            <v>-10.987055061516669</v>
          </cell>
          <cell r="N2529">
            <v>-17.845280598105045</v>
          </cell>
          <cell r="O2529">
            <v>452.54199999999997</v>
          </cell>
          <cell r="V2529">
            <v>3.9882779793469325</v>
          </cell>
          <cell r="AQ2529">
            <v>18.393000000000001</v>
          </cell>
        </row>
        <row r="2530">
          <cell r="B2530" t="str">
            <v>jan.04</v>
          </cell>
          <cell r="C2530">
            <v>-0.17586133370911528</v>
          </cell>
          <cell r="D2530">
            <v>-11.061234376799348</v>
          </cell>
          <cell r="E2530">
            <v>-37.71838795216248</v>
          </cell>
          <cell r="F2530">
            <v>-4.1751027541583516</v>
          </cell>
          <cell r="G2530">
            <v>-6.673683357147806</v>
          </cell>
          <cell r="H2530">
            <v>-29.993749999999999</v>
          </cell>
          <cell r="J2530">
            <v>57.629166666666656</v>
          </cell>
          <cell r="K2530">
            <v>-13.036239894658332</v>
          </cell>
          <cell r="L2530">
            <v>-19.840336301766616</v>
          </cell>
          <cell r="M2530">
            <v>-10.753721728183335</v>
          </cell>
          <cell r="N2530">
            <v>-18.554836126306203</v>
          </cell>
          <cell r="O2530">
            <v>464.45</v>
          </cell>
          <cell r="V2530">
            <v>-8.1008583690987059</v>
          </cell>
          <cell r="AQ2530">
            <v>18.734999999999999</v>
          </cell>
        </row>
        <row r="2531">
          <cell r="C2531">
            <v>-0.21073394078721802</v>
          </cell>
          <cell r="D2531">
            <v>-9.7878819207115555</v>
          </cell>
          <cell r="E2531">
            <v>-37.607616758251289</v>
          </cell>
          <cell r="F2531">
            <v>-5.5768392078865743</v>
          </cell>
          <cell r="G2531">
            <v>-6.4092576647904629</v>
          </cell>
          <cell r="H2531">
            <v>-30.02291666666666</v>
          </cell>
          <cell r="J2531">
            <v>58.079166666666652</v>
          </cell>
          <cell r="K2531">
            <v>-11.369573227991665</v>
          </cell>
          <cell r="L2531">
            <v>-18.952127247277577</v>
          </cell>
          <cell r="M2531">
            <v>-10.62038839485</v>
          </cell>
          <cell r="N2531">
            <v>-19.65070190936753</v>
          </cell>
          <cell r="O2531">
            <v>467.54</v>
          </cell>
          <cell r="V2531">
            <v>-3.5243988123569214</v>
          </cell>
          <cell r="AQ2531">
            <v>18.937999999999999</v>
          </cell>
        </row>
        <row r="2532">
          <cell r="C2532">
            <v>-0.21130393406262571</v>
          </cell>
          <cell r="D2532">
            <v>-10.2258395232588</v>
          </cell>
          <cell r="E2532">
            <v>-37.464614632522803</v>
          </cell>
          <cell r="F2532">
            <v>-7.4262064970940038</v>
          </cell>
          <cell r="G2532">
            <v>-3.4413683754012894</v>
          </cell>
          <cell r="H2532">
            <v>-30.268750000000001</v>
          </cell>
          <cell r="J2532">
            <v>58.262499999999989</v>
          </cell>
          <cell r="K2532">
            <v>-11.369573227991665</v>
          </cell>
          <cell r="L2532">
            <v>-17.666122995820611</v>
          </cell>
          <cell r="M2532">
            <v>-9.3537217281833325</v>
          </cell>
          <cell r="N2532">
            <v>-16.486490078043939</v>
          </cell>
          <cell r="O2532">
            <v>471.089</v>
          </cell>
          <cell r="V2532">
            <v>8.6840579710144805</v>
          </cell>
          <cell r="AQ2532">
            <v>18.919</v>
          </cell>
        </row>
        <row r="2533">
          <cell r="C2533">
            <v>-3.0798249025719773E-2</v>
          </cell>
          <cell r="D2533">
            <v>-10.673356295938021</v>
          </cell>
          <cell r="E2533">
            <v>-37.221681080155463</v>
          </cell>
          <cell r="F2533">
            <v>-8.223983970433677</v>
          </cell>
          <cell r="G2533">
            <v>2.0194816249060832</v>
          </cell>
          <cell r="H2533">
            <v>-30.768750000000001</v>
          </cell>
          <cell r="J2533">
            <v>57.61249999999999</v>
          </cell>
          <cell r="K2533">
            <v>-11.036239894658332</v>
          </cell>
          <cell r="L2533">
            <v>-17.846922557752592</v>
          </cell>
          <cell r="M2533">
            <v>-8.3537217281833342</v>
          </cell>
          <cell r="N2533">
            <v>-17.213334970809015</v>
          </cell>
          <cell r="O2533">
            <v>462.05599999999998</v>
          </cell>
          <cell r="V2533">
            <v>-2.0038563862244008</v>
          </cell>
          <cell r="AQ2533">
            <v>18.533000000000001</v>
          </cell>
        </row>
        <row r="2534">
          <cell r="C2534">
            <v>0.37048857547979186</v>
          </cell>
          <cell r="D2534">
            <v>-9.5142365978555308</v>
          </cell>
          <cell r="E2534">
            <v>-36.94242808206571</v>
          </cell>
          <cell r="F2534">
            <v>-5.0139265497063379</v>
          </cell>
          <cell r="G2534">
            <v>5.4975204972180336</v>
          </cell>
          <cell r="H2534">
            <v>-30.706250000000001</v>
          </cell>
          <cell r="J2534">
            <v>55.395833333333314</v>
          </cell>
          <cell r="K2534">
            <v>-11.036239894658332</v>
          </cell>
          <cell r="L2534">
            <v>-17.288416561573083</v>
          </cell>
          <cell r="M2534">
            <v>-8.4870550615166689</v>
          </cell>
          <cell r="N2534">
            <v>-14.779419839102538</v>
          </cell>
          <cell r="O2534">
            <v>452.14</v>
          </cell>
          <cell r="V2534">
            <v>-3.7948362502166044</v>
          </cell>
          <cell r="AQ2534">
            <v>17.831</v>
          </cell>
        </row>
        <row r="2535">
          <cell r="C2535">
            <v>0.65119715684493795</v>
          </cell>
          <cell r="D2535">
            <v>-7.2679610252806803</v>
          </cell>
          <cell r="E2535">
            <v>-36.512149080778144</v>
          </cell>
          <cell r="F2535">
            <v>-2.4342403463278406</v>
          </cell>
          <cell r="G2535">
            <v>5.0385095501768404</v>
          </cell>
          <cell r="H2535">
            <v>-29.318750000000001</v>
          </cell>
          <cell r="J2535">
            <v>50.179166666666653</v>
          </cell>
          <cell r="K2535">
            <v>-11.036239894658332</v>
          </cell>
          <cell r="L2535">
            <v>-16.094525225664615</v>
          </cell>
          <cell r="M2535">
            <v>-8.9537217281833339</v>
          </cell>
          <cell r="N2535">
            <v>-14.122855831984266</v>
          </cell>
          <cell r="O2535">
            <v>444.67899999999997</v>
          </cell>
          <cell r="V2535">
            <v>3.7832399022567298</v>
          </cell>
          <cell r="AQ2535">
            <v>17.315999999999999</v>
          </cell>
        </row>
        <row r="2536">
          <cell r="B2536" t="str">
            <v>jul.04</v>
          </cell>
          <cell r="C2536">
            <v>0.82885837464285961</v>
          </cell>
          <cell r="D2536">
            <v>-5.3792724468946602</v>
          </cell>
          <cell r="E2536">
            <v>-36.445119976004769</v>
          </cell>
          <cell r="F2536">
            <v>-0.10744875065121007</v>
          </cell>
          <cell r="G2536">
            <v>1.977959120540157</v>
          </cell>
          <cell r="H2536">
            <v>-27.193750000000001</v>
          </cell>
          <cell r="J2536">
            <v>44.245833333333316</v>
          </cell>
          <cell r="K2536">
            <v>-11.702906561324999</v>
          </cell>
          <cell r="L2536">
            <v>-15.96046701611786</v>
          </cell>
          <cell r="M2536">
            <v>-8.2537217281833346</v>
          </cell>
          <cell r="N2536">
            <v>-9.310362801717643</v>
          </cell>
          <cell r="O2536">
            <v>446.09100000000001</v>
          </cell>
          <cell r="V2536">
            <v>2.2660835278465186E-3</v>
          </cell>
          <cell r="AQ2536">
            <v>17.151</v>
          </cell>
        </row>
        <row r="2537">
          <cell r="C2537">
            <v>0.85469392860590276</v>
          </cell>
          <cell r="D2537">
            <v>-3.3708635391720896</v>
          </cell>
          <cell r="E2537">
            <v>-35.842197588277891</v>
          </cell>
          <cell r="F2537">
            <v>-1.2677573826882929</v>
          </cell>
          <cell r="G2537">
            <v>1.7898963134905193</v>
          </cell>
          <cell r="H2537">
            <v>-25.756250000000001</v>
          </cell>
          <cell r="J2537">
            <v>40.245833333333316</v>
          </cell>
          <cell r="K2537">
            <v>-12.036239894658332</v>
          </cell>
          <cell r="L2537">
            <v>-15.421288907330782</v>
          </cell>
          <cell r="M2537">
            <v>-7.7203883948500005</v>
          </cell>
          <cell r="N2537">
            <v>-7.8179593342399043</v>
          </cell>
          <cell r="O2537">
            <v>449.76</v>
          </cell>
          <cell r="V2537">
            <v>18.007761228100215</v>
          </cell>
          <cell r="AQ2537">
            <v>17.212</v>
          </cell>
        </row>
        <row r="2538">
          <cell r="C2538">
            <v>0.86159252573916201</v>
          </cell>
          <cell r="D2538">
            <v>-3.7041436757798833</v>
          </cell>
          <cell r="E2538">
            <v>-35.332864150307536</v>
          </cell>
          <cell r="F2538">
            <v>-1.3181655965583969</v>
          </cell>
          <cell r="G2538">
            <v>0.60417444323914582</v>
          </cell>
          <cell r="H2538">
            <v>-25.877083333333331</v>
          </cell>
          <cell r="J2538">
            <v>41.012499999999989</v>
          </cell>
          <cell r="K2538">
            <v>-12.702906561324999</v>
          </cell>
          <cell r="L2538">
            <v>-15.735955364723386</v>
          </cell>
          <cell r="M2538">
            <v>-7.12038839485</v>
          </cell>
          <cell r="N2538">
            <v>-8.4237850632685092</v>
          </cell>
          <cell r="O2538">
            <v>466.529</v>
          </cell>
          <cell r="V2538">
            <v>15.490936068640737</v>
          </cell>
          <cell r="AQ2538">
            <v>17.617999999999999</v>
          </cell>
        </row>
        <row r="2539">
          <cell r="C2539">
            <v>0.72627699795598577</v>
          </cell>
          <cell r="D2539">
            <v>-4.3716910948995498</v>
          </cell>
          <cell r="E2539">
            <v>-35.091346445759235</v>
          </cell>
          <cell r="F2539">
            <v>-2.7765164653534726</v>
          </cell>
          <cell r="G2539">
            <v>-0.92039967907535825</v>
          </cell>
          <cell r="H2539">
            <v>-27.085416666666664</v>
          </cell>
          <cell r="J2539">
            <v>43.879166666666656</v>
          </cell>
          <cell r="K2539">
            <v>-13.369573227991665</v>
          </cell>
          <cell r="L2539">
            <v>-16.252919955626798</v>
          </cell>
          <cell r="M2539">
            <v>-8.0870550615166668</v>
          </cell>
          <cell r="N2539">
            <v>-13.246221180099381</v>
          </cell>
          <cell r="O2539">
            <v>467.80900000000003</v>
          </cell>
          <cell r="V2539">
            <v>-6.8681917211328987</v>
          </cell>
          <cell r="AQ2539">
            <v>18.399999999999999</v>
          </cell>
        </row>
        <row r="2540">
          <cell r="C2540">
            <v>0.44398775712436894</v>
          </cell>
          <cell r="D2540">
            <v>-6.2286008190541926</v>
          </cell>
          <cell r="E2540">
            <v>-34.398964650896538</v>
          </cell>
          <cell r="F2540">
            <v>-3.6637389675686181</v>
          </cell>
          <cell r="G2540">
            <v>-2.3538007788118986</v>
          </cell>
          <cell r="H2540">
            <v>-28.668749999999999</v>
          </cell>
          <cell r="J2540">
            <v>47.395833333333321</v>
          </cell>
          <cell r="K2540">
            <v>-13.369573227991665</v>
          </cell>
          <cell r="L2540">
            <v>-16.868156365901395</v>
          </cell>
          <cell r="M2540">
            <v>-8.5203883948500003</v>
          </cell>
          <cell r="N2540">
            <v>-13.351733285292411</v>
          </cell>
          <cell r="O2540">
            <v>471.19</v>
          </cell>
          <cell r="V2540">
            <v>14.242839433679123</v>
          </cell>
          <cell r="AQ2540">
            <v>19.631</v>
          </cell>
        </row>
        <row r="2541">
          <cell r="C2541">
            <v>0.19056399153037051</v>
          </cell>
          <cell r="D2541">
            <v>-7.9800133195659368</v>
          </cell>
          <cell r="E2541">
            <v>-33.617509186107178</v>
          </cell>
          <cell r="F2541">
            <v>-4.2372422426464702</v>
          </cell>
          <cell r="G2541">
            <v>-3.1909090950389962</v>
          </cell>
          <cell r="H2541">
            <v>-30.164583333333326</v>
          </cell>
          <cell r="J2541">
            <v>49.412499999999987</v>
          </cell>
          <cell r="K2541">
            <v>-13.036239894658332</v>
          </cell>
          <cell r="L2541">
            <v>-16.305245436322682</v>
          </cell>
          <cell r="M2541">
            <v>-7.953721728183333</v>
          </cell>
          <cell r="N2541">
            <v>-11.033899918608055</v>
          </cell>
          <cell r="O2541">
            <v>468.85199999999998</v>
          </cell>
          <cell r="V2541">
            <v>5.6013312219866274</v>
          </cell>
          <cell r="AQ2541">
            <v>20.036000000000001</v>
          </cell>
        </row>
        <row r="2542">
          <cell r="B2542" t="str">
            <v>jan.05</v>
          </cell>
          <cell r="C2542">
            <v>0.11574043682658457</v>
          </cell>
          <cell r="D2542">
            <v>-8.5646172312215825</v>
          </cell>
          <cell r="E2542">
            <v>-32.438137915856153</v>
          </cell>
          <cell r="F2542">
            <v>-4.6152013892606663</v>
          </cell>
          <cell r="G2542">
            <v>-3.8212679138493146</v>
          </cell>
          <cell r="H2542">
            <v>-30.822916666666657</v>
          </cell>
          <cell r="J2542">
            <v>50.945833333333319</v>
          </cell>
          <cell r="K2542">
            <v>-10.702906561324999</v>
          </cell>
          <cell r="L2542">
            <v>-14.279836229153972</v>
          </cell>
          <cell r="M2542">
            <v>-6.2870550615166669</v>
          </cell>
          <cell r="N2542">
            <v>-5.7275623260806521</v>
          </cell>
          <cell r="O2542">
            <v>483.447</v>
          </cell>
          <cell r="V2542">
            <v>6.2463514302393497</v>
          </cell>
          <cell r="AQ2542">
            <v>20.792000000000002</v>
          </cell>
        </row>
        <row r="2543">
          <cell r="C2543">
            <v>0.19161142047544705</v>
          </cell>
          <cell r="D2543">
            <v>-9.8174570217342367</v>
          </cell>
          <cell r="E2543">
            <v>-32.319802919344625</v>
          </cell>
          <cell r="F2543">
            <v>-5.0867582902005326</v>
          </cell>
          <cell r="G2543">
            <v>-4.0633673777468697</v>
          </cell>
          <cell r="H2543">
            <v>-30.28125</v>
          </cell>
          <cell r="J2543">
            <v>50.295833333333313</v>
          </cell>
          <cell r="K2543">
            <v>-12.036239894658332</v>
          </cell>
          <cell r="L2543">
            <v>-14.709832902797567</v>
          </cell>
          <cell r="M2543">
            <v>-6.1870550615166664</v>
          </cell>
          <cell r="N2543">
            <v>-3.5774626369010076</v>
          </cell>
          <cell r="O2543">
            <v>487.62299999999999</v>
          </cell>
          <cell r="V2543">
            <v>3.4628576798383603</v>
          </cell>
          <cell r="AQ2543">
            <v>21.152999999999999</v>
          </cell>
        </row>
        <row r="2544">
          <cell r="C2544">
            <v>0.36845609154424891</v>
          </cell>
          <cell r="D2544">
            <v>-10.172662231121762</v>
          </cell>
          <cell r="E2544">
            <v>-32.917515093852494</v>
          </cell>
          <cell r="F2544">
            <v>-4.9629165170730003</v>
          </cell>
          <cell r="G2544">
            <v>-4.5952187170367162</v>
          </cell>
          <cell r="H2544">
            <v>-28.243749999999999</v>
          </cell>
          <cell r="J2544">
            <v>47.72916666666665</v>
          </cell>
          <cell r="K2544">
            <v>-12.036239894658332</v>
          </cell>
          <cell r="L2544">
            <v>-15.238590585146639</v>
          </cell>
          <cell r="M2544">
            <v>-6.6870550615166664</v>
          </cell>
          <cell r="N2544">
            <v>-3.5804441418179542</v>
          </cell>
          <cell r="O2544">
            <v>484.48700000000002</v>
          </cell>
          <cell r="V2544">
            <v>0.4608491572434481</v>
          </cell>
          <cell r="AQ2544">
            <v>21.28</v>
          </cell>
        </row>
        <row r="2545">
          <cell r="C2545">
            <v>0.38041168480838078</v>
          </cell>
          <cell r="D2545">
            <v>-9.271225062387499</v>
          </cell>
          <cell r="E2545">
            <v>-31.880982113023169</v>
          </cell>
          <cell r="F2545">
            <v>-5.5452569010455468</v>
          </cell>
          <cell r="G2545">
            <v>-5.5476786301902878</v>
          </cell>
          <cell r="H2545">
            <v>-25.668749999999999</v>
          </cell>
          <cell r="J2545">
            <v>44.245833333333316</v>
          </cell>
          <cell r="K2545">
            <v>-13.369573227991665</v>
          </cell>
          <cell r="L2545">
            <v>-14.832191290154659</v>
          </cell>
          <cell r="M2545">
            <v>-8.0870550615166668</v>
          </cell>
          <cell r="N2545">
            <v>-4.4036536879417341</v>
          </cell>
          <cell r="O2545">
            <v>478.608</v>
          </cell>
          <cell r="V2545">
            <v>9.5591531755915291</v>
          </cell>
          <cell r="AQ2545">
            <v>21.059000000000001</v>
          </cell>
        </row>
        <row r="2546">
          <cell r="C2546">
            <v>0.34073651177657405</v>
          </cell>
          <cell r="D2546">
            <v>-8.6892467067998922</v>
          </cell>
          <cell r="E2546">
            <v>-31.896068840805679</v>
          </cell>
          <cell r="F2546">
            <v>-5.1521523218328822</v>
          </cell>
          <cell r="G2546">
            <v>-6.7650778976610626</v>
          </cell>
          <cell r="H2546">
            <v>-24.389583333333331</v>
          </cell>
          <cell r="J2546">
            <v>42.345833333333324</v>
          </cell>
          <cell r="K2546">
            <v>-11.369573227991665</v>
          </cell>
          <cell r="L2546">
            <v>-14.529031412386352</v>
          </cell>
          <cell r="M2546">
            <v>-9.2870550615166678</v>
          </cell>
          <cell r="N2546">
            <v>-8.3680431560611552</v>
          </cell>
          <cell r="O2546">
            <v>470.274</v>
          </cell>
          <cell r="V2546">
            <v>9.9397900370522763</v>
          </cell>
          <cell r="AQ2546">
            <v>20.239999999999998</v>
          </cell>
        </row>
        <row r="2547">
          <cell r="C2547">
            <v>0.12175955419154345</v>
          </cell>
          <cell r="D2547">
            <v>-8.5029931215408947</v>
          </cell>
          <cell r="E2547">
            <v>-31.425502393027074</v>
          </cell>
          <cell r="F2547">
            <v>-6.3255408694333362</v>
          </cell>
          <cell r="G2547">
            <v>-6.7635781089866072</v>
          </cell>
          <cell r="H2547">
            <v>-27.602083333333329</v>
          </cell>
          <cell r="J2547">
            <v>44.895833333333321</v>
          </cell>
          <cell r="K2547">
            <v>-11.369573227991665</v>
          </cell>
          <cell r="L2547">
            <v>-14.587898516829137</v>
          </cell>
          <cell r="M2547">
            <v>-10.820388394849999</v>
          </cell>
          <cell r="N2547">
            <v>-13.633480284971832</v>
          </cell>
          <cell r="O2547">
            <v>463.67599999999999</v>
          </cell>
          <cell r="V2547">
            <v>15.697626104540042</v>
          </cell>
          <cell r="AQ2547">
            <v>19.760000000000002</v>
          </cell>
        </row>
        <row r="2548">
          <cell r="B2548" t="str">
            <v>jul.05</v>
          </cell>
          <cell r="C2548">
            <v>-0.25966182918645897</v>
          </cell>
          <cell r="D2548">
            <v>-10.689724782187922</v>
          </cell>
          <cell r="E2548">
            <v>-31.518877852240177</v>
          </cell>
          <cell r="F2548">
            <v>-7.5501454130222045</v>
          </cell>
          <cell r="G2548">
            <v>-7.1370665457816189</v>
          </cell>
          <cell r="H2548">
            <v>-32.056249999999999</v>
          </cell>
          <cell r="J2548">
            <v>49.279166666666661</v>
          </cell>
          <cell r="K2548">
            <v>-11.036239894658332</v>
          </cell>
          <cell r="L2548">
            <v>-14.10798276858867</v>
          </cell>
          <cell r="M2548">
            <v>-11.420388394850001</v>
          </cell>
          <cell r="N2548">
            <v>-17.905639930818239</v>
          </cell>
          <cell r="O2548">
            <v>460.41199999999998</v>
          </cell>
          <cell r="V2548">
            <v>-2.9798323136188687</v>
          </cell>
          <cell r="AQ2548">
            <v>19.376000000000001</v>
          </cell>
        </row>
        <row r="2549">
          <cell r="C2549">
            <v>-0.45510351283558176</v>
          </cell>
          <cell r="D2549">
            <v>-9.8194562103973713</v>
          </cell>
          <cell r="E2549">
            <v>-31.567629770427686</v>
          </cell>
          <cell r="F2549">
            <v>-9.6888631906320608</v>
          </cell>
          <cell r="G2549">
            <v>-6.8032382289133766</v>
          </cell>
          <cell r="H2549">
            <v>-35.702083333333327</v>
          </cell>
          <cell r="J2549">
            <v>52.095833333333324</v>
          </cell>
          <cell r="K2549">
            <v>-11.369573227991665</v>
          </cell>
          <cell r="L2549">
            <v>-14.205486604963696</v>
          </cell>
          <cell r="M2549">
            <v>-11.453721728183334</v>
          </cell>
          <cell r="N2549">
            <v>-18.520663482941689</v>
          </cell>
          <cell r="O2549">
            <v>464.88799999999998</v>
          </cell>
          <cell r="V2549">
            <v>2.5146891699107776</v>
          </cell>
          <cell r="AQ2549">
            <v>19.227</v>
          </cell>
        </row>
        <row r="2550">
          <cell r="C2550">
            <v>-0.50764151651824274</v>
          </cell>
          <cell r="D2550">
            <v>-8.1345409996163358</v>
          </cell>
          <cell r="E2550">
            <v>-32.763729255753709</v>
          </cell>
          <cell r="F2550">
            <v>-10.628540015044349</v>
          </cell>
          <cell r="G2550">
            <v>-6.68606618919243</v>
          </cell>
          <cell r="H2550">
            <v>-35.910416666666663</v>
          </cell>
          <cell r="J2550">
            <v>52.595833333333324</v>
          </cell>
          <cell r="K2550">
            <v>-12.036239894658332</v>
          </cell>
          <cell r="L2550">
            <v>-15.264352242282408</v>
          </cell>
          <cell r="M2550">
            <v>-11.787055061516666</v>
          </cell>
          <cell r="N2550">
            <v>-14.897081956248561</v>
          </cell>
          <cell r="O2550">
            <v>482.548</v>
          </cell>
          <cell r="V2550">
            <v>-3.9645854571352723</v>
          </cell>
          <cell r="AQ2550">
            <v>19.681000000000001</v>
          </cell>
        </row>
        <row r="2551">
          <cell r="C2551">
            <v>-0.28140531761444049</v>
          </cell>
          <cell r="D2551">
            <v>-5.0999788026810977</v>
          </cell>
          <cell r="E2551">
            <v>-34.112009146288486</v>
          </cell>
          <cell r="F2551">
            <v>-11.28102043826258</v>
          </cell>
          <cell r="G2551">
            <v>-6.0997413439193648</v>
          </cell>
          <cell r="H2551">
            <v>-35.272916666666667</v>
          </cell>
          <cell r="J2551">
            <v>51.895833333333321</v>
          </cell>
          <cell r="K2551">
            <v>-12.036239894658332</v>
          </cell>
          <cell r="L2551">
            <v>-15.62757869001863</v>
          </cell>
          <cell r="M2551">
            <v>-13.487055061516669</v>
          </cell>
          <cell r="N2551">
            <v>-12.921565931453221</v>
          </cell>
          <cell r="O2551">
            <v>484.73</v>
          </cell>
          <cell r="V2551">
            <v>2.9865294266721243</v>
          </cell>
          <cell r="AQ2551">
            <v>20.341000000000001</v>
          </cell>
        </row>
        <row r="2552">
          <cell r="C2552">
            <v>-0.38048645622111821</v>
          </cell>
          <cell r="D2552">
            <v>-4.8919767279703388</v>
          </cell>
          <cell r="E2552">
            <v>-35.364570833042393</v>
          </cell>
          <cell r="F2552">
            <v>-11.146038279140781</v>
          </cell>
          <cell r="G2552">
            <v>-8.335265579209862</v>
          </cell>
          <cell r="H2552">
            <v>-34.977083333333326</v>
          </cell>
          <cell r="J2552">
            <v>53.11249999999999</v>
          </cell>
          <cell r="K2552">
            <v>-12.702906561324999</v>
          </cell>
          <cell r="L2552">
            <v>-17.46603539685978</v>
          </cell>
          <cell r="M2552">
            <v>-14.120388394850002</v>
          </cell>
          <cell r="N2552">
            <v>-12.239956584226592</v>
          </cell>
          <cell r="O2552">
            <v>486.31099999999998</v>
          </cell>
          <cell r="V2552">
            <v>0.91566723776890235</v>
          </cell>
          <cell r="AQ2552">
            <v>21.381</v>
          </cell>
        </row>
        <row r="2553">
          <cell r="C2553">
            <v>-0.23128274195443263</v>
          </cell>
          <cell r="D2553">
            <v>-5.8058914026099844</v>
          </cell>
          <cell r="E2553">
            <v>-35.359958501913418</v>
          </cell>
          <cell r="F2553">
            <v>-8.7556299043338672</v>
          </cell>
          <cell r="G2553">
            <v>-6.2527883822671955</v>
          </cell>
          <cell r="H2553">
            <v>-34.947916666666657</v>
          </cell>
          <cell r="J2553">
            <v>54.429166666666653</v>
          </cell>
          <cell r="K2553">
            <v>-12.369573227991665</v>
          </cell>
          <cell r="L2553">
            <v>-17.790144067935167</v>
          </cell>
          <cell r="M2553">
            <v>-15.187055061516668</v>
          </cell>
          <cell r="N2553">
            <v>-9.675602675461084</v>
          </cell>
          <cell r="O2553">
            <v>479.37299999999999</v>
          </cell>
          <cell r="V2553">
            <v>7.426421999695032</v>
          </cell>
          <cell r="AQ2553">
            <v>21.57</v>
          </cell>
        </row>
        <row r="2554">
          <cell r="B2554" t="str">
            <v>jan.06</v>
          </cell>
          <cell r="C2554">
            <v>-0.27099226335932092</v>
          </cell>
          <cell r="D2554">
            <v>-7.555159424405109</v>
          </cell>
          <cell r="E2554">
            <v>-36.675686956742595</v>
          </cell>
          <cell r="F2554">
            <v>-6.6536131955833975</v>
          </cell>
          <cell r="G2554">
            <v>-6.1153393850810049</v>
          </cell>
          <cell r="H2554">
            <v>-35.168750000000003</v>
          </cell>
          <cell r="J2554">
            <v>55.212499999999984</v>
          </cell>
          <cell r="K2554">
            <v>-13.702906561324999</v>
          </cell>
          <cell r="L2554">
            <v>-20.421600977593513</v>
          </cell>
          <cell r="M2554">
            <v>-14.420388394850001</v>
          </cell>
          <cell r="N2554">
            <v>-10.088125561661167</v>
          </cell>
          <cell r="O2554">
            <v>491.18400000000003</v>
          </cell>
          <cell r="V2554">
            <v>7.7578872740162952</v>
          </cell>
          <cell r="AQ2554">
            <v>22.484999999999999</v>
          </cell>
        </row>
        <row r="2555">
          <cell r="C2555">
            <v>2.0357672295314572E-2</v>
          </cell>
          <cell r="D2555">
            <v>-8.0391800490366325</v>
          </cell>
          <cell r="E2555">
            <v>-36.488285831207442</v>
          </cell>
          <cell r="F2555">
            <v>-5.1352363130188543</v>
          </cell>
          <cell r="G2555">
            <v>-4.1947156679025914</v>
          </cell>
          <cell r="H2555">
            <v>-34.039583333333333</v>
          </cell>
          <cell r="J2555">
            <v>54.495833333333316</v>
          </cell>
          <cell r="K2555">
            <v>-12.702906561324999</v>
          </cell>
          <cell r="L2555">
            <v>-18.046798726523207</v>
          </cell>
          <cell r="M2555">
            <v>-13.553721728183334</v>
          </cell>
          <cell r="N2555">
            <v>-10.768182198833408</v>
          </cell>
          <cell r="O2555">
            <v>487.93599999999998</v>
          </cell>
          <cell r="V2555">
            <v>-0.95140781108082884</v>
          </cell>
          <cell r="AQ2555">
            <v>22.620999999999999</v>
          </cell>
        </row>
        <row r="2556">
          <cell r="C2556">
            <v>-0.15433897426768184</v>
          </cell>
          <cell r="D2556">
            <v>-8.9337228636825454</v>
          </cell>
          <cell r="E2556">
            <v>-36.772359015261841</v>
          </cell>
          <cell r="F2556">
            <v>-7.6613526716122244</v>
          </cell>
          <cell r="G2556">
            <v>-6.0562240965652441</v>
          </cell>
          <cell r="H2556">
            <v>-31.785416666666666</v>
          </cell>
          <cell r="J2556">
            <v>51.479166666666657</v>
          </cell>
          <cell r="K2556">
            <v>-10.369573227991667</v>
          </cell>
          <cell r="L2556">
            <v>-18.948278427965345</v>
          </cell>
          <cell r="M2556">
            <v>-11.653721728183333</v>
          </cell>
          <cell r="N2556">
            <v>-15.177752637175487</v>
          </cell>
          <cell r="O2556">
            <v>480.16399999999999</v>
          </cell>
          <cell r="V2556">
            <v>10.151637429384541</v>
          </cell>
          <cell r="AQ2556">
            <v>22.006</v>
          </cell>
        </row>
        <row r="2557">
          <cell r="C2557">
            <v>3.8161830016496257E-2</v>
          </cell>
          <cell r="D2557">
            <v>-9.2731813274131749</v>
          </cell>
          <cell r="E2557">
            <v>-36.706320474806326</v>
          </cell>
          <cell r="F2557">
            <v>-7.6012629794287241</v>
          </cell>
          <cell r="G2557">
            <v>-4.970083961977446</v>
          </cell>
          <cell r="H2557">
            <v>-30.131250000000001</v>
          </cell>
          <cell r="J2557">
            <v>48.979166666666657</v>
          </cell>
          <cell r="K2557">
            <v>-8.7029065613249994</v>
          </cell>
          <cell r="L2557">
            <v>-19.149534680387653</v>
          </cell>
          <cell r="M2557">
            <v>-10.820388394849999</v>
          </cell>
          <cell r="N2557">
            <v>-13.432998645744993</v>
          </cell>
          <cell r="O2557">
            <v>469.25299999999999</v>
          </cell>
          <cell r="V2557">
            <v>-12.392016004364825</v>
          </cell>
          <cell r="AQ2557">
            <v>21.47</v>
          </cell>
        </row>
        <row r="2558">
          <cell r="C2558">
            <v>-7.780838295576506E-2</v>
          </cell>
          <cell r="D2558">
            <v>-9.1199068655412869</v>
          </cell>
          <cell r="E2558">
            <v>-38.043660363479766</v>
          </cell>
          <cell r="F2558">
            <v>-9.2597857628087468</v>
          </cell>
          <cell r="G2558">
            <v>-4.7419821449697421</v>
          </cell>
          <cell r="H2558">
            <v>-29.806249999999999</v>
          </cell>
          <cell r="J2558">
            <v>46.579166666666652</v>
          </cell>
          <cell r="K2558">
            <v>-8.0362398946583333</v>
          </cell>
          <cell r="L2558">
            <v>-22.157547791067856</v>
          </cell>
          <cell r="M2558">
            <v>-10.787055061516668</v>
          </cell>
          <cell r="N2558">
            <v>-10.016103236229668</v>
          </cell>
          <cell r="O2558">
            <v>457.00900000000001</v>
          </cell>
          <cell r="V2558">
            <v>2.5932080417534698</v>
          </cell>
          <cell r="AQ2558">
            <v>20.838999999999999</v>
          </cell>
        </row>
        <row r="2559">
          <cell r="C2559">
            <v>0.35682317072567965</v>
          </cell>
          <cell r="D2559">
            <v>-7.4632057466715471</v>
          </cell>
          <cell r="E2559">
            <v>-39.10001104658479</v>
          </cell>
          <cell r="F2559">
            <v>-7.2162561018088338</v>
          </cell>
          <cell r="G2559">
            <v>2.1852684598596057</v>
          </cell>
          <cell r="H2559">
            <v>-30.181249999999999</v>
          </cell>
          <cell r="J2559">
            <v>46.162499999999987</v>
          </cell>
          <cell r="K2559">
            <v>-6.0362398946583333</v>
          </cell>
          <cell r="L2559">
            <v>-21.936915823944563</v>
          </cell>
          <cell r="M2559">
            <v>-8.8870550615166675</v>
          </cell>
          <cell r="N2559">
            <v>-6.3653847991513564</v>
          </cell>
          <cell r="O2559">
            <v>442.49900000000002</v>
          </cell>
          <cell r="V2559">
            <v>-7.6613675541092885E-2</v>
          </cell>
          <cell r="AQ2559">
            <v>20.100000000000001</v>
          </cell>
        </row>
        <row r="2560">
          <cell r="B2560" t="str">
            <v>jul.06</v>
          </cell>
          <cell r="C2560">
            <v>0.47582902622335993</v>
          </cell>
          <cell r="D2560">
            <v>-5.2868524594447184</v>
          </cell>
          <cell r="E2560">
            <v>-39.622981826243887</v>
          </cell>
          <cell r="F2560">
            <v>-7.2284035565916547</v>
          </cell>
          <cell r="G2560">
            <v>3.5389171924385239</v>
          </cell>
          <cell r="H2560">
            <v>-29.764583333333331</v>
          </cell>
          <cell r="J2560">
            <v>45.145833333333314</v>
          </cell>
          <cell r="K2560">
            <v>-3.7029065613249998</v>
          </cell>
          <cell r="L2560">
            <v>-21.982857383262765</v>
          </cell>
          <cell r="M2560">
            <v>-6.1203883948500009</v>
          </cell>
          <cell r="N2560">
            <v>-6.3958825644979953</v>
          </cell>
          <cell r="O2560">
            <v>436.90100000000001</v>
          </cell>
          <cell r="V2560">
            <v>1.9595936003737213</v>
          </cell>
          <cell r="AQ2560">
            <v>19.398</v>
          </cell>
        </row>
        <row r="2561">
          <cell r="C2561">
            <v>0.65337821339592728</v>
          </cell>
          <cell r="D2561">
            <v>-3.8378240607160152</v>
          </cell>
          <cell r="E2561">
            <v>-39.276058561103561</v>
          </cell>
          <cell r="F2561">
            <v>-6.4669836670216254</v>
          </cell>
          <cell r="G2561">
            <v>2.3107530468307056</v>
          </cell>
          <cell r="H2561">
            <v>-28.02291666666666</v>
          </cell>
          <cell r="J2561">
            <v>43.279166666666661</v>
          </cell>
          <cell r="K2561">
            <v>-2.3695732279916668</v>
          </cell>
          <cell r="L2561">
            <v>-21.622344186315463</v>
          </cell>
          <cell r="M2561">
            <v>-3.7537217281833342</v>
          </cell>
          <cell r="N2561">
            <v>-8.6206522084171393</v>
          </cell>
          <cell r="O2561">
            <v>436.79199999999997</v>
          </cell>
          <cell r="V2561">
            <v>2.0331627237776262</v>
          </cell>
          <cell r="AQ2561">
            <v>19.061</v>
          </cell>
        </row>
        <row r="2562">
          <cell r="C2562">
            <v>0.62886973475131724</v>
          </cell>
          <cell r="D2562">
            <v>-2.3768026163538831</v>
          </cell>
          <cell r="E2562">
            <v>-38.796735882899263</v>
          </cell>
          <cell r="F2562">
            <v>-6.1927663052750122</v>
          </cell>
          <cell r="G2562">
            <v>-2.6878603135125001</v>
          </cell>
          <cell r="H2562">
            <v>-25.864583333333332</v>
          </cell>
          <cell r="J2562">
            <v>40.962499999999984</v>
          </cell>
          <cell r="K2562">
            <v>-3.7029065613249998</v>
          </cell>
          <cell r="L2562">
            <v>-21.330365496573524</v>
          </cell>
          <cell r="M2562">
            <v>-4.4537217281833339</v>
          </cell>
          <cell r="N2562">
            <v>-12.81042957499114</v>
          </cell>
          <cell r="O2562">
            <v>448.73599999999999</v>
          </cell>
          <cell r="V2562">
            <v>-5.1374145703068201</v>
          </cell>
          <cell r="AQ2562">
            <v>19.367000000000001</v>
          </cell>
        </row>
        <row r="2563">
          <cell r="C2563">
            <v>0.82459917098191871</v>
          </cell>
          <cell r="D2563">
            <v>-2.7848725192067083</v>
          </cell>
          <cell r="E2563">
            <v>-38.794791088481965</v>
          </cell>
          <cell r="F2563">
            <v>-4.2593326941106628</v>
          </cell>
          <cell r="G2563">
            <v>-1.2170526132559589</v>
          </cell>
          <cell r="H2563">
            <v>-24.643750000000001</v>
          </cell>
          <cell r="J2563">
            <v>40.245833333333316</v>
          </cell>
          <cell r="K2563">
            <v>-5.3695732279916664</v>
          </cell>
          <cell r="L2563">
            <v>-21.326475907738921</v>
          </cell>
          <cell r="M2563">
            <v>-3.8537217281833338</v>
          </cell>
          <cell r="N2563">
            <v>-15.665710371877374</v>
          </cell>
          <cell r="O2563">
            <v>453.02800000000002</v>
          </cell>
          <cell r="V2563">
            <v>8.8493062522478247</v>
          </cell>
          <cell r="AQ2563">
            <v>20.341999999999999</v>
          </cell>
        </row>
        <row r="2564">
          <cell r="C2564">
            <v>0.87328471769903115</v>
          </cell>
          <cell r="D2564">
            <v>-2.4179326577188838</v>
          </cell>
          <cell r="E2564">
            <v>-37.861532612594388</v>
          </cell>
          <cell r="F2564">
            <v>-2.8544422230276258</v>
          </cell>
          <cell r="G2564">
            <v>0.82466890194501519</v>
          </cell>
          <cell r="H2564">
            <v>-24.952083333333331</v>
          </cell>
          <cell r="J2564">
            <v>40.245833333333316</v>
          </cell>
          <cell r="K2564">
            <v>-5.3695732279916664</v>
          </cell>
          <cell r="L2564">
            <v>-19.126625622630439</v>
          </cell>
          <cell r="M2564">
            <v>-4.1537217281833341</v>
          </cell>
          <cell r="N2564">
            <v>-16.16361335177892</v>
          </cell>
          <cell r="O2564">
            <v>457.72800000000001</v>
          </cell>
          <cell r="V2564">
            <v>2.6994397389221048</v>
          </cell>
          <cell r="AQ2564">
            <v>21.715</v>
          </cell>
        </row>
        <row r="2565">
          <cell r="C2565">
            <v>0.64620677055252984</v>
          </cell>
          <cell r="D2565">
            <v>-3.7734897943496448</v>
          </cell>
          <cell r="E2565">
            <v>-37.993692416640862</v>
          </cell>
          <cell r="F2565">
            <v>-2.9922159512163584</v>
          </cell>
          <cell r="G2565">
            <v>1.1771487787405084</v>
          </cell>
          <cell r="H2565">
            <v>-25.010416666666668</v>
          </cell>
          <cell r="J2565">
            <v>40.262499999999989</v>
          </cell>
          <cell r="K2565">
            <v>-6.3695732279916664</v>
          </cell>
          <cell r="L2565">
            <v>-18.05761189739005</v>
          </cell>
          <cell r="M2565">
            <v>-4.0537217281833335</v>
          </cell>
          <cell r="N2565">
            <v>-16.105809684194409</v>
          </cell>
          <cell r="O2565">
            <v>452.65100000000001</v>
          </cell>
          <cell r="V2565">
            <v>-1.1994889751111848</v>
          </cell>
          <cell r="AQ2565">
            <v>21.672999999999998</v>
          </cell>
        </row>
        <row r="2566">
          <cell r="B2566" t="str">
            <v>jan.07</v>
          </cell>
          <cell r="C2566">
            <v>0.45970692673919633</v>
          </cell>
          <cell r="D2566">
            <v>-3.4731235309754478</v>
          </cell>
          <cell r="E2566">
            <v>-36.222592226183899</v>
          </cell>
          <cell r="F2566">
            <v>-4.3284326349785447</v>
          </cell>
          <cell r="G2566">
            <v>-0.67797816110687614</v>
          </cell>
          <cell r="H2566">
            <v>-25.331250000000001</v>
          </cell>
          <cell r="J2566">
            <v>39.279166666666661</v>
          </cell>
          <cell r="K2566">
            <v>-5.3695732279916664</v>
          </cell>
          <cell r="L2566">
            <v>-15.182078183142801</v>
          </cell>
          <cell r="M2566">
            <v>-5.4203883948500007</v>
          </cell>
          <cell r="N2566">
            <v>-15.796193384695869</v>
          </cell>
          <cell r="O2566">
            <v>457.63400000000001</v>
          </cell>
          <cell r="V2566">
            <v>-5.9345033472046227</v>
          </cell>
          <cell r="AQ2566">
            <v>22.158000000000001</v>
          </cell>
        </row>
        <row r="2567">
          <cell r="C2567">
            <v>0.54093698270393809</v>
          </cell>
          <cell r="D2567">
            <v>-2.9402343313912671</v>
          </cell>
          <cell r="E2567">
            <v>-36.30534871167233</v>
          </cell>
          <cell r="F2567">
            <v>-3.7428347181720856</v>
          </cell>
          <cell r="G2567">
            <v>0.3538207037546206</v>
          </cell>
          <cell r="H2567">
            <v>-25.393750000000001</v>
          </cell>
          <cell r="J2567">
            <v>38.912499999999994</v>
          </cell>
          <cell r="K2567">
            <v>-6.0362398946583333</v>
          </cell>
          <cell r="L2567">
            <v>-14.680924487452986</v>
          </cell>
          <cell r="M2567">
            <v>-4.7870550615166669</v>
          </cell>
          <cell r="N2567">
            <v>-11.790517607977904</v>
          </cell>
          <cell r="O2567">
            <v>450.83699999999999</v>
          </cell>
          <cell r="V2567">
            <v>-1.8133467825130145</v>
          </cell>
          <cell r="AQ2567">
            <v>22.187999999999999</v>
          </cell>
        </row>
        <row r="2568">
          <cell r="C2568">
            <v>0.84467092075048589</v>
          </cell>
          <cell r="D2568">
            <v>-1.4710635398248344</v>
          </cell>
          <cell r="E2568">
            <v>-34.409651108166763</v>
          </cell>
          <cell r="F2568">
            <v>-3.7296802634455495</v>
          </cell>
          <cell r="G2568">
            <v>1.0725087850587369</v>
          </cell>
          <cell r="H2568">
            <v>-27.193750000000001</v>
          </cell>
          <cell r="J2568">
            <v>41.462499999999991</v>
          </cell>
          <cell r="K2568">
            <v>-4.7029065613250003</v>
          </cell>
          <cell r="L2568">
            <v>-12.556195947108527</v>
          </cell>
          <cell r="M2568">
            <v>-2.887055061516667</v>
          </cell>
          <cell r="N2568">
            <v>-10.905056815712543</v>
          </cell>
          <cell r="O2568">
            <v>441.35599999999999</v>
          </cell>
          <cell r="V2568">
            <v>-10.340107199321324</v>
          </cell>
          <cell r="AQ2568">
            <v>21.812000000000001</v>
          </cell>
        </row>
        <row r="2569">
          <cell r="C2569">
            <v>1.0142942726604611</v>
          </cell>
          <cell r="D2569">
            <v>-0.5918169952926241</v>
          </cell>
          <cell r="E2569">
            <v>-34.166742093928121</v>
          </cell>
          <cell r="F2569">
            <v>-3.5463494038857228</v>
          </cell>
          <cell r="G2569">
            <v>3.6565492354175149</v>
          </cell>
          <cell r="H2569">
            <v>-27.40625</v>
          </cell>
          <cell r="J2569">
            <v>42.295833333333327</v>
          </cell>
          <cell r="K2569">
            <v>-3.7029065613249998</v>
          </cell>
          <cell r="L2569">
            <v>-12.403711251964566</v>
          </cell>
          <cell r="M2569">
            <v>-1.6870550615166671</v>
          </cell>
          <cell r="N2569">
            <v>-11.380571235438611</v>
          </cell>
          <cell r="O2569">
            <v>420.685</v>
          </cell>
          <cell r="V2569">
            <v>-1.4868827360718262</v>
          </cell>
          <cell r="AQ2569">
            <v>20.263999999999999</v>
          </cell>
        </row>
        <row r="2570">
          <cell r="C2570">
            <v>1.1802007794210279</v>
          </cell>
          <cell r="D2570">
            <v>-1.2858494851179181E-2</v>
          </cell>
          <cell r="E2570">
            <v>-32.341274364681531</v>
          </cell>
          <cell r="F2570">
            <v>-3.4181917475445034</v>
          </cell>
          <cell r="G2570">
            <v>4.2096807516118515</v>
          </cell>
          <cell r="H2570">
            <v>-27.014583333333331</v>
          </cell>
          <cell r="J2570">
            <v>41.845833333333324</v>
          </cell>
          <cell r="K2570">
            <v>-3.0362398946583333</v>
          </cell>
          <cell r="L2570">
            <v>-11.752775793471384</v>
          </cell>
          <cell r="M2570">
            <v>-0.98705506151666711</v>
          </cell>
          <cell r="N2570">
            <v>-15.681161037267286</v>
          </cell>
          <cell r="O2570">
            <v>397.48200000000003</v>
          </cell>
          <cell r="V2570">
            <v>-2.6759438804608182</v>
          </cell>
          <cell r="AQ2570">
            <v>18.646000000000001</v>
          </cell>
        </row>
        <row r="2571">
          <cell r="C2571">
            <v>1.2840970519734651</v>
          </cell>
          <cell r="D2571">
            <v>0.63306726394977886</v>
          </cell>
          <cell r="E2571">
            <v>-32.133318707206946</v>
          </cell>
          <cell r="F2571">
            <v>-2.5105689429498881</v>
          </cell>
          <cell r="G2571">
            <v>4.1373421773720702</v>
          </cell>
          <cell r="H2571">
            <v>-26.847916666666663</v>
          </cell>
          <cell r="J2571">
            <v>41.295833333333327</v>
          </cell>
          <cell r="K2571">
            <v>-1.7029065613250001</v>
          </cell>
          <cell r="L2571">
            <v>-13.670197811855553</v>
          </cell>
          <cell r="M2571">
            <v>-1.7870550615166669</v>
          </cell>
          <cell r="N2571">
            <v>-18.271726396311831</v>
          </cell>
          <cell r="O2571">
            <v>388.61900000000003</v>
          </cell>
          <cell r="V2571">
            <v>-5.7049070346942727</v>
          </cell>
          <cell r="AQ2571">
            <v>18.143999999999998</v>
          </cell>
        </row>
        <row r="2572">
          <cell r="B2572" t="str">
            <v>jul.07</v>
          </cell>
          <cell r="C2572">
            <v>1.1617784067906662</v>
          </cell>
          <cell r="D2572">
            <v>0.15237744927225916</v>
          </cell>
          <cell r="E2572">
            <v>-32.125222515026387</v>
          </cell>
          <cell r="F2572">
            <v>-2.6917634674148316</v>
          </cell>
          <cell r="G2572">
            <v>2.7625587079813094</v>
          </cell>
          <cell r="H2572">
            <v>-27.189583333333331</v>
          </cell>
          <cell r="J2572">
            <v>41.512499999999996</v>
          </cell>
          <cell r="K2572">
            <v>-2.0362398946583333</v>
          </cell>
          <cell r="L2572">
            <v>-13.987338760827768</v>
          </cell>
          <cell r="M2572">
            <v>-3.887055061516667</v>
          </cell>
          <cell r="N2572">
            <v>-18.36460479566539</v>
          </cell>
          <cell r="O2572">
            <v>389.57100000000003</v>
          </cell>
          <cell r="V2572">
            <v>2.8794612177578172</v>
          </cell>
          <cell r="AQ2572">
            <v>17.896999999999998</v>
          </cell>
        </row>
        <row r="2573">
          <cell r="C2573">
            <v>1.1610989005261332</v>
          </cell>
          <cell r="D2573">
            <v>0.42278536985487558</v>
          </cell>
          <cell r="E2573">
            <v>-30.972475486234643</v>
          </cell>
          <cell r="F2573">
            <v>-3.1895372725682685</v>
          </cell>
          <cell r="G2573">
            <v>2.9956946570259553</v>
          </cell>
          <cell r="H2573">
            <v>-28.572916666666668</v>
          </cell>
          <cell r="J2573">
            <v>43.045833333333327</v>
          </cell>
          <cell r="K2573">
            <v>-2.3695732279916668</v>
          </cell>
          <cell r="L2573">
            <v>-12.681844703244275</v>
          </cell>
          <cell r="M2573">
            <v>-4.5537217281833335</v>
          </cell>
          <cell r="N2573">
            <v>-15.448684838357245</v>
          </cell>
          <cell r="O2573">
            <v>392.03800000000001</v>
          </cell>
          <cell r="V2573">
            <v>-6.0750364086086144</v>
          </cell>
          <cell r="AQ2573">
            <v>17.408999999999999</v>
          </cell>
        </row>
        <row r="2574">
          <cell r="C2574">
            <v>1.1731208433772855</v>
          </cell>
          <cell r="D2574">
            <v>1.5472801441490429</v>
          </cell>
          <cell r="E2574">
            <v>-29.867710546516403</v>
          </cell>
          <cell r="F2574">
            <v>-4.0646850556108909</v>
          </cell>
          <cell r="G2574">
            <v>3.8315865433569307</v>
          </cell>
          <cell r="H2574">
            <v>-29.514583333333331</v>
          </cell>
          <cell r="J2574">
            <v>43.629166666666663</v>
          </cell>
          <cell r="K2574">
            <v>-2.7029065613249998</v>
          </cell>
          <cell r="L2574">
            <v>-11.138981490474464</v>
          </cell>
          <cell r="M2574">
            <v>-4.7537217281833337</v>
          </cell>
          <cell r="N2574">
            <v>-11.708139239503643</v>
          </cell>
          <cell r="O2574">
            <v>397.928</v>
          </cell>
          <cell r="V2574">
            <v>-13.236353603016692</v>
          </cell>
          <cell r="AQ2574">
            <v>17.971</v>
          </cell>
        </row>
        <row r="2575">
          <cell r="C2575">
            <v>1.2667758432064853</v>
          </cell>
          <cell r="D2575">
            <v>2.2094113784459695</v>
          </cell>
          <cell r="E2575">
            <v>-29.082165828116846</v>
          </cell>
          <cell r="F2575">
            <v>-3.9112706807054107</v>
          </cell>
          <cell r="G2575">
            <v>4.0088584695386871</v>
          </cell>
          <cell r="H2575">
            <v>-30.772916666666664</v>
          </cell>
          <cell r="J2575">
            <v>44.912499999999994</v>
          </cell>
          <cell r="K2575">
            <v>-2.7029065613249998</v>
          </cell>
          <cell r="L2575">
            <v>-10.234558720342017</v>
          </cell>
          <cell r="M2575">
            <v>-2.6870550615166668</v>
          </cell>
          <cell r="N2575">
            <v>-9.6549446441163145</v>
          </cell>
          <cell r="O2575">
            <v>398.79300000000001</v>
          </cell>
          <cell r="V2575">
            <v>-3.3649833055091727</v>
          </cell>
          <cell r="AQ2575">
            <v>18.82</v>
          </cell>
        </row>
        <row r="2576">
          <cell r="C2576">
            <v>1.2118537617773983</v>
          </cell>
          <cell r="D2576">
            <v>1.9706611013813715</v>
          </cell>
          <cell r="E2576">
            <v>-31.557508942736472</v>
          </cell>
          <cell r="F2576">
            <v>-3.4615571730901813</v>
          </cell>
          <cell r="G2576">
            <v>5.135818993100159</v>
          </cell>
          <cell r="H2576">
            <v>-31.893750000000001</v>
          </cell>
          <cell r="J2576">
            <v>45.595833333333324</v>
          </cell>
          <cell r="K2576">
            <v>-3.3695732279916668</v>
          </cell>
          <cell r="L2576">
            <v>-13.851911616247939</v>
          </cell>
          <cell r="M2576">
            <v>-2.3537217281833338</v>
          </cell>
          <cell r="N2576">
            <v>-11.601484692877561</v>
          </cell>
          <cell r="O2576">
            <v>397.19200000000001</v>
          </cell>
          <cell r="V2576">
            <v>-12.736490209764517</v>
          </cell>
          <cell r="AQ2576">
            <v>19.652999999999999</v>
          </cell>
        </row>
        <row r="2577">
          <cell r="C2577">
            <v>1.063328186335798</v>
          </cell>
          <cell r="D2577">
            <v>0.51215446345934368</v>
          </cell>
          <cell r="E2577">
            <v>-32.122392161196338</v>
          </cell>
          <cell r="F2577">
            <v>-2.5537927190758025</v>
          </cell>
          <cell r="G2577">
            <v>4.825321140800785</v>
          </cell>
          <cell r="H2577">
            <v>-33.239583333333329</v>
          </cell>
          <cell r="J2577">
            <v>46.22916666666665</v>
          </cell>
          <cell r="K2577">
            <v>-2.7029065613249998</v>
          </cell>
          <cell r="L2577">
            <v>-13.315011386501004</v>
          </cell>
          <cell r="M2577">
            <v>-3.62038839485</v>
          </cell>
          <cell r="N2577">
            <v>-11.73605298011325</v>
          </cell>
          <cell r="O2577">
            <v>390.28</v>
          </cell>
          <cell r="V2577">
            <v>-15.136131797610219</v>
          </cell>
          <cell r="AQ2577">
            <v>19.510999999999999</v>
          </cell>
        </row>
        <row r="2578">
          <cell r="B2578" t="str">
            <v>jan.08</v>
          </cell>
          <cell r="C2578">
            <v>0.9674655183082963</v>
          </cell>
          <cell r="D2578">
            <v>-8.4886193072041261E-2</v>
          </cell>
          <cell r="E2578">
            <v>-31.833804076338424</v>
          </cell>
          <cell r="F2578">
            <v>-2.1778993091831187</v>
          </cell>
          <cell r="G2578">
            <v>5.8809711261073616</v>
          </cell>
          <cell r="H2578">
            <v>-35.439583333333324</v>
          </cell>
          <cell r="J2578">
            <v>47.545833333333313</v>
          </cell>
          <cell r="K2578">
            <v>-3.0362398946583333</v>
          </cell>
          <cell r="L2578">
            <v>-12.404501883451834</v>
          </cell>
          <cell r="M2578">
            <v>-4.5537217281833335</v>
          </cell>
          <cell r="N2578">
            <v>-10.901720513279811</v>
          </cell>
          <cell r="O2578">
            <v>399.67399999999998</v>
          </cell>
          <cell r="V2578">
            <v>-3.3870149853992837</v>
          </cell>
          <cell r="AQ2578">
            <v>20.337</v>
          </cell>
        </row>
        <row r="2579">
          <cell r="C2579">
            <v>0.93368177240073058</v>
          </cell>
          <cell r="D2579">
            <v>-0.87138598872220063</v>
          </cell>
          <cell r="E2579">
            <v>-29.787523201947646</v>
          </cell>
          <cell r="F2579">
            <v>-2.2505218587719664</v>
          </cell>
          <cell r="G2579">
            <v>4.7397343182509131</v>
          </cell>
          <cell r="H2579">
            <v>-36.52291666666666</v>
          </cell>
          <cell r="J2579">
            <v>48.72916666666665</v>
          </cell>
          <cell r="K2579">
            <v>-2.3695732279916668</v>
          </cell>
          <cell r="L2579">
            <v>-8.311940134670289</v>
          </cell>
          <cell r="M2579">
            <v>-5.2203883948500005</v>
          </cell>
          <cell r="N2579">
            <v>-10.464809619504159</v>
          </cell>
          <cell r="O2579">
            <v>398.57900000000001</v>
          </cell>
          <cell r="V2579">
            <v>2.715386411393883</v>
          </cell>
          <cell r="AQ2579">
            <v>20.754000000000001</v>
          </cell>
        </row>
        <row r="2580">
          <cell r="C2580">
            <v>1.1104306015376386</v>
          </cell>
          <cell r="D2580">
            <v>-1.7319243706914111</v>
          </cell>
          <cell r="E2580">
            <v>-28.347170902690753</v>
          </cell>
          <cell r="F2580">
            <v>-2.0941596670891456</v>
          </cell>
          <cell r="G2580">
            <v>5.1085221215138175</v>
          </cell>
          <cell r="H2580">
            <v>-36.918749999999996</v>
          </cell>
          <cell r="J2580">
            <v>47.562499999999979</v>
          </cell>
          <cell r="K2580">
            <v>-3.7029065613249998</v>
          </cell>
          <cell r="L2580">
            <v>-7.7645688694898354</v>
          </cell>
          <cell r="M2580">
            <v>-3.8203883948500006</v>
          </cell>
          <cell r="N2580">
            <v>-10.511842804743429</v>
          </cell>
          <cell r="O2580">
            <v>391.02600000000001</v>
          </cell>
          <cell r="V2580">
            <v>-7.5479001354751274</v>
          </cell>
          <cell r="AQ2580">
            <v>20.387</v>
          </cell>
        </row>
      </sheetData>
      <sheetData sheetId="4"/>
      <sheetData sheetId="5"/>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CAE Est - NUT"/>
      <sheetName val="Macro1"/>
    </sheetNames>
    <sheetDataSet>
      <sheetData sheetId="0">
        <row r="8">
          <cell r="B8">
            <v>900.03881579759502</v>
          </cell>
        </row>
      </sheetData>
      <sheetData sheetId="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CAE Est - NUT"/>
      <sheetName val="Macro1"/>
    </sheetNames>
    <sheetDataSet>
      <sheetData sheetId="0">
        <row r="7">
          <cell r="B7">
            <v>852.40048773488797</v>
          </cell>
          <cell r="C7">
            <v>879.62106176391308</v>
          </cell>
          <cell r="D7">
            <v>909.17363437591109</v>
          </cell>
          <cell r="E7">
            <v>935.96967052376601</v>
          </cell>
          <cell r="F7">
            <v>965.24629620701603</v>
          </cell>
          <cell r="G7">
            <v>1010.3760072203901</v>
          </cell>
          <cell r="H7">
            <v>1036.4416794790202</v>
          </cell>
        </row>
      </sheetData>
      <sheetData sheetId="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CAE Est - NUT"/>
      <sheetName val="Macro1"/>
    </sheetNames>
    <sheetDataSet>
      <sheetData sheetId="0">
        <row r="7">
          <cell r="B7">
            <v>1076.2614484440001</v>
          </cell>
        </row>
      </sheetData>
      <sheetData sheetId="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2010"/>
      <sheetName val="Macro1"/>
    </sheetNames>
    <sheetDataSet>
      <sheetData sheetId="0">
        <row r="6">
          <cell r="C6">
            <v>283311</v>
          </cell>
          <cell r="D6">
            <v>337570</v>
          </cell>
          <cell r="E6">
            <v>2779077</v>
          </cell>
          <cell r="F6">
            <v>2599509</v>
          </cell>
        </row>
        <row r="7">
          <cell r="C7">
            <v>11918</v>
          </cell>
          <cell r="D7">
            <v>12800</v>
          </cell>
          <cell r="E7">
            <v>53069</v>
          </cell>
          <cell r="F7">
            <v>49070</v>
          </cell>
        </row>
        <row r="8">
          <cell r="C8">
            <v>710</v>
          </cell>
          <cell r="D8">
            <v>937</v>
          </cell>
          <cell r="E8">
            <v>10301</v>
          </cell>
          <cell r="F8">
            <v>9855</v>
          </cell>
        </row>
        <row r="9">
          <cell r="C9">
            <v>35421</v>
          </cell>
          <cell r="D9">
            <v>39394</v>
          </cell>
          <cell r="E9">
            <v>603948</v>
          </cell>
          <cell r="F9">
            <v>576984</v>
          </cell>
        </row>
        <row r="10">
          <cell r="C10">
            <v>5353</v>
          </cell>
          <cell r="D10">
            <v>7017</v>
          </cell>
          <cell r="E10">
            <v>78961</v>
          </cell>
          <cell r="F10">
            <v>74930</v>
          </cell>
        </row>
        <row r="11">
          <cell r="C11">
            <v>480</v>
          </cell>
          <cell r="D11">
            <v>645</v>
          </cell>
          <cell r="E11">
            <v>11371</v>
          </cell>
          <cell r="F11">
            <v>11183</v>
          </cell>
        </row>
        <row r="12">
          <cell r="C12">
            <v>1</v>
          </cell>
          <cell r="D12">
            <v>1</v>
          </cell>
          <cell r="E12">
            <v>488</v>
          </cell>
          <cell r="F12">
            <v>488</v>
          </cell>
        </row>
        <row r="13">
          <cell r="C13">
            <v>1736</v>
          </cell>
          <cell r="D13">
            <v>1834</v>
          </cell>
          <cell r="E13">
            <v>42643</v>
          </cell>
          <cell r="F13">
            <v>41344</v>
          </cell>
        </row>
        <row r="14">
          <cell r="C14">
            <v>4126</v>
          </cell>
          <cell r="D14">
            <v>4383</v>
          </cell>
          <cell r="E14">
            <v>77667</v>
          </cell>
          <cell r="F14">
            <v>74815</v>
          </cell>
        </row>
        <row r="15">
          <cell r="C15">
            <v>1665</v>
          </cell>
          <cell r="D15">
            <v>1702</v>
          </cell>
          <cell r="E15">
            <v>38800</v>
          </cell>
          <cell r="F15">
            <v>37336</v>
          </cell>
        </row>
        <row r="16">
          <cell r="C16">
            <v>2599</v>
          </cell>
          <cell r="D16">
            <v>2706</v>
          </cell>
          <cell r="E16">
            <v>26341</v>
          </cell>
          <cell r="F16">
            <v>24565</v>
          </cell>
        </row>
        <row r="17">
          <cell r="C17">
            <v>326</v>
          </cell>
          <cell r="D17">
            <v>351</v>
          </cell>
          <cell r="E17">
            <v>10639</v>
          </cell>
          <cell r="F17">
            <v>10408</v>
          </cell>
        </row>
        <row r="18">
          <cell r="C18">
            <v>1543</v>
          </cell>
          <cell r="D18">
            <v>1641</v>
          </cell>
          <cell r="E18">
            <v>16046</v>
          </cell>
          <cell r="F18">
            <v>14737</v>
          </cell>
        </row>
        <row r="19">
          <cell r="C19">
            <v>4</v>
          </cell>
          <cell r="D19">
            <v>18</v>
          </cell>
          <cell r="E19">
            <v>2049</v>
          </cell>
          <cell r="F19">
            <v>2048</v>
          </cell>
        </row>
        <row r="20">
          <cell r="C20">
            <v>494</v>
          </cell>
          <cell r="D20">
            <v>697</v>
          </cell>
          <cell r="E20">
            <v>12054</v>
          </cell>
          <cell r="F20">
            <v>11689</v>
          </cell>
        </row>
        <row r="21">
          <cell r="C21">
            <v>101</v>
          </cell>
          <cell r="D21">
            <v>132</v>
          </cell>
          <cell r="E21">
            <v>6529</v>
          </cell>
          <cell r="F21">
            <v>6495</v>
          </cell>
        </row>
        <row r="22">
          <cell r="C22">
            <v>765</v>
          </cell>
          <cell r="D22">
            <v>839</v>
          </cell>
          <cell r="E22">
            <v>22723</v>
          </cell>
          <cell r="F22">
            <v>22055</v>
          </cell>
        </row>
        <row r="23">
          <cell r="C23">
            <v>2442</v>
          </cell>
          <cell r="D23">
            <v>2877</v>
          </cell>
          <cell r="E23">
            <v>42547</v>
          </cell>
          <cell r="F23">
            <v>40577</v>
          </cell>
        </row>
        <row r="24">
          <cell r="C24">
            <v>245</v>
          </cell>
          <cell r="D24">
            <v>281</v>
          </cell>
          <cell r="E24">
            <v>8730</v>
          </cell>
          <cell r="F24">
            <v>8561</v>
          </cell>
        </row>
        <row r="25">
          <cell r="C25">
            <v>6244</v>
          </cell>
          <cell r="D25">
            <v>6449</v>
          </cell>
          <cell r="E25">
            <v>73481</v>
          </cell>
          <cell r="F25">
            <v>68398</v>
          </cell>
        </row>
        <row r="26">
          <cell r="C26">
            <v>159</v>
          </cell>
          <cell r="D26">
            <v>180</v>
          </cell>
          <cell r="E26">
            <v>10596</v>
          </cell>
          <cell r="F26">
            <v>10471</v>
          </cell>
        </row>
        <row r="27">
          <cell r="C27">
            <v>406</v>
          </cell>
          <cell r="D27">
            <v>464</v>
          </cell>
          <cell r="E27">
            <v>16193</v>
          </cell>
          <cell r="F27">
            <v>15824</v>
          </cell>
        </row>
        <row r="28">
          <cell r="C28">
            <v>1047</v>
          </cell>
          <cell r="D28">
            <v>1136</v>
          </cell>
          <cell r="E28">
            <v>19860</v>
          </cell>
          <cell r="F28">
            <v>18969</v>
          </cell>
        </row>
        <row r="29">
          <cell r="C29">
            <v>381</v>
          </cell>
          <cell r="D29">
            <v>413</v>
          </cell>
          <cell r="E29">
            <v>26733</v>
          </cell>
          <cell r="F29">
            <v>26455</v>
          </cell>
        </row>
        <row r="30">
          <cell r="C30">
            <v>119</v>
          </cell>
          <cell r="D30">
            <v>122</v>
          </cell>
          <cell r="E30">
            <v>3632</v>
          </cell>
          <cell r="F30">
            <v>3543</v>
          </cell>
        </row>
        <row r="31">
          <cell r="C31">
            <v>2957</v>
          </cell>
          <cell r="D31">
            <v>3115</v>
          </cell>
          <cell r="E31">
            <v>31065</v>
          </cell>
          <cell r="F31">
            <v>29189</v>
          </cell>
        </row>
        <row r="32">
          <cell r="C32">
            <v>1119</v>
          </cell>
          <cell r="D32">
            <v>1173</v>
          </cell>
          <cell r="E32">
            <v>11188</v>
          </cell>
          <cell r="F32">
            <v>10182</v>
          </cell>
        </row>
        <row r="33">
          <cell r="C33">
            <v>1109</v>
          </cell>
          <cell r="D33">
            <v>1218</v>
          </cell>
          <cell r="E33">
            <v>13612</v>
          </cell>
          <cell r="F33">
            <v>12722</v>
          </cell>
        </row>
        <row r="34">
          <cell r="C34">
            <v>167</v>
          </cell>
          <cell r="D34">
            <v>409</v>
          </cell>
          <cell r="E34">
            <v>7448</v>
          </cell>
          <cell r="F34">
            <v>7370</v>
          </cell>
        </row>
        <row r="35">
          <cell r="C35">
            <v>578</v>
          </cell>
          <cell r="D35">
            <v>1057</v>
          </cell>
          <cell r="E35">
            <v>19895</v>
          </cell>
          <cell r="F35">
            <v>19595</v>
          </cell>
        </row>
        <row r="36">
          <cell r="C36">
            <v>36252</v>
          </cell>
          <cell r="D36">
            <v>37774</v>
          </cell>
          <cell r="E36">
            <v>294129</v>
          </cell>
          <cell r="F36">
            <v>269346</v>
          </cell>
        </row>
        <row r="37">
          <cell r="C37">
            <v>79126</v>
          </cell>
          <cell r="D37">
            <v>101204</v>
          </cell>
          <cell r="E37">
            <v>557160</v>
          </cell>
          <cell r="F37">
            <v>505150</v>
          </cell>
        </row>
        <row r="38">
          <cell r="C38">
            <v>12651</v>
          </cell>
          <cell r="D38">
            <v>14447</v>
          </cell>
          <cell r="E38">
            <v>74534</v>
          </cell>
          <cell r="F38">
            <v>65630</v>
          </cell>
        </row>
        <row r="39">
          <cell r="C39">
            <v>22335</v>
          </cell>
          <cell r="D39">
            <v>26574</v>
          </cell>
          <cell r="E39">
            <v>178687</v>
          </cell>
          <cell r="F39">
            <v>161823</v>
          </cell>
        </row>
        <row r="40">
          <cell r="C40">
            <v>44140</v>
          </cell>
          <cell r="D40">
            <v>60183</v>
          </cell>
          <cell r="E40">
            <v>303939</v>
          </cell>
          <cell r="F40">
            <v>277697</v>
          </cell>
        </row>
        <row r="41">
          <cell r="C41">
            <v>11713</v>
          </cell>
          <cell r="D41">
            <v>13974</v>
          </cell>
          <cell r="E41">
            <v>136790</v>
          </cell>
          <cell r="F41">
            <v>128222</v>
          </cell>
        </row>
        <row r="42">
          <cell r="C42">
            <v>10306</v>
          </cell>
          <cell r="D42">
            <v>10912</v>
          </cell>
          <cell r="E42">
            <v>86722</v>
          </cell>
          <cell r="F42">
            <v>78985</v>
          </cell>
        </row>
        <row r="43">
          <cell r="C43">
            <v>57</v>
          </cell>
          <cell r="D43">
            <v>70</v>
          </cell>
          <cell r="E43">
            <v>1368</v>
          </cell>
          <cell r="F43">
            <v>1347</v>
          </cell>
        </row>
        <row r="44">
          <cell r="C44">
            <v>43</v>
          </cell>
          <cell r="D44">
            <v>76</v>
          </cell>
          <cell r="E44">
            <v>8385</v>
          </cell>
          <cell r="F44">
            <v>8367</v>
          </cell>
        </row>
        <row r="45">
          <cell r="C45">
            <v>1143</v>
          </cell>
          <cell r="D45">
            <v>1763</v>
          </cell>
          <cell r="E45">
            <v>25702</v>
          </cell>
          <cell r="F45">
            <v>25019</v>
          </cell>
        </row>
        <row r="46">
          <cell r="C46">
            <v>164</v>
          </cell>
          <cell r="D46">
            <v>1153</v>
          </cell>
          <cell r="E46">
            <v>14613</v>
          </cell>
          <cell r="F46">
            <v>14504</v>
          </cell>
        </row>
        <row r="47">
          <cell r="C47">
            <v>31549</v>
          </cell>
          <cell r="D47">
            <v>35312</v>
          </cell>
          <cell r="E47">
            <v>198813</v>
          </cell>
          <cell r="F47">
            <v>180038</v>
          </cell>
        </row>
        <row r="48">
          <cell r="C48">
            <v>3861</v>
          </cell>
          <cell r="D48">
            <v>4744</v>
          </cell>
          <cell r="E48">
            <v>63849</v>
          </cell>
          <cell r="F48">
            <v>60969</v>
          </cell>
        </row>
        <row r="49">
          <cell r="C49">
            <v>3052</v>
          </cell>
          <cell r="D49">
            <v>10480</v>
          </cell>
          <cell r="E49">
            <v>90030</v>
          </cell>
          <cell r="F49">
            <v>87317</v>
          </cell>
        </row>
        <row r="50">
          <cell r="C50">
            <v>943</v>
          </cell>
          <cell r="D50">
            <v>7371</v>
          </cell>
          <cell r="E50">
            <v>70703</v>
          </cell>
          <cell r="F50">
            <v>69351</v>
          </cell>
        </row>
        <row r="51">
          <cell r="C51">
            <v>174</v>
          </cell>
          <cell r="D51">
            <v>905</v>
          </cell>
          <cell r="E51">
            <v>11236</v>
          </cell>
          <cell r="F51">
            <v>11173</v>
          </cell>
        </row>
        <row r="52">
          <cell r="C52">
            <v>1935</v>
          </cell>
          <cell r="D52">
            <v>2204</v>
          </cell>
          <cell r="E52">
            <v>8091</v>
          </cell>
          <cell r="F52">
            <v>6793</v>
          </cell>
        </row>
        <row r="53">
          <cell r="C53">
            <v>6887</v>
          </cell>
          <cell r="D53">
            <v>7314</v>
          </cell>
          <cell r="E53">
            <v>22164</v>
          </cell>
          <cell r="F53">
            <v>18137</v>
          </cell>
        </row>
        <row r="54">
          <cell r="C54">
            <v>20506</v>
          </cell>
          <cell r="D54">
            <v>21808</v>
          </cell>
          <cell r="E54">
            <v>111835</v>
          </cell>
          <cell r="F54">
            <v>97991</v>
          </cell>
        </row>
        <row r="55">
          <cell r="C55">
            <v>7331</v>
          </cell>
          <cell r="D55">
            <v>8923</v>
          </cell>
          <cell r="E55">
            <v>243181</v>
          </cell>
          <cell r="F55">
            <v>238513</v>
          </cell>
        </row>
        <row r="56">
          <cell r="C56">
            <v>657</v>
          </cell>
          <cell r="D56">
            <v>779</v>
          </cell>
          <cell r="E56">
            <v>10512</v>
          </cell>
          <cell r="F56">
            <v>10431</v>
          </cell>
        </row>
        <row r="57">
          <cell r="C57">
            <v>3611</v>
          </cell>
          <cell r="D57">
            <v>4444</v>
          </cell>
          <cell r="E57">
            <v>58110</v>
          </cell>
          <cell r="F57">
            <v>55558</v>
          </cell>
        </row>
        <row r="58">
          <cell r="C58">
            <v>13377</v>
          </cell>
          <cell r="D58">
            <v>16749</v>
          </cell>
          <cell r="E58">
            <v>201224</v>
          </cell>
          <cell r="F58">
            <v>194807</v>
          </cell>
        </row>
        <row r="59">
          <cell r="C59">
            <v>2742</v>
          </cell>
          <cell r="D59">
            <v>3172</v>
          </cell>
          <cell r="E59">
            <v>22238</v>
          </cell>
          <cell r="F59">
            <v>20878</v>
          </cell>
        </row>
        <row r="60">
          <cell r="C60">
            <v>13841</v>
          </cell>
          <cell r="D60">
            <v>16284</v>
          </cell>
          <cell r="E60">
            <v>74315</v>
          </cell>
          <cell r="F60">
            <v>69212</v>
          </cell>
        </row>
        <row r="61">
          <cell r="C61">
            <v>12</v>
          </cell>
          <cell r="D61">
            <v>12</v>
          </cell>
          <cell r="E61">
            <v>66</v>
          </cell>
          <cell r="F61">
            <v>66</v>
          </cell>
        </row>
      </sheetData>
      <sheetData sheetId="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RESUMO"/>
      <sheetName val="PLANO"/>
      <sheetName val="apoio-graficos"/>
      <sheetName val="apoio-texto"/>
      <sheetName val="capa"/>
      <sheetName val="introducao"/>
      <sheetName val="fontes"/>
      <sheetName val="4qsinotipos"/>
      <sheetName val="5qsinotipos"/>
      <sheetName val="6populacao"/>
      <sheetName val="7empregoINE"/>
      <sheetName val="8desemprego_INE"/>
      <sheetName val="9dgert"/>
      <sheetName val="10desemprego_IEFP"/>
      <sheetName val="11desemprego_IEFP"/>
      <sheetName val="12fp"/>
      <sheetName val="13eempresarial"/>
      <sheetName val="14ganhos"/>
      <sheetName val="15salários"/>
      <sheetName val="16irct"/>
      <sheetName val="17acidentes "/>
      <sheetName val="18ssocial RSI"/>
      <sheetName val="19ssocial"/>
      <sheetName val="20destaque"/>
      <sheetName val="21destaque"/>
      <sheetName val="22conceito"/>
      <sheetName val="23conceito"/>
      <sheetName val="contracapa"/>
    </sheetNames>
    <sheetDataSet>
      <sheetData sheetId="0"/>
      <sheetData sheetId="1"/>
      <sheetData sheetId="2">
        <row r="1955">
          <cell r="M1955" t="str">
            <v xml:space="preserve"> Aveiro  </v>
          </cell>
          <cell r="N1955">
            <v>91.89</v>
          </cell>
          <cell r="O1955">
            <v>90.02</v>
          </cell>
        </row>
        <row r="1956">
          <cell r="M1956" t="str">
            <v xml:space="preserve"> Beja  </v>
          </cell>
          <cell r="N1956">
            <v>94.96</v>
          </cell>
          <cell r="O1956">
            <v>90.02</v>
          </cell>
        </row>
        <row r="1957">
          <cell r="M1957" t="str">
            <v xml:space="preserve"> Braga  </v>
          </cell>
          <cell r="N1957">
            <v>84.56</v>
          </cell>
          <cell r="O1957">
            <v>90.02</v>
          </cell>
        </row>
        <row r="1958">
          <cell r="M1958" t="str">
            <v xml:space="preserve"> Bragança  </v>
          </cell>
          <cell r="N1958">
            <v>101.26</v>
          </cell>
          <cell r="O1958">
            <v>90.02</v>
          </cell>
        </row>
        <row r="1959">
          <cell r="M1959" t="str">
            <v xml:space="preserve"> Castelo Branco  </v>
          </cell>
          <cell r="N1959">
            <v>80.52</v>
          </cell>
          <cell r="O1959">
            <v>90.02</v>
          </cell>
        </row>
        <row r="1960">
          <cell r="M1960" t="str">
            <v xml:space="preserve"> Coimbra  </v>
          </cell>
          <cell r="N1960">
            <v>94.67</v>
          </cell>
          <cell r="O1960">
            <v>90.02</v>
          </cell>
        </row>
        <row r="1961">
          <cell r="M1961" t="str">
            <v xml:space="preserve"> Évora  </v>
          </cell>
          <cell r="N1961">
            <v>87.84</v>
          </cell>
          <cell r="O1961">
            <v>90.02</v>
          </cell>
        </row>
        <row r="1962">
          <cell r="M1962" t="str">
            <v xml:space="preserve"> Faro  </v>
          </cell>
          <cell r="N1962">
            <v>89.9</v>
          </cell>
          <cell r="O1962">
            <v>90.02</v>
          </cell>
        </row>
        <row r="1963">
          <cell r="M1963" t="str">
            <v xml:space="preserve"> Guarda  </v>
          </cell>
          <cell r="N1963">
            <v>78.09</v>
          </cell>
          <cell r="O1963">
            <v>90.02</v>
          </cell>
        </row>
        <row r="1964">
          <cell r="M1964" t="str">
            <v xml:space="preserve"> Leiria  </v>
          </cell>
          <cell r="N1964">
            <v>88.81</v>
          </cell>
          <cell r="O1964">
            <v>90.02</v>
          </cell>
        </row>
        <row r="1965">
          <cell r="M1965" t="str">
            <v xml:space="preserve"> Lisboa  </v>
          </cell>
          <cell r="N1965">
            <v>93.97</v>
          </cell>
          <cell r="O1965">
            <v>90.02</v>
          </cell>
        </row>
        <row r="1966">
          <cell r="M1966" t="str">
            <v xml:space="preserve"> Portalegre  </v>
          </cell>
          <cell r="N1966">
            <v>94.62</v>
          </cell>
          <cell r="O1966">
            <v>90.02</v>
          </cell>
        </row>
        <row r="1967">
          <cell r="M1967" t="str">
            <v xml:space="preserve"> Porto  </v>
          </cell>
          <cell r="N1967">
            <v>91.35</v>
          </cell>
          <cell r="O1967">
            <v>90.02</v>
          </cell>
        </row>
        <row r="1968">
          <cell r="M1968" t="str">
            <v xml:space="preserve"> Santarém  </v>
          </cell>
          <cell r="N1968">
            <v>88.78</v>
          </cell>
          <cell r="O1968">
            <v>90.02</v>
          </cell>
        </row>
        <row r="1969">
          <cell r="M1969" t="str">
            <v xml:space="preserve"> Setúbal  </v>
          </cell>
          <cell r="N1969">
            <v>93.62</v>
          </cell>
          <cell r="O1969">
            <v>90.02</v>
          </cell>
        </row>
        <row r="1970">
          <cell r="M1970" t="str">
            <v xml:space="preserve"> Viana do Castelo  </v>
          </cell>
          <cell r="N1970">
            <v>84.85</v>
          </cell>
          <cell r="O1970">
            <v>90.02</v>
          </cell>
        </row>
        <row r="1971">
          <cell r="M1971" t="str">
            <v xml:space="preserve"> Vila Real  </v>
          </cell>
          <cell r="N1971">
            <v>91.27</v>
          </cell>
          <cell r="O1971">
            <v>90.02</v>
          </cell>
        </row>
        <row r="1972">
          <cell r="M1972" t="str">
            <v xml:space="preserve"> Viseu  </v>
          </cell>
          <cell r="N1972">
            <v>82.9</v>
          </cell>
          <cell r="O1972">
            <v>90.02</v>
          </cell>
        </row>
        <row r="1973">
          <cell r="M1973" t="str">
            <v xml:space="preserve">Açores  </v>
          </cell>
          <cell r="N1973">
            <v>74.17</v>
          </cell>
          <cell r="O1973">
            <v>90.02</v>
          </cell>
        </row>
        <row r="1974">
          <cell r="M1974" t="str">
            <v xml:space="preserve">Madeira  </v>
          </cell>
          <cell r="N1974">
            <v>82.43</v>
          </cell>
          <cell r="O1974">
            <v>90.02</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EMPRESAS"/>
      <sheetName val="Macro1"/>
    </sheetNames>
    <sheetDataSet>
      <sheetData sheetId="0">
        <row r="5">
          <cell r="B5">
            <v>294949</v>
          </cell>
          <cell r="C5">
            <v>300850</v>
          </cell>
          <cell r="D5">
            <v>328230</v>
          </cell>
          <cell r="E5">
            <v>330967</v>
          </cell>
          <cell r="F5">
            <v>341720</v>
          </cell>
          <cell r="G5">
            <v>343663</v>
          </cell>
          <cell r="H5">
            <v>336378</v>
          </cell>
        </row>
      </sheetData>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CAE Emp - NUT"/>
      <sheetName val="Macro1"/>
    </sheetNames>
    <sheetDataSet>
      <sheetData sheetId="0">
        <row r="6">
          <cell r="B6">
            <v>283311</v>
          </cell>
        </row>
      </sheetData>
      <sheetData sheetId="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ESTABELECIMENTOS"/>
      <sheetName val="Macro1"/>
    </sheetNames>
    <sheetDataSet>
      <sheetData sheetId="0">
        <row r="5">
          <cell r="B5">
            <v>339601</v>
          </cell>
          <cell r="C5">
            <v>347798</v>
          </cell>
          <cell r="D5">
            <v>378756</v>
          </cell>
          <cell r="E5">
            <v>384854</v>
          </cell>
          <cell r="F5">
            <v>397332</v>
          </cell>
          <cell r="G5">
            <v>400210</v>
          </cell>
          <cell r="H5">
            <v>390129</v>
          </cell>
        </row>
      </sheetData>
      <sheetData sheetId="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CAE Est - NUT (Dim. Empresa)"/>
      <sheetName val="Macro1"/>
    </sheetNames>
    <sheetDataSet>
      <sheetData sheetId="0">
        <row r="7">
          <cell r="B7">
            <v>337570</v>
          </cell>
        </row>
      </sheetData>
      <sheetData sheetId="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PESSOAS"/>
      <sheetName val="Macro1"/>
    </sheetNames>
    <sheetDataSet>
      <sheetData sheetId="0">
        <row r="5">
          <cell r="B5">
            <v>2739776</v>
          </cell>
          <cell r="C5">
            <v>2791443</v>
          </cell>
          <cell r="D5">
            <v>2960216</v>
          </cell>
          <cell r="E5">
            <v>2990993</v>
          </cell>
          <cell r="F5">
            <v>3094177</v>
          </cell>
          <cell r="G5">
            <v>3138017</v>
          </cell>
          <cell r="H5">
            <v>2998781</v>
          </cell>
          <cell r="I5">
            <v>2509958</v>
          </cell>
          <cell r="J5">
            <v>2573719</v>
          </cell>
          <cell r="K5">
            <v>2738739</v>
          </cell>
          <cell r="L5">
            <v>2765576</v>
          </cell>
          <cell r="M5">
            <v>2848902</v>
          </cell>
          <cell r="N5">
            <v>2894365</v>
          </cell>
          <cell r="O5">
            <v>2759400</v>
          </cell>
        </row>
      </sheetData>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CAE Est - Distrito"/>
      <sheetName val="Macro1"/>
    </sheetNames>
    <sheetDataSet>
      <sheetData sheetId="0">
        <row r="7">
          <cell r="B7">
            <v>2779077</v>
          </cell>
        </row>
      </sheetData>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CAE Est - Distrito"/>
      <sheetName val="Macro1"/>
    </sheetNames>
    <sheetDataSet>
      <sheetData sheetId="0">
        <row r="7">
          <cell r="B7">
            <v>2599509</v>
          </cell>
        </row>
      </sheetData>
      <sheetData sheetId="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CAE Est - NUT"/>
      <sheetName val="Macro1"/>
    </sheetNames>
    <sheetDataSet>
      <sheetData sheetId="0">
        <row r="7">
          <cell r="B7">
            <v>714.29224230982197</v>
          </cell>
          <cell r="D7">
            <v>741.4110486571501</v>
          </cell>
          <cell r="F7">
            <v>767.35044475118104</v>
          </cell>
          <cell r="H7">
            <v>789.21641020299899</v>
          </cell>
          <cell r="J7">
            <v>808.47849558853909</v>
          </cell>
          <cell r="L7">
            <v>846.1337237422581</v>
          </cell>
          <cell r="N7">
            <v>870.33975224698497</v>
          </cell>
        </row>
      </sheetData>
      <sheetData sheetId="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8.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drawing" Target="../drawings/drawing17.xml"/><Relationship Id="rId4" Type="http://schemas.openxmlformats.org/officeDocument/2006/relationships/printerSettings" Target="../printerSettings/printerSettings32.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drawing" Target="../drawings/drawing18.xml"/><Relationship Id="rId4" Type="http://schemas.openxmlformats.org/officeDocument/2006/relationships/printerSettings" Target="../printerSettings/printerSettings36.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39.bin"/><Relationship Id="rId7" Type="http://schemas.openxmlformats.org/officeDocument/2006/relationships/drawing" Target="../drawings/drawing19.xml"/><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6" Type="http://schemas.openxmlformats.org/officeDocument/2006/relationships/printerSettings" Target="../printerSettings/printerSettings40.bin"/><Relationship Id="rId5" Type="http://schemas.openxmlformats.org/officeDocument/2006/relationships/hyperlink" Target="http://www.gep.msss.gov.pt/index.php" TargetMode="External"/><Relationship Id="rId4" Type="http://schemas.openxmlformats.org/officeDocument/2006/relationships/hyperlink" Target="http://www.gep.msss.gov.pt/estatistica/index.php"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sheet1.xml><?xml version="1.0" encoding="utf-8"?>
<worksheet xmlns="http://schemas.openxmlformats.org/spreadsheetml/2006/main" xmlns:r="http://schemas.openxmlformats.org/officeDocument/2006/relationships">
  <sheetPr codeName="Folha4" enableFormatConditionsCalculation="0">
    <tabColor indexed="47"/>
  </sheetPr>
  <dimension ref="A1:P74"/>
  <sheetViews>
    <sheetView tabSelected="1" showRuler="0" workbookViewId="0"/>
  </sheetViews>
  <sheetFormatPr defaultRowHeight="12.75"/>
  <cols>
    <col min="1" max="1" width="1.42578125" customWidth="1"/>
    <col min="2" max="2" width="2.5703125" customWidth="1"/>
    <col min="3" max="3" width="30.7109375" customWidth="1"/>
    <col min="4" max="4" width="2.7109375" customWidth="1"/>
    <col min="5" max="5" width="1.28515625" customWidth="1"/>
    <col min="6" max="6" width="14" customWidth="1"/>
    <col min="7" max="7" width="5.5703125" customWidth="1"/>
    <col min="8" max="8" width="3.28515625" customWidth="1"/>
    <col min="9" max="9" width="35.85546875" customWidth="1"/>
    <col min="10" max="10" width="3.28515625" customWidth="1"/>
    <col min="11" max="11" width="2.7109375" customWidth="1"/>
    <col min="12" max="12" width="8.140625" customWidth="1"/>
  </cols>
  <sheetData>
    <row r="1" spans="1:16" ht="4.5" customHeight="1">
      <c r="A1" s="145"/>
      <c r="B1" s="148"/>
      <c r="C1" s="148"/>
      <c r="D1" s="148"/>
      <c r="E1" s="146"/>
      <c r="F1" s="144"/>
      <c r="G1" s="144"/>
      <c r="H1" s="41"/>
      <c r="I1" s="8"/>
      <c r="J1" s="8"/>
      <c r="K1" s="8"/>
    </row>
    <row r="2" spans="1:16" ht="17.25" customHeight="1">
      <c r="A2" s="145"/>
      <c r="B2" s="4"/>
      <c r="C2" s="144"/>
      <c r="D2" s="144"/>
      <c r="E2" s="146"/>
      <c r="F2" s="144"/>
      <c r="G2" s="144"/>
      <c r="H2" s="41"/>
      <c r="I2" s="8"/>
      <c r="J2" s="8"/>
      <c r="K2" s="8"/>
    </row>
    <row r="3" spans="1:16">
      <c r="A3" s="145"/>
      <c r="B3" s="4"/>
      <c r="C3" s="144"/>
      <c r="D3" s="144"/>
      <c r="E3" s="146"/>
      <c r="F3" s="144"/>
      <c r="G3" s="144"/>
      <c r="H3" s="41"/>
      <c r="J3" s="8"/>
      <c r="K3" s="8"/>
    </row>
    <row r="4" spans="1:16" ht="33.75" customHeight="1">
      <c r="A4" s="145"/>
      <c r="B4" s="4"/>
      <c r="C4" s="41"/>
      <c r="D4" s="41"/>
      <c r="E4" s="148"/>
      <c r="F4" s="41"/>
      <c r="G4" s="41"/>
      <c r="H4" s="41"/>
      <c r="I4" s="166" t="s">
        <v>40</v>
      </c>
      <c r="K4" s="8"/>
    </row>
    <row r="5" spans="1:16" s="12" customFormat="1" ht="12.75" customHeight="1">
      <c r="A5" s="149"/>
      <c r="B5" s="1411" t="s">
        <v>76</v>
      </c>
      <c r="C5" s="1411"/>
      <c r="D5" s="1411"/>
      <c r="E5" s="148"/>
      <c r="F5" s="41"/>
      <c r="G5" s="41"/>
      <c r="H5" s="41"/>
      <c r="I5" s="8"/>
      <c r="J5" s="33"/>
      <c r="K5" s="8"/>
    </row>
    <row r="6" spans="1:16" ht="12.75" customHeight="1">
      <c r="A6" s="145"/>
      <c r="B6" s="145"/>
      <c r="C6" s="148"/>
      <c r="D6" s="148"/>
      <c r="E6" s="148"/>
      <c r="F6" s="41"/>
      <c r="G6" s="41"/>
      <c r="H6" s="41"/>
      <c r="I6" s="8"/>
      <c r="J6" s="33"/>
      <c r="K6" s="8"/>
      <c r="N6" s="238"/>
    </row>
    <row r="7" spans="1:16" ht="12.75" customHeight="1">
      <c r="A7" s="145"/>
      <c r="B7" s="145"/>
      <c r="C7" s="148"/>
      <c r="D7" s="148"/>
      <c r="E7" s="148"/>
      <c r="F7" s="41"/>
      <c r="G7" s="41"/>
      <c r="H7" s="41"/>
      <c r="I7" s="8"/>
      <c r="J7" s="33"/>
      <c r="K7" s="8"/>
      <c r="M7" s="51"/>
      <c r="N7" s="112"/>
    </row>
    <row r="8" spans="1:16" ht="12.75" customHeight="1">
      <c r="A8" s="145"/>
      <c r="B8" s="145"/>
      <c r="C8" s="148"/>
      <c r="D8" s="148"/>
      <c r="E8" s="148"/>
      <c r="F8" s="41"/>
      <c r="G8" s="41"/>
      <c r="H8" s="41"/>
      <c r="I8" s="8"/>
      <c r="J8" s="33"/>
      <c r="K8" s="5"/>
      <c r="M8" s="239"/>
    </row>
    <row r="9" spans="1:16" ht="12.75" customHeight="1">
      <c r="A9" s="145"/>
      <c r="B9" s="145"/>
      <c r="C9" s="148"/>
      <c r="D9" s="148"/>
      <c r="E9" s="148"/>
      <c r="F9" s="41"/>
      <c r="G9" s="41"/>
      <c r="H9" s="41"/>
      <c r="I9" s="8"/>
      <c r="J9" s="33"/>
      <c r="K9" s="5"/>
      <c r="M9" s="239"/>
    </row>
    <row r="10" spans="1:16" ht="12.75" customHeight="1">
      <c r="A10" s="145"/>
      <c r="B10" s="145"/>
      <c r="C10" s="148"/>
      <c r="D10" s="148"/>
      <c r="E10" s="148"/>
      <c r="F10" s="41"/>
      <c r="G10" s="41"/>
      <c r="H10" s="41"/>
      <c r="I10" s="8"/>
      <c r="J10" s="33"/>
      <c r="K10" s="5"/>
    </row>
    <row r="11" spans="1:16">
      <c r="A11" s="145"/>
      <c r="B11" s="145"/>
      <c r="C11" s="148"/>
      <c r="D11" s="148"/>
      <c r="E11" s="148"/>
      <c r="F11" s="41"/>
      <c r="G11" s="41"/>
      <c r="H11" s="41"/>
      <c r="I11" s="8"/>
      <c r="J11" s="33"/>
      <c r="K11" s="5"/>
    </row>
    <row r="12" spans="1:16">
      <c r="A12" s="145"/>
      <c r="B12" s="167" t="s">
        <v>31</v>
      </c>
      <c r="C12" s="157"/>
      <c r="D12" s="157"/>
      <c r="E12" s="148"/>
      <c r="F12" s="41"/>
      <c r="G12" s="41"/>
      <c r="H12" s="41"/>
      <c r="I12" s="8"/>
      <c r="J12" s="33"/>
      <c r="K12" s="5"/>
    </row>
    <row r="13" spans="1:16" ht="13.5" thickBot="1">
      <c r="A13" s="145"/>
      <c r="B13" s="145"/>
      <c r="C13" s="148"/>
      <c r="D13" s="148"/>
      <c r="E13" s="148"/>
      <c r="F13" s="41"/>
      <c r="G13" s="41"/>
      <c r="H13" s="41"/>
      <c r="I13" s="8"/>
      <c r="J13" s="33"/>
      <c r="K13" s="5"/>
      <c r="P13" s="235"/>
    </row>
    <row r="14" spans="1:16" ht="13.5" thickBot="1">
      <c r="A14" s="145"/>
      <c r="B14" s="94"/>
      <c r="C14" s="176" t="s">
        <v>24</v>
      </c>
      <c r="D14" s="173">
        <v>3</v>
      </c>
      <c r="E14" s="148"/>
      <c r="F14" s="41"/>
      <c r="G14" s="41"/>
      <c r="H14" s="41"/>
      <c r="I14" s="8"/>
      <c r="J14" s="33"/>
      <c r="K14" s="5"/>
      <c r="P14" s="235"/>
    </row>
    <row r="15" spans="1:16" ht="13.5" thickBot="1">
      <c r="A15" s="145"/>
      <c r="B15" s="145"/>
      <c r="C15" s="175"/>
      <c r="D15" s="171"/>
      <c r="E15" s="148"/>
      <c r="F15" s="41"/>
      <c r="G15" s="41"/>
      <c r="H15" s="41"/>
      <c r="I15" s="8"/>
      <c r="J15" s="33"/>
      <c r="K15" s="5"/>
      <c r="P15" s="235"/>
    </row>
    <row r="16" spans="1:16" ht="13.5" thickBot="1">
      <c r="A16" s="145"/>
      <c r="B16" s="94"/>
      <c r="C16" s="176" t="s">
        <v>37</v>
      </c>
      <c r="D16" s="174">
        <v>4</v>
      </c>
      <c r="E16" s="148"/>
      <c r="F16" s="41"/>
      <c r="G16" s="41"/>
      <c r="H16" s="41"/>
      <c r="I16" s="8"/>
      <c r="J16" s="33"/>
      <c r="K16" s="5"/>
      <c r="P16" s="235"/>
    </row>
    <row r="17" spans="1:16">
      <c r="A17" s="145"/>
      <c r="B17" s="147"/>
      <c r="C17" s="153"/>
      <c r="D17" s="168"/>
      <c r="E17" s="148"/>
      <c r="F17" s="41"/>
      <c r="G17" s="41"/>
      <c r="H17" s="41"/>
      <c r="I17" s="8"/>
      <c r="J17" s="33"/>
      <c r="K17" s="5"/>
      <c r="P17" s="235"/>
    </row>
    <row r="18" spans="1:16" ht="13.5" customHeight="1">
      <c r="A18" s="145"/>
      <c r="B18" s="42"/>
      <c r="C18" s="177" t="s">
        <v>36</v>
      </c>
      <c r="D18" s="174">
        <v>6</v>
      </c>
      <c r="E18" s="148"/>
      <c r="F18" s="41"/>
      <c r="G18" s="41"/>
      <c r="H18" s="41"/>
      <c r="I18" s="8"/>
      <c r="J18" s="33"/>
      <c r="K18" s="5"/>
    </row>
    <row r="19" spans="1:16">
      <c r="A19" s="145"/>
      <c r="B19" s="158"/>
      <c r="C19" s="170" t="s">
        <v>3</v>
      </c>
      <c r="D19" s="171">
        <v>6</v>
      </c>
      <c r="E19" s="148"/>
      <c r="F19" s="41"/>
      <c r="G19" s="41"/>
      <c r="H19" s="41"/>
      <c r="I19" s="8"/>
      <c r="J19" s="33"/>
      <c r="K19" s="5"/>
    </row>
    <row r="20" spans="1:16">
      <c r="A20" s="145"/>
      <c r="B20" s="158"/>
      <c r="C20" s="170" t="s">
        <v>15</v>
      </c>
      <c r="D20" s="171">
        <v>7</v>
      </c>
      <c r="E20" s="148"/>
      <c r="F20" s="41"/>
      <c r="G20" s="41"/>
      <c r="H20" s="41"/>
      <c r="I20" s="8"/>
      <c r="J20" s="33"/>
      <c r="K20" s="5"/>
    </row>
    <row r="21" spans="1:16">
      <c r="A21" s="145"/>
      <c r="B21" s="158"/>
      <c r="C21" s="170" t="s">
        <v>9</v>
      </c>
      <c r="D21" s="171">
        <v>8</v>
      </c>
      <c r="E21" s="148"/>
      <c r="F21" s="41"/>
      <c r="G21" s="41"/>
      <c r="H21" s="41"/>
      <c r="I21" s="8"/>
      <c r="J21" s="33"/>
      <c r="K21" s="5"/>
    </row>
    <row r="22" spans="1:16">
      <c r="A22" s="145"/>
      <c r="B22" s="159"/>
      <c r="C22" s="170" t="s">
        <v>61</v>
      </c>
      <c r="D22" s="171">
        <v>9</v>
      </c>
      <c r="E22" s="148"/>
      <c r="G22" s="41"/>
      <c r="H22" s="41"/>
      <c r="I22" s="8"/>
      <c r="J22" s="33"/>
      <c r="K22" s="5"/>
    </row>
    <row r="23" spans="1:16" ht="22.5" customHeight="1">
      <c r="A23" s="145"/>
      <c r="B23" s="160"/>
      <c r="C23" s="233" t="s">
        <v>32</v>
      </c>
      <c r="D23" s="171">
        <v>10</v>
      </c>
      <c r="E23" s="148"/>
      <c r="F23" s="41"/>
      <c r="G23" s="41"/>
      <c r="H23" s="41"/>
      <c r="I23" s="8"/>
      <c r="J23" s="33"/>
      <c r="K23" s="5"/>
    </row>
    <row r="24" spans="1:16">
      <c r="A24" s="145"/>
      <c r="B24" s="160"/>
      <c r="C24" s="170" t="s">
        <v>29</v>
      </c>
      <c r="D24" s="171">
        <v>11</v>
      </c>
      <c r="E24" s="148"/>
      <c r="F24" s="41"/>
      <c r="G24" s="41"/>
      <c r="H24" s="41"/>
      <c r="I24" s="8"/>
      <c r="J24" s="33"/>
      <c r="K24" s="5"/>
    </row>
    <row r="25" spans="1:16" ht="12.75" customHeight="1">
      <c r="A25" s="145"/>
      <c r="B25" s="148"/>
      <c r="C25" s="170"/>
      <c r="D25" s="171"/>
      <c r="E25" s="148"/>
      <c r="F25" s="41"/>
      <c r="G25" s="1407" t="s">
        <v>591</v>
      </c>
      <c r="H25" s="1408"/>
      <c r="I25" s="1408"/>
      <c r="J25" s="4"/>
      <c r="K25" s="4"/>
    </row>
    <row r="26" spans="1:16" ht="13.5" customHeight="1">
      <c r="A26" s="145"/>
      <c r="B26" s="43"/>
      <c r="C26" s="178" t="s">
        <v>14</v>
      </c>
      <c r="D26" s="174">
        <v>12</v>
      </c>
      <c r="E26" s="148"/>
      <c r="F26" s="41"/>
      <c r="G26" s="1408"/>
      <c r="H26" s="1408"/>
      <c r="I26" s="1408"/>
      <c r="J26" s="4"/>
      <c r="K26" s="4"/>
    </row>
    <row r="27" spans="1:16" ht="12.75" customHeight="1">
      <c r="A27" s="145"/>
      <c r="B27" s="151"/>
      <c r="C27" s="170" t="s">
        <v>51</v>
      </c>
      <c r="D27" s="171">
        <v>12</v>
      </c>
      <c r="E27" s="148"/>
      <c r="F27" s="41"/>
      <c r="G27" s="1408"/>
      <c r="H27" s="1408"/>
      <c r="I27" s="1408"/>
      <c r="J27" s="4"/>
      <c r="K27" s="4"/>
    </row>
    <row r="28" spans="1:16" ht="22.5" customHeight="1">
      <c r="A28" s="145"/>
      <c r="B28" s="151"/>
      <c r="C28" s="193" t="s">
        <v>18</v>
      </c>
      <c r="D28" s="171">
        <v>12</v>
      </c>
      <c r="E28" s="148"/>
      <c r="F28" s="41"/>
      <c r="G28" s="1408"/>
      <c r="H28" s="1408"/>
      <c r="I28" s="1408"/>
      <c r="J28" s="4"/>
      <c r="K28" s="4"/>
    </row>
    <row r="29" spans="1:16" ht="12.75" customHeight="1">
      <c r="A29" s="145"/>
      <c r="B29" s="160"/>
      <c r="C29" s="161"/>
      <c r="D29" s="168"/>
      <c r="E29" s="148"/>
      <c r="F29" s="41"/>
      <c r="G29" s="1408"/>
      <c r="H29" s="1408"/>
      <c r="I29" s="1408"/>
      <c r="J29" s="4"/>
      <c r="K29" s="4"/>
    </row>
    <row r="30" spans="1:16" ht="13.5" customHeight="1">
      <c r="A30" s="145"/>
      <c r="B30" s="44"/>
      <c r="C30" s="179" t="s">
        <v>13</v>
      </c>
      <c r="D30" s="174">
        <v>13</v>
      </c>
      <c r="E30" s="148"/>
      <c r="F30" s="41"/>
      <c r="G30" s="1408"/>
      <c r="H30" s="1408"/>
      <c r="I30" s="1408"/>
      <c r="J30" s="4"/>
      <c r="K30" s="4"/>
    </row>
    <row r="31" spans="1:16" ht="12.75" customHeight="1">
      <c r="A31" s="145"/>
      <c r="B31" s="151"/>
      <c r="C31" s="194" t="s">
        <v>21</v>
      </c>
      <c r="D31" s="171">
        <v>13</v>
      </c>
      <c r="E31" s="148"/>
      <c r="F31" s="41"/>
      <c r="G31" s="1408"/>
      <c r="H31" s="1408"/>
      <c r="I31" s="1408"/>
      <c r="J31" s="4"/>
      <c r="K31" s="4"/>
    </row>
    <row r="32" spans="1:16" ht="12.75" customHeight="1">
      <c r="A32" s="145"/>
      <c r="B32" s="151"/>
      <c r="C32" s="192" t="s">
        <v>10</v>
      </c>
      <c r="D32" s="171">
        <v>14</v>
      </c>
      <c r="E32" s="148"/>
      <c r="F32" s="41"/>
      <c r="G32" s="165"/>
      <c r="H32" s="165"/>
      <c r="I32" s="165"/>
      <c r="J32" s="4"/>
      <c r="K32" s="4"/>
    </row>
    <row r="33" spans="1:11" ht="12.75" customHeight="1">
      <c r="A33" s="145"/>
      <c r="B33" s="151"/>
      <c r="C33" s="192" t="s">
        <v>30</v>
      </c>
      <c r="D33" s="171">
        <v>14</v>
      </c>
      <c r="E33" s="148"/>
      <c r="F33" s="41"/>
      <c r="G33" s="165"/>
      <c r="H33" s="165"/>
      <c r="I33" s="165"/>
      <c r="J33" s="4"/>
      <c r="K33" s="4"/>
    </row>
    <row r="34" spans="1:11" ht="12.75" customHeight="1">
      <c r="A34" s="145"/>
      <c r="B34" s="151"/>
      <c r="C34" s="192" t="s">
        <v>8</v>
      </c>
      <c r="D34" s="171">
        <v>15</v>
      </c>
      <c r="E34" s="148"/>
      <c r="F34" s="41"/>
      <c r="G34" s="165"/>
      <c r="H34" s="165"/>
      <c r="I34" s="165"/>
      <c r="J34" s="4"/>
      <c r="K34" s="4"/>
    </row>
    <row r="35" spans="1:11" ht="22.5" customHeight="1">
      <c r="A35" s="145"/>
      <c r="B35" s="151"/>
      <c r="C35" s="194" t="s">
        <v>62</v>
      </c>
      <c r="D35" s="171">
        <v>16</v>
      </c>
      <c r="E35" s="148"/>
      <c r="F35" s="41"/>
      <c r="G35" s="165"/>
      <c r="H35" s="165"/>
      <c r="I35" s="165"/>
      <c r="J35" s="4"/>
      <c r="K35" s="4"/>
    </row>
    <row r="36" spans="1:11" ht="12.75" customHeight="1">
      <c r="A36" s="145"/>
      <c r="B36" s="162"/>
      <c r="C36" s="192" t="s">
        <v>16</v>
      </c>
      <c r="D36" s="171">
        <v>16</v>
      </c>
      <c r="E36" s="148"/>
      <c r="F36" s="41"/>
      <c r="G36" s="41"/>
      <c r="H36" s="41"/>
      <c r="I36" s="8"/>
      <c r="J36" s="33"/>
      <c r="K36" s="5"/>
    </row>
    <row r="37" spans="1:11" ht="12.75" customHeight="1">
      <c r="A37" s="145"/>
      <c r="B37" s="151"/>
      <c r="C37" s="170" t="s">
        <v>35</v>
      </c>
      <c r="D37" s="171">
        <v>17</v>
      </c>
      <c r="E37" s="148"/>
      <c r="F37" s="41"/>
      <c r="G37" s="41"/>
      <c r="H37" s="41"/>
      <c r="I37" s="10"/>
      <c r="J37" s="10"/>
      <c r="K37" s="5"/>
    </row>
    <row r="38" spans="1:11">
      <c r="A38" s="145"/>
      <c r="B38" s="145"/>
      <c r="C38" s="148"/>
      <c r="D38" s="168"/>
      <c r="E38" s="148"/>
      <c r="F38" s="41"/>
      <c r="G38" s="41"/>
      <c r="H38" s="41"/>
      <c r="I38" s="10"/>
      <c r="J38" s="10"/>
      <c r="K38" s="5"/>
    </row>
    <row r="39" spans="1:11" ht="13.5" customHeight="1">
      <c r="A39" s="145"/>
      <c r="B39" s="60"/>
      <c r="C39" s="179" t="s">
        <v>33</v>
      </c>
      <c r="D39" s="174">
        <v>18</v>
      </c>
      <c r="E39" s="148"/>
      <c r="F39" s="41"/>
      <c r="G39" s="41"/>
      <c r="H39" s="41"/>
      <c r="I39" s="10"/>
      <c r="J39" s="10"/>
      <c r="K39" s="5"/>
    </row>
    <row r="40" spans="1:11">
      <c r="A40" s="145"/>
      <c r="B40" s="145"/>
      <c r="C40" s="170" t="s">
        <v>34</v>
      </c>
      <c r="D40" s="171">
        <v>18</v>
      </c>
      <c r="E40" s="148"/>
      <c r="F40" s="41"/>
      <c r="G40" s="41"/>
      <c r="H40" s="41"/>
      <c r="I40" s="35"/>
      <c r="J40" s="35"/>
      <c r="K40" s="5"/>
    </row>
    <row r="41" spans="1:11">
      <c r="A41" s="145"/>
      <c r="B41" s="162"/>
      <c r="C41" s="170" t="s">
        <v>0</v>
      </c>
      <c r="D41" s="171">
        <v>19</v>
      </c>
      <c r="E41" s="148"/>
      <c r="F41" s="41"/>
      <c r="G41" s="41"/>
      <c r="H41" s="41"/>
      <c r="I41" s="45"/>
      <c r="J41" s="16"/>
      <c r="K41" s="5"/>
    </row>
    <row r="42" spans="1:11">
      <c r="A42" s="145"/>
      <c r="B42" s="162"/>
      <c r="C42" s="170" t="s">
        <v>19</v>
      </c>
      <c r="D42" s="171">
        <v>19</v>
      </c>
      <c r="E42" s="148"/>
      <c r="F42" s="41"/>
      <c r="G42" s="41"/>
      <c r="H42" s="41"/>
      <c r="I42" s="45"/>
      <c r="J42" s="16"/>
      <c r="K42" s="5"/>
    </row>
    <row r="43" spans="1:11">
      <c r="A43" s="145"/>
      <c r="B43" s="162"/>
      <c r="C43" s="170" t="s">
        <v>2</v>
      </c>
      <c r="D43" s="172">
        <v>19</v>
      </c>
      <c r="E43" s="153"/>
      <c r="F43" s="18"/>
      <c r="G43" s="15"/>
      <c r="H43" s="18"/>
      <c r="I43" s="18"/>
      <c r="J43" s="18"/>
      <c r="K43" s="5"/>
    </row>
    <row r="44" spans="1:11">
      <c r="A44" s="145"/>
      <c r="B44" s="162"/>
      <c r="C44" s="170" t="s">
        <v>25</v>
      </c>
      <c r="D44" s="172">
        <v>19</v>
      </c>
      <c r="E44" s="153"/>
      <c r="F44" s="18"/>
      <c r="G44" s="15"/>
      <c r="H44" s="18"/>
      <c r="I44" s="18"/>
      <c r="J44" s="18"/>
      <c r="K44" s="5"/>
    </row>
    <row r="45" spans="1:11" ht="12.75" customHeight="1" thickBot="1">
      <c r="A45" s="145"/>
      <c r="B45" s="163"/>
      <c r="C45" s="163"/>
      <c r="D45" s="169"/>
      <c r="E45" s="154"/>
      <c r="F45" s="45"/>
      <c r="G45" s="15"/>
      <c r="H45" s="45"/>
      <c r="I45" s="45"/>
      <c r="J45" s="16"/>
      <c r="K45" s="5"/>
    </row>
    <row r="46" spans="1:11" ht="13.5" customHeight="1" thickBot="1">
      <c r="A46" s="145"/>
      <c r="B46" s="237"/>
      <c r="C46" s="179" t="s">
        <v>43</v>
      </c>
      <c r="D46" s="173">
        <v>20</v>
      </c>
      <c r="E46" s="154"/>
      <c r="F46" s="45"/>
      <c r="G46" s="15"/>
      <c r="H46" s="45"/>
      <c r="I46" s="45"/>
      <c r="J46" s="16"/>
      <c r="K46" s="5"/>
    </row>
    <row r="47" spans="1:11">
      <c r="A47" s="145"/>
      <c r="B47" s="145"/>
      <c r="C47" s="170" t="s">
        <v>54</v>
      </c>
      <c r="D47" s="172">
        <v>20</v>
      </c>
      <c r="E47" s="154"/>
      <c r="F47" s="45"/>
      <c r="G47" s="15"/>
      <c r="H47" s="45"/>
      <c r="I47" s="45"/>
      <c r="J47" s="16"/>
      <c r="K47" s="5"/>
    </row>
    <row r="48" spans="1:11" ht="12.75" customHeight="1">
      <c r="A48" s="145"/>
      <c r="B48" s="163"/>
      <c r="C48" s="233" t="s">
        <v>60</v>
      </c>
      <c r="D48" s="236">
        <v>21</v>
      </c>
      <c r="E48" s="154"/>
      <c r="F48" s="45"/>
      <c r="G48" s="15"/>
      <c r="H48" s="45"/>
      <c r="I48" s="45"/>
      <c r="J48" s="16"/>
      <c r="K48" s="5"/>
    </row>
    <row r="49" spans="1:11" ht="11.25" customHeight="1" thickBot="1">
      <c r="A49" s="145"/>
      <c r="B49" s="145"/>
      <c r="C49" s="233"/>
      <c r="D49" s="233"/>
      <c r="E49" s="154"/>
      <c r="F49" s="45"/>
      <c r="G49" s="15"/>
      <c r="H49" s="45"/>
      <c r="I49" s="45"/>
      <c r="J49" s="16"/>
      <c r="K49" s="5"/>
    </row>
    <row r="50" spans="1:11" ht="13.5" thickBot="1">
      <c r="A50" s="145"/>
      <c r="B50" s="94"/>
      <c r="C50" s="176" t="s">
        <v>6</v>
      </c>
      <c r="D50" s="173">
        <v>22</v>
      </c>
      <c r="E50" s="153"/>
      <c r="F50" s="18"/>
      <c r="G50" s="15"/>
      <c r="H50" s="18"/>
      <c r="I50" s="18"/>
      <c r="J50" s="18"/>
      <c r="K50" s="5"/>
    </row>
    <row r="51" spans="1:11">
      <c r="A51" s="145"/>
      <c r="B51" s="156"/>
      <c r="C51" s="164"/>
      <c r="D51" s="164"/>
      <c r="E51" s="154"/>
      <c r="F51" s="45"/>
      <c r="G51" s="15"/>
      <c r="H51" s="45"/>
      <c r="I51" s="45"/>
      <c r="J51" s="16"/>
      <c r="K51" s="5"/>
    </row>
    <row r="52" spans="1:11" ht="11.25" customHeight="1">
      <c r="A52" s="145"/>
      <c r="B52" s="147"/>
      <c r="C52" s="151"/>
      <c r="D52" s="151"/>
      <c r="E52" s="154"/>
      <c r="F52" s="45"/>
      <c r="G52" s="15"/>
      <c r="H52" s="45"/>
      <c r="I52" s="45"/>
      <c r="J52" s="16"/>
      <c r="K52" s="5"/>
    </row>
    <row r="53" spans="1:11" ht="15.75" customHeight="1">
      <c r="A53" s="145"/>
      <c r="B53" s="145"/>
      <c r="C53" s="151"/>
      <c r="D53" s="151"/>
      <c r="E53" s="154"/>
      <c r="F53" s="45"/>
      <c r="G53" s="15"/>
      <c r="H53" s="45"/>
      <c r="I53" s="45"/>
      <c r="J53" s="16"/>
      <c r="K53" s="5"/>
    </row>
    <row r="54" spans="1:11" ht="26.25" customHeight="1">
      <c r="A54" s="145"/>
      <c r="B54" s="145"/>
      <c r="C54" s="180" t="s">
        <v>63</v>
      </c>
      <c r="D54" s="150"/>
      <c r="E54" s="154"/>
      <c r="F54" s="45"/>
      <c r="G54" s="15"/>
      <c r="H54" s="45"/>
      <c r="I54" s="45"/>
      <c r="J54" s="16"/>
      <c r="K54" s="5"/>
    </row>
    <row r="55" spans="1:11" ht="15.75" customHeight="1">
      <c r="A55" s="145"/>
      <c r="B55" s="145"/>
      <c r="C55" s="145"/>
      <c r="D55" s="145"/>
      <c r="E55" s="152"/>
      <c r="F55" s="45"/>
      <c r="G55" s="15"/>
      <c r="H55" s="45"/>
      <c r="I55" s="45"/>
      <c r="J55" s="16"/>
      <c r="K55" s="5"/>
    </row>
    <row r="56" spans="1:11" ht="24.75" customHeight="1">
      <c r="A56" s="145"/>
      <c r="B56" s="234" t="s">
        <v>11</v>
      </c>
      <c r="C56" s="1410" t="s">
        <v>721</v>
      </c>
      <c r="D56" s="1410"/>
      <c r="E56" s="1410"/>
      <c r="F56" s="45"/>
      <c r="G56" s="15"/>
      <c r="H56" s="45"/>
      <c r="I56" s="45"/>
      <c r="J56" s="16"/>
      <c r="K56" s="5"/>
    </row>
    <row r="57" spans="1:11" ht="24.75" customHeight="1">
      <c r="A57" s="145"/>
      <c r="B57" s="234" t="s">
        <v>11</v>
      </c>
      <c r="C57" s="1410" t="s">
        <v>593</v>
      </c>
      <c r="D57" s="1410"/>
      <c r="E57" s="155"/>
      <c r="F57" s="45"/>
      <c r="G57" s="15"/>
      <c r="H57" s="45"/>
      <c r="I57" s="45"/>
      <c r="J57" s="16"/>
      <c r="K57" s="5"/>
    </row>
    <row r="58" spans="1:11" ht="14.25" customHeight="1">
      <c r="A58" s="145"/>
      <c r="B58" s="145"/>
      <c r="C58" s="147"/>
      <c r="D58" s="147"/>
      <c r="E58" s="147"/>
      <c r="F58" s="45"/>
      <c r="G58" s="15"/>
      <c r="H58" s="45"/>
      <c r="I58" s="45"/>
      <c r="J58" s="16"/>
      <c r="K58" s="5"/>
    </row>
    <row r="59" spans="1:11" ht="21" customHeight="1"/>
    <row r="60" spans="1:11" ht="21" customHeight="1"/>
    <row r="70" spans="10:11" ht="8.25" customHeight="1"/>
    <row r="72" spans="10:11" ht="9" customHeight="1">
      <c r="K72" s="9"/>
    </row>
    <row r="73" spans="10:11" ht="8.25" customHeight="1">
      <c r="J73" s="1409"/>
      <c r="K73" s="1409"/>
    </row>
    <row r="74" spans="10:11"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3">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3">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5">
    <mergeCell ref="G25:I31"/>
    <mergeCell ref="J73:K73"/>
    <mergeCell ref="C57:D57"/>
    <mergeCell ref="C56:E56"/>
    <mergeCell ref="B5:D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10.xml><?xml version="1.0" encoding="utf-8"?>
<worksheet xmlns="http://schemas.openxmlformats.org/spreadsheetml/2006/main" xmlns:r="http://schemas.openxmlformats.org/officeDocument/2006/relationships">
  <sheetPr>
    <tabColor indexed="51"/>
  </sheetPr>
  <dimension ref="A1:AB106"/>
  <sheetViews>
    <sheetView zoomScaleNormal="100" workbookViewId="0"/>
  </sheetViews>
  <sheetFormatPr defaultRowHeight="12.75"/>
  <cols>
    <col min="1" max="1" width="1" style="303" customWidth="1"/>
    <col min="2" max="2" width="2.5703125" style="303" customWidth="1"/>
    <col min="3" max="3" width="3" style="303" customWidth="1"/>
    <col min="4" max="4" width="18" style="303" customWidth="1"/>
    <col min="5" max="5" width="0.5703125" style="303" customWidth="1"/>
    <col min="6" max="6" width="4.28515625" style="303" customWidth="1"/>
    <col min="7" max="7" width="0.42578125" style="303" customWidth="1"/>
    <col min="8" max="8" width="4.42578125" style="303" customWidth="1"/>
    <col min="9" max="9" width="4.140625" style="303" customWidth="1"/>
    <col min="10" max="10" width="0.42578125" style="303" customWidth="1"/>
    <col min="11" max="11" width="4.42578125" style="303" customWidth="1"/>
    <col min="12" max="12" width="0.5703125" style="303" customWidth="1"/>
    <col min="13" max="13" width="6.7109375" style="303" customWidth="1"/>
    <col min="14" max="14" width="0.5703125" style="303" customWidth="1"/>
    <col min="15" max="15" width="8.140625" style="303" customWidth="1"/>
    <col min="16" max="16" width="0.28515625" style="303" customWidth="1"/>
    <col min="17" max="17" width="6.85546875" style="303" customWidth="1"/>
    <col min="18" max="18" width="2.42578125" style="303" customWidth="1"/>
    <col min="19" max="19" width="0.5703125" style="303" customWidth="1"/>
    <col min="20" max="20" width="6.28515625" style="303" customWidth="1"/>
    <col min="21" max="21" width="0.5703125" style="303" customWidth="1"/>
    <col min="22" max="22" width="8.140625" style="303" customWidth="1"/>
    <col min="23" max="23" width="0.42578125" style="303" customWidth="1"/>
    <col min="24" max="24" width="6.42578125" style="303" customWidth="1"/>
    <col min="25" max="25" width="0.42578125" style="303" customWidth="1"/>
    <col min="26" max="26" width="8.140625" style="303" customWidth="1"/>
    <col min="27" max="27" width="2.5703125" style="303" customWidth="1"/>
    <col min="28" max="28" width="1" style="303" customWidth="1"/>
    <col min="29" max="16384" width="9.140625" style="303"/>
  </cols>
  <sheetData>
    <row r="1" spans="1:28" ht="13.5" customHeight="1" thickBot="1">
      <c r="A1" s="4"/>
      <c r="B1" s="48"/>
      <c r="C1" s="1480"/>
      <c r="D1" s="1480"/>
      <c r="E1" s="29"/>
      <c r="F1" s="29"/>
      <c r="G1" s="29"/>
      <c r="H1" s="29"/>
      <c r="I1" s="29"/>
      <c r="J1" s="29"/>
      <c r="K1" s="29"/>
      <c r="L1" s="29"/>
      <c r="M1" s="29"/>
      <c r="N1" s="29"/>
      <c r="O1" s="29"/>
      <c r="P1" s="29"/>
      <c r="Q1" s="29"/>
      <c r="R1" s="29"/>
      <c r="S1" s="29"/>
      <c r="T1" s="29"/>
      <c r="U1" s="29"/>
      <c r="V1" s="29"/>
      <c r="W1" s="29"/>
      <c r="Z1" s="936" t="s">
        <v>493</v>
      </c>
      <c r="AA1" s="848"/>
      <c r="AB1" s="4"/>
    </row>
    <row r="2" spans="1:28" ht="6" customHeight="1">
      <c r="A2" s="4"/>
      <c r="B2" s="939"/>
      <c r="C2" s="940"/>
      <c r="D2" s="940"/>
      <c r="E2" s="246"/>
      <c r="F2" s="246"/>
      <c r="G2" s="246"/>
      <c r="H2" s="246"/>
      <c r="I2" s="246"/>
      <c r="J2" s="246"/>
      <c r="K2" s="246"/>
      <c r="L2" s="246"/>
      <c r="M2" s="246"/>
      <c r="N2" s="246"/>
      <c r="O2" s="19"/>
      <c r="P2" s="19"/>
      <c r="Q2" s="19"/>
      <c r="R2" s="19"/>
      <c r="S2" s="19"/>
      <c r="T2" s="19"/>
      <c r="U2" s="19"/>
      <c r="V2" s="19"/>
      <c r="W2" s="19"/>
      <c r="X2" s="19"/>
      <c r="Y2" s="19"/>
      <c r="Z2" s="1558" t="s">
        <v>97</v>
      </c>
      <c r="AA2" s="849"/>
      <c r="AB2" s="4"/>
    </row>
    <row r="3" spans="1:28" ht="6.75" customHeight="1" thickBot="1">
      <c r="A3" s="4"/>
      <c r="B3" s="30"/>
      <c r="C3" s="8"/>
      <c r="D3" s="8"/>
      <c r="E3" s="8"/>
      <c r="F3" s="8"/>
      <c r="G3" s="8"/>
      <c r="H3" s="8"/>
      <c r="I3" s="8"/>
      <c r="J3" s="8"/>
      <c r="K3" s="8"/>
      <c r="L3" s="8"/>
      <c r="M3" s="8"/>
      <c r="N3" s="8"/>
      <c r="O3" s="8"/>
      <c r="P3" s="8"/>
      <c r="Q3" s="8"/>
      <c r="R3" s="8"/>
      <c r="S3" s="8"/>
      <c r="T3" s="8"/>
      <c r="U3" s="8"/>
      <c r="V3" s="8"/>
      <c r="W3" s="8"/>
      <c r="X3" s="8"/>
      <c r="Y3" s="8"/>
      <c r="Z3" s="1559"/>
      <c r="AA3" s="846"/>
      <c r="AB3" s="4"/>
    </row>
    <row r="4" spans="1:28" s="12" customFormat="1" ht="13.5" customHeight="1" thickBot="1">
      <c r="A4" s="11"/>
      <c r="B4" s="31"/>
      <c r="C4" s="850" t="s">
        <v>494</v>
      </c>
      <c r="D4" s="851"/>
      <c r="E4" s="851"/>
      <c r="F4" s="851"/>
      <c r="G4" s="851"/>
      <c r="H4" s="851"/>
      <c r="I4" s="851"/>
      <c r="J4" s="851"/>
      <c r="K4" s="851"/>
      <c r="L4" s="851"/>
      <c r="M4" s="851"/>
      <c r="N4" s="851"/>
      <c r="O4" s="852"/>
      <c r="P4" s="852"/>
      <c r="Q4" s="852"/>
      <c r="R4" s="852"/>
      <c r="S4" s="852"/>
      <c r="T4" s="852"/>
      <c r="U4" s="852"/>
      <c r="V4" s="852"/>
      <c r="W4" s="852"/>
      <c r="X4" s="852"/>
      <c r="Y4" s="852"/>
      <c r="Z4" s="853"/>
      <c r="AA4" s="854"/>
      <c r="AB4" s="8"/>
    </row>
    <row r="5" spans="1:28" ht="4.5" customHeight="1">
      <c r="A5" s="4"/>
      <c r="B5" s="30"/>
      <c r="C5" s="1560" t="s">
        <v>314</v>
      </c>
      <c r="D5" s="1561"/>
      <c r="E5" s="954"/>
      <c r="F5" s="4"/>
      <c r="G5" s="4"/>
      <c r="H5" s="855"/>
      <c r="I5" s="855"/>
      <c r="J5" s="855"/>
      <c r="K5" s="855"/>
      <c r="L5" s="855"/>
      <c r="M5" s="855"/>
      <c r="N5" s="855"/>
      <c r="O5" s="855"/>
      <c r="P5" s="855"/>
      <c r="Q5" s="855"/>
      <c r="R5" s="855"/>
      <c r="S5" s="855"/>
      <c r="U5" s="855"/>
      <c r="V5" s="855"/>
      <c r="W5" s="855"/>
      <c r="X5" s="855"/>
      <c r="Y5" s="855"/>
      <c r="Z5" s="855"/>
      <c r="AA5" s="8"/>
      <c r="AB5" s="8"/>
    </row>
    <row r="6" spans="1:28" ht="12" customHeight="1">
      <c r="A6" s="4"/>
      <c r="B6" s="30"/>
      <c r="C6" s="1459"/>
      <c r="D6" s="1459"/>
      <c r="E6" s="954"/>
      <c r="F6" s="1441">
        <v>2011</v>
      </c>
      <c r="G6" s="1441"/>
      <c r="H6" s="1441"/>
      <c r="I6" s="1441"/>
      <c r="J6" s="1441"/>
      <c r="K6" s="1441"/>
      <c r="L6" s="1441"/>
      <c r="M6" s="1441"/>
      <c r="N6" s="1441"/>
      <c r="O6" s="1441"/>
      <c r="P6" s="1441"/>
      <c r="Q6" s="1441"/>
      <c r="R6" s="1441"/>
      <c r="S6" s="1441"/>
      <c r="T6" s="1441"/>
      <c r="U6" s="1441"/>
      <c r="V6" s="1441"/>
      <c r="W6" s="319"/>
      <c r="X6" s="1441">
        <v>2012</v>
      </c>
      <c r="Y6" s="1441"/>
      <c r="Z6" s="1441"/>
      <c r="AA6" s="8"/>
      <c r="AB6" s="8"/>
    </row>
    <row r="7" spans="1:28" ht="12" customHeight="1">
      <c r="A7" s="4"/>
      <c r="B7" s="30"/>
      <c r="C7" s="954"/>
      <c r="D7" s="954"/>
      <c r="E7" s="954"/>
      <c r="F7" s="1562" t="s">
        <v>342</v>
      </c>
      <c r="G7" s="1562"/>
      <c r="H7" s="1562"/>
      <c r="I7" s="1562"/>
      <c r="J7" s="953"/>
      <c r="K7" s="1562" t="s">
        <v>343</v>
      </c>
      <c r="L7" s="1562"/>
      <c r="M7" s="1562"/>
      <c r="N7" s="953"/>
      <c r="O7" s="1562" t="s">
        <v>344</v>
      </c>
      <c r="P7" s="1562"/>
      <c r="Q7" s="1562"/>
      <c r="R7" s="1562"/>
      <c r="S7" s="953"/>
      <c r="T7" s="1562" t="s">
        <v>341</v>
      </c>
      <c r="U7" s="1562"/>
      <c r="V7" s="1562"/>
      <c r="W7" s="319"/>
      <c r="X7" s="1443" t="s">
        <v>342</v>
      </c>
      <c r="Y7" s="1443"/>
      <c r="Z7" s="1443"/>
      <c r="AA7" s="8"/>
      <c r="AB7" s="8"/>
    </row>
    <row r="8" spans="1:28" ht="13.5" customHeight="1">
      <c r="A8" s="4"/>
      <c r="B8" s="30"/>
      <c r="C8" s="1556" t="s">
        <v>95</v>
      </c>
      <c r="D8" s="1556"/>
      <c r="E8" s="941"/>
      <c r="F8" s="1557">
        <v>1094.0999999999999</v>
      </c>
      <c r="G8" s="1557"/>
      <c r="H8" s="1557"/>
      <c r="I8" s="1557"/>
      <c r="J8" s="856"/>
      <c r="K8" s="1557">
        <v>1076</v>
      </c>
      <c r="L8" s="1557"/>
      <c r="M8" s="1557"/>
      <c r="N8" s="857"/>
      <c r="O8" s="1557">
        <v>1016.2</v>
      </c>
      <c r="P8" s="1557"/>
      <c r="Q8" s="1557"/>
      <c r="R8" s="1557"/>
      <c r="S8" s="319"/>
      <c r="T8" s="1557">
        <v>1038.5</v>
      </c>
      <c r="U8" s="1557"/>
      <c r="V8" s="1557"/>
      <c r="W8" s="319"/>
      <c r="X8" s="1557">
        <v>1006.9</v>
      </c>
      <c r="Y8" s="1557"/>
      <c r="Z8" s="1557"/>
      <c r="AA8" s="858"/>
      <c r="AB8" s="8"/>
    </row>
    <row r="9" spans="1:28" ht="12" customHeight="1">
      <c r="A9" s="4"/>
      <c r="B9" s="30"/>
      <c r="C9" s="1554" t="s">
        <v>99</v>
      </c>
      <c r="D9" s="1554"/>
      <c r="E9" s="954"/>
      <c r="F9" s="1555">
        <v>554.9</v>
      </c>
      <c r="G9" s="1555"/>
      <c r="H9" s="1555"/>
      <c r="I9" s="1555"/>
      <c r="J9" s="942"/>
      <c r="K9" s="1555">
        <v>548.29999999999995</v>
      </c>
      <c r="L9" s="1555"/>
      <c r="M9" s="1555"/>
      <c r="N9" s="643"/>
      <c r="O9" s="1555">
        <v>497.6</v>
      </c>
      <c r="P9" s="1555"/>
      <c r="Q9" s="1555"/>
      <c r="R9" s="1555"/>
      <c r="S9" s="319"/>
      <c r="T9" s="1555">
        <v>514.29999999999995</v>
      </c>
      <c r="U9" s="1555"/>
      <c r="V9" s="1555"/>
      <c r="W9" s="319"/>
      <c r="X9" s="1555">
        <v>504.2</v>
      </c>
      <c r="Y9" s="1555"/>
      <c r="Z9" s="1555"/>
      <c r="AA9" s="8"/>
      <c r="AB9" s="250"/>
    </row>
    <row r="10" spans="1:28" ht="12" customHeight="1">
      <c r="A10" s="4"/>
      <c r="B10" s="30"/>
      <c r="C10" s="1554" t="s">
        <v>98</v>
      </c>
      <c r="D10" s="1554"/>
      <c r="E10" s="954"/>
      <c r="F10" s="1555">
        <v>539.29999999999995</v>
      </c>
      <c r="G10" s="1555"/>
      <c r="H10" s="1555"/>
      <c r="I10" s="1555"/>
      <c r="J10" s="942"/>
      <c r="K10" s="1555">
        <v>527.70000000000005</v>
      </c>
      <c r="L10" s="1555"/>
      <c r="M10" s="1555"/>
      <c r="N10" s="643"/>
      <c r="O10" s="1555">
        <v>518.6</v>
      </c>
      <c r="P10" s="1555"/>
      <c r="Q10" s="1555"/>
      <c r="R10" s="1555"/>
      <c r="S10" s="319"/>
      <c r="T10" s="1555">
        <v>524.20000000000005</v>
      </c>
      <c r="U10" s="1555"/>
      <c r="V10" s="1555"/>
      <c r="W10" s="319"/>
      <c r="X10" s="1555">
        <v>502.8</v>
      </c>
      <c r="Y10" s="1555"/>
      <c r="Z10" s="1555"/>
      <c r="AA10" s="250"/>
      <c r="AB10" s="250"/>
    </row>
    <row r="11" spans="1:28" ht="6.75" customHeight="1">
      <c r="A11" s="4"/>
      <c r="B11" s="30"/>
      <c r="C11" s="1554"/>
      <c r="D11" s="1554"/>
      <c r="E11" s="23"/>
      <c r="F11" s="1555"/>
      <c r="G11" s="1555"/>
      <c r="H11" s="1555"/>
      <c r="I11" s="1555"/>
      <c r="J11" s="844"/>
      <c r="K11" s="1555"/>
      <c r="L11" s="1555"/>
      <c r="M11" s="1555"/>
      <c r="N11" s="643"/>
      <c r="O11" s="1555"/>
      <c r="P11" s="1555"/>
      <c r="Q11" s="1555"/>
      <c r="R11" s="1555"/>
      <c r="S11" s="319"/>
      <c r="T11" s="1555"/>
      <c r="U11" s="1555"/>
      <c r="V11" s="1555"/>
      <c r="W11" s="319"/>
      <c r="X11" s="1555"/>
      <c r="Y11" s="1555"/>
      <c r="Z11" s="1555"/>
      <c r="AA11" s="18"/>
      <c r="AB11" s="18"/>
    </row>
    <row r="12" spans="1:28" ht="12" customHeight="1">
      <c r="A12" s="4"/>
      <c r="B12" s="30"/>
      <c r="C12" s="1554" t="s">
        <v>495</v>
      </c>
      <c r="D12" s="1554"/>
      <c r="E12" s="954"/>
      <c r="F12" s="1555">
        <v>690.7</v>
      </c>
      <c r="G12" s="1555"/>
      <c r="H12" s="1555"/>
      <c r="I12" s="1555"/>
      <c r="J12" s="942"/>
      <c r="K12" s="1555">
        <v>699.5</v>
      </c>
      <c r="L12" s="1555"/>
      <c r="M12" s="1555"/>
      <c r="N12" s="643"/>
      <c r="O12" s="1555">
        <v>669.4</v>
      </c>
      <c r="P12" s="1555"/>
      <c r="Q12" s="1555"/>
      <c r="R12" s="1555"/>
      <c r="S12" s="319"/>
      <c r="T12" s="1555">
        <v>682.5</v>
      </c>
      <c r="U12" s="1555"/>
      <c r="V12" s="1555"/>
      <c r="W12" s="319"/>
      <c r="X12" s="1555">
        <v>688.7</v>
      </c>
      <c r="Y12" s="1555"/>
      <c r="Z12" s="1555"/>
      <c r="AA12" s="250"/>
      <c r="AB12" s="250"/>
    </row>
    <row r="13" spans="1:28" ht="12" customHeight="1">
      <c r="A13" s="4"/>
      <c r="B13" s="30"/>
      <c r="C13" s="399"/>
      <c r="D13" s="938" t="s">
        <v>99</v>
      </c>
      <c r="E13" s="954"/>
      <c r="F13" s="1448">
        <v>345.8</v>
      </c>
      <c r="G13" s="1448"/>
      <c r="H13" s="1448"/>
      <c r="I13" s="1448"/>
      <c r="J13" s="937"/>
      <c r="K13" s="1448">
        <v>353.3</v>
      </c>
      <c r="L13" s="1448"/>
      <c r="M13" s="1448"/>
      <c r="N13" s="364"/>
      <c r="O13" s="1448">
        <v>333.7</v>
      </c>
      <c r="P13" s="1448"/>
      <c r="Q13" s="1448"/>
      <c r="R13" s="1448"/>
      <c r="S13" s="319"/>
      <c r="T13" s="1448">
        <v>339.5</v>
      </c>
      <c r="U13" s="1448"/>
      <c r="V13" s="1448"/>
      <c r="W13" s="319"/>
      <c r="X13" s="1448">
        <v>344.5</v>
      </c>
      <c r="Y13" s="1448"/>
      <c r="Z13" s="1448"/>
      <c r="AA13" s="16"/>
      <c r="AB13" s="16"/>
    </row>
    <row r="14" spans="1:28" ht="12" customHeight="1">
      <c r="A14" s="4"/>
      <c r="B14" s="30"/>
      <c r="C14" s="399"/>
      <c r="D14" s="938" t="s">
        <v>98</v>
      </c>
      <c r="E14" s="954"/>
      <c r="F14" s="1448">
        <v>345</v>
      </c>
      <c r="G14" s="1448"/>
      <c r="H14" s="1448"/>
      <c r="I14" s="1448"/>
      <c r="J14" s="937"/>
      <c r="K14" s="1448">
        <v>346.1</v>
      </c>
      <c r="L14" s="1448"/>
      <c r="M14" s="1448"/>
      <c r="N14" s="364"/>
      <c r="O14" s="1448">
        <v>335.8</v>
      </c>
      <c r="P14" s="1448"/>
      <c r="Q14" s="1448"/>
      <c r="R14" s="1448"/>
      <c r="S14" s="319"/>
      <c r="T14" s="1448">
        <v>343</v>
      </c>
      <c r="U14" s="1448"/>
      <c r="V14" s="1448"/>
      <c r="W14" s="319"/>
      <c r="X14" s="1448">
        <v>344.3</v>
      </c>
      <c r="Y14" s="1448"/>
      <c r="Z14" s="1448"/>
      <c r="AA14" s="16"/>
      <c r="AB14" s="16"/>
    </row>
    <row r="15" spans="1:28" ht="6.75" customHeight="1">
      <c r="A15" s="4"/>
      <c r="B15" s="30"/>
      <c r="C15" s="399"/>
      <c r="D15" s="938"/>
      <c r="E15" s="954"/>
      <c r="F15" s="1555"/>
      <c r="G15" s="1555"/>
      <c r="H15" s="1555"/>
      <c r="I15" s="1555"/>
      <c r="J15" s="942"/>
      <c r="K15" s="1555"/>
      <c r="L15" s="1555"/>
      <c r="M15" s="1555"/>
      <c r="N15" s="643"/>
      <c r="O15" s="1555"/>
      <c r="P15" s="1555"/>
      <c r="Q15" s="1555"/>
      <c r="R15" s="1555"/>
      <c r="S15" s="319"/>
      <c r="T15" s="1555"/>
      <c r="U15" s="1555"/>
      <c r="V15" s="1555"/>
      <c r="W15" s="319"/>
      <c r="X15" s="1555"/>
      <c r="Y15" s="1555"/>
      <c r="Z15" s="1555"/>
      <c r="AA15" s="16"/>
      <c r="AB15" s="16"/>
    </row>
    <row r="16" spans="1:28" ht="12" customHeight="1">
      <c r="A16" s="4"/>
      <c r="B16" s="30"/>
      <c r="C16" s="1554" t="s">
        <v>316</v>
      </c>
      <c r="D16" s="1554"/>
      <c r="E16" s="954"/>
      <c r="F16" s="1555">
        <v>314.2</v>
      </c>
      <c r="G16" s="1555"/>
      <c r="H16" s="1555"/>
      <c r="I16" s="1555"/>
      <c r="J16" s="942"/>
      <c r="K16" s="1555">
        <v>291.39999999999998</v>
      </c>
      <c r="L16" s="1555"/>
      <c r="M16" s="1555"/>
      <c r="N16" s="643"/>
      <c r="O16" s="1555">
        <v>269.39999999999998</v>
      </c>
      <c r="P16" s="1555"/>
      <c r="Q16" s="1555"/>
      <c r="R16" s="1555"/>
      <c r="S16" s="319"/>
      <c r="T16" s="1555">
        <v>280.5</v>
      </c>
      <c r="U16" s="1555"/>
      <c r="V16" s="1555"/>
      <c r="W16" s="319"/>
      <c r="X16" s="1555">
        <v>253.2</v>
      </c>
      <c r="Y16" s="1555"/>
      <c r="Z16" s="1555"/>
      <c r="AA16" s="644"/>
      <c r="AB16" s="250"/>
    </row>
    <row r="17" spans="1:28" ht="12" customHeight="1">
      <c r="A17" s="4"/>
      <c r="B17" s="30"/>
      <c r="C17" s="399"/>
      <c r="D17" s="938" t="s">
        <v>99</v>
      </c>
      <c r="E17" s="954"/>
      <c r="F17" s="1448">
        <v>165</v>
      </c>
      <c r="G17" s="1448"/>
      <c r="H17" s="1448"/>
      <c r="I17" s="1448"/>
      <c r="J17" s="937"/>
      <c r="K17" s="1448">
        <v>154.1</v>
      </c>
      <c r="L17" s="1448"/>
      <c r="M17" s="1448"/>
      <c r="N17" s="364"/>
      <c r="O17" s="1448">
        <v>132.19999999999999</v>
      </c>
      <c r="P17" s="1448"/>
      <c r="Q17" s="1448"/>
      <c r="R17" s="1448"/>
      <c r="S17" s="319"/>
      <c r="T17" s="1448">
        <v>140.80000000000001</v>
      </c>
      <c r="U17" s="1448"/>
      <c r="V17" s="1448"/>
      <c r="W17" s="319"/>
      <c r="X17" s="1448">
        <v>129.4</v>
      </c>
      <c r="Y17" s="1448"/>
      <c r="Z17" s="1448"/>
      <c r="AA17" s="16"/>
      <c r="AB17" s="16"/>
    </row>
    <row r="18" spans="1:28" ht="12" customHeight="1">
      <c r="A18" s="4"/>
      <c r="B18" s="30"/>
      <c r="C18" s="399"/>
      <c r="D18" s="938" t="s">
        <v>98</v>
      </c>
      <c r="E18" s="954"/>
      <c r="F18" s="1448">
        <v>149.19999999999999</v>
      </c>
      <c r="G18" s="1448"/>
      <c r="H18" s="1448"/>
      <c r="I18" s="1448"/>
      <c r="J18" s="937"/>
      <c r="K18" s="1448">
        <v>137.19999999999999</v>
      </c>
      <c r="L18" s="1448"/>
      <c r="M18" s="1448"/>
      <c r="N18" s="364"/>
      <c r="O18" s="1448">
        <v>137.30000000000001</v>
      </c>
      <c r="P18" s="1448"/>
      <c r="Q18" s="1448"/>
      <c r="R18" s="1448"/>
      <c r="S18" s="319"/>
      <c r="T18" s="1448">
        <v>139.6</v>
      </c>
      <c r="U18" s="1448"/>
      <c r="V18" s="1448"/>
      <c r="W18" s="319"/>
      <c r="X18" s="1448">
        <v>123.8</v>
      </c>
      <c r="Y18" s="1448"/>
      <c r="Z18" s="1448"/>
      <c r="AA18" s="16"/>
      <c r="AB18" s="16"/>
    </row>
    <row r="19" spans="1:28" ht="6.75" customHeight="1">
      <c r="A19" s="4"/>
      <c r="B19" s="30"/>
      <c r="C19" s="399"/>
      <c r="D19" s="938"/>
      <c r="E19" s="954"/>
      <c r="F19" s="1555"/>
      <c r="G19" s="1555"/>
      <c r="H19" s="1555"/>
      <c r="I19" s="1555"/>
      <c r="J19" s="937"/>
      <c r="K19" s="1555"/>
      <c r="L19" s="1555"/>
      <c r="M19" s="1555"/>
      <c r="N19" s="364"/>
      <c r="O19" s="1555"/>
      <c r="P19" s="1555"/>
      <c r="Q19" s="1555"/>
      <c r="R19" s="1555"/>
      <c r="S19" s="319"/>
      <c r="T19" s="1555"/>
      <c r="U19" s="1555"/>
      <c r="V19" s="1555"/>
      <c r="W19" s="319"/>
      <c r="X19" s="1555"/>
      <c r="Y19" s="1555"/>
      <c r="Z19" s="1555"/>
      <c r="AA19" s="16"/>
      <c r="AB19" s="16"/>
    </row>
    <row r="20" spans="1:28" ht="12" customHeight="1">
      <c r="A20" s="4"/>
      <c r="B20" s="30"/>
      <c r="C20" s="1554" t="s">
        <v>496</v>
      </c>
      <c r="D20" s="1554"/>
      <c r="E20" s="954"/>
      <c r="F20" s="1555">
        <v>89.3</v>
      </c>
      <c r="G20" s="1555"/>
      <c r="H20" s="1555"/>
      <c r="I20" s="1555"/>
      <c r="J20" s="942"/>
      <c r="K20" s="1555">
        <v>85.1</v>
      </c>
      <c r="L20" s="1555"/>
      <c r="M20" s="1555"/>
      <c r="N20" s="643"/>
      <c r="O20" s="1555">
        <v>77.400000000000006</v>
      </c>
      <c r="P20" s="1555"/>
      <c r="Q20" s="1555"/>
      <c r="R20" s="1555"/>
      <c r="S20" s="319"/>
      <c r="T20" s="1555">
        <v>75.400000000000006</v>
      </c>
      <c r="U20" s="1555"/>
      <c r="V20" s="1555"/>
      <c r="W20" s="319"/>
      <c r="X20" s="1555">
        <v>65.2</v>
      </c>
      <c r="Y20" s="1555"/>
      <c r="Z20" s="1555"/>
      <c r="AA20" s="644"/>
      <c r="AB20" s="250"/>
    </row>
    <row r="21" spans="1:28" ht="12" customHeight="1">
      <c r="A21" s="4"/>
      <c r="B21" s="30"/>
      <c r="C21" s="399"/>
      <c r="D21" s="938" t="s">
        <v>99</v>
      </c>
      <c r="E21" s="954"/>
      <c r="F21" s="1448">
        <v>44.1</v>
      </c>
      <c r="G21" s="1448"/>
      <c r="H21" s="1448"/>
      <c r="I21" s="1448"/>
      <c r="J21" s="937"/>
      <c r="K21" s="1448">
        <v>40.9</v>
      </c>
      <c r="L21" s="1448"/>
      <c r="M21" s="1448"/>
      <c r="N21" s="364"/>
      <c r="O21" s="1448">
        <v>31.8</v>
      </c>
      <c r="P21" s="1448"/>
      <c r="Q21" s="1448"/>
      <c r="R21" s="1448"/>
      <c r="S21" s="319"/>
      <c r="T21" s="1448">
        <v>34.1</v>
      </c>
      <c r="U21" s="1448"/>
      <c r="V21" s="1448"/>
      <c r="W21" s="319"/>
      <c r="X21" s="1448">
        <v>30.5</v>
      </c>
      <c r="Y21" s="1448"/>
      <c r="Z21" s="1448"/>
      <c r="AA21" s="16"/>
      <c r="AB21" s="16"/>
    </row>
    <row r="22" spans="1:28" ht="12" customHeight="1">
      <c r="A22" s="4"/>
      <c r="B22" s="30"/>
      <c r="C22" s="399"/>
      <c r="D22" s="938" t="s">
        <v>98</v>
      </c>
      <c r="E22" s="954"/>
      <c r="F22" s="1448">
        <v>45.1</v>
      </c>
      <c r="G22" s="1448"/>
      <c r="H22" s="1448"/>
      <c r="I22" s="1448"/>
      <c r="J22" s="937"/>
      <c r="K22" s="1448">
        <v>44.4</v>
      </c>
      <c r="L22" s="1448"/>
      <c r="M22" s="1448"/>
      <c r="N22" s="364"/>
      <c r="O22" s="1448">
        <v>45.6</v>
      </c>
      <c r="P22" s="1448"/>
      <c r="Q22" s="1448"/>
      <c r="R22" s="1448"/>
      <c r="S22" s="319"/>
      <c r="T22" s="1448">
        <v>41.5</v>
      </c>
      <c r="U22" s="1448"/>
      <c r="V22" s="1448"/>
      <c r="W22" s="319"/>
      <c r="X22" s="1448">
        <v>34.6</v>
      </c>
      <c r="Y22" s="1448"/>
      <c r="Z22" s="1448"/>
      <c r="AA22" s="16"/>
      <c r="AB22" s="16"/>
    </row>
    <row r="23" spans="1:28" ht="2.25" customHeight="1">
      <c r="A23" s="4"/>
      <c r="B23" s="30"/>
      <c r="C23" s="399"/>
      <c r="D23" s="399"/>
      <c r="E23" s="954"/>
      <c r="F23" s="16"/>
      <c r="G23" s="16"/>
      <c r="H23" s="16"/>
      <c r="I23" s="8"/>
      <c r="J23" s="8"/>
      <c r="K23" s="8"/>
      <c r="L23" s="8"/>
      <c r="M23" s="16"/>
      <c r="N23" s="16"/>
      <c r="O23" s="16"/>
      <c r="P23" s="16"/>
      <c r="Q23" s="16"/>
      <c r="R23" s="16"/>
      <c r="S23" s="16"/>
      <c r="T23" s="16"/>
      <c r="U23" s="16"/>
      <c r="V23" s="8"/>
      <c r="W23" s="8"/>
      <c r="X23" s="859"/>
      <c r="Y23" s="859"/>
      <c r="Z23" s="859"/>
      <c r="AA23" s="8"/>
      <c r="AB23" s="4"/>
    </row>
    <row r="24" spans="1:28" ht="12" customHeight="1">
      <c r="A24" s="4"/>
      <c r="B24" s="30"/>
      <c r="C24" s="95" t="s">
        <v>497</v>
      </c>
      <c r="D24" s="378"/>
      <c r="E24" s="378"/>
      <c r="F24" s="378"/>
      <c r="G24" s="378"/>
      <c r="H24" s="378"/>
      <c r="I24" s="378"/>
      <c r="J24" s="378"/>
      <c r="K24" s="378"/>
      <c r="L24" s="378"/>
      <c r="M24" s="860" t="s">
        <v>136</v>
      </c>
      <c r="N24" s="378"/>
      <c r="O24" s="378"/>
      <c r="P24" s="378"/>
      <c r="Q24" s="378"/>
      <c r="R24" s="378"/>
      <c r="S24" s="378"/>
      <c r="T24" s="378"/>
      <c r="U24" s="378"/>
      <c r="V24" s="378"/>
      <c r="W24" s="378"/>
      <c r="X24" s="378"/>
      <c r="Y24" s="378"/>
      <c r="Z24" s="378"/>
      <c r="AA24" s="8"/>
      <c r="AB24" s="4"/>
    </row>
    <row r="25" spans="1:28" ht="3.75" customHeight="1" thickBot="1">
      <c r="A25" s="4"/>
      <c r="B25" s="30"/>
      <c r="C25" s="53"/>
      <c r="D25" s="954"/>
      <c r="E25" s="954"/>
      <c r="F25" s="954"/>
      <c r="G25" s="954"/>
      <c r="H25" s="954"/>
      <c r="I25" s="954"/>
      <c r="J25" s="954"/>
      <c r="K25" s="954"/>
      <c r="L25" s="954"/>
      <c r="M25" s="954"/>
      <c r="N25" s="954"/>
      <c r="O25" s="5"/>
      <c r="P25" s="5"/>
      <c r="Q25" s="5"/>
      <c r="R25" s="5"/>
      <c r="S25" s="5"/>
      <c r="T25" s="5"/>
      <c r="U25" s="5"/>
      <c r="V25" s="5"/>
      <c r="W25" s="5"/>
      <c r="X25" s="5"/>
      <c r="Y25" s="5"/>
      <c r="Z25" s="846"/>
      <c r="AA25" s="8"/>
      <c r="AB25" s="4"/>
    </row>
    <row r="26" spans="1:28" ht="13.5" thickBot="1">
      <c r="A26" s="4"/>
      <c r="B26" s="30"/>
      <c r="C26" s="850" t="s">
        <v>18</v>
      </c>
      <c r="D26" s="851"/>
      <c r="E26" s="851"/>
      <c r="F26" s="851"/>
      <c r="G26" s="851"/>
      <c r="H26" s="851"/>
      <c r="I26" s="851"/>
      <c r="J26" s="851"/>
      <c r="K26" s="851"/>
      <c r="L26" s="851"/>
      <c r="M26" s="851"/>
      <c r="N26" s="851"/>
      <c r="O26" s="852"/>
      <c r="P26" s="852"/>
      <c r="Q26" s="852"/>
      <c r="R26" s="852"/>
      <c r="S26" s="852"/>
      <c r="T26" s="852"/>
      <c r="U26" s="852"/>
      <c r="V26" s="852"/>
      <c r="W26" s="852"/>
      <c r="X26" s="852"/>
      <c r="Y26" s="852"/>
      <c r="Z26" s="853"/>
      <c r="AA26" s="8"/>
      <c r="AB26" s="4"/>
    </row>
    <row r="27" spans="1:28" ht="3" customHeight="1">
      <c r="A27" s="4"/>
      <c r="B27" s="30"/>
      <c r="C27" s="8"/>
      <c r="D27" s="8"/>
      <c r="E27" s="8"/>
      <c r="F27" s="8"/>
      <c r="G27" s="8"/>
      <c r="H27" s="8"/>
      <c r="I27" s="8"/>
      <c r="J27" s="8"/>
      <c r="K27" s="8"/>
      <c r="L27" s="8"/>
      <c r="M27" s="8"/>
      <c r="N27" s="8"/>
      <c r="O27" s="8"/>
      <c r="P27" s="8"/>
      <c r="Q27" s="8"/>
      <c r="R27" s="8"/>
      <c r="S27" s="8"/>
      <c r="T27" s="8"/>
      <c r="U27" s="8"/>
      <c r="V27" s="267"/>
      <c r="W27" s="366"/>
      <c r="X27" s="267"/>
      <c r="Y27" s="267"/>
      <c r="Z27" s="846"/>
      <c r="AA27" s="8"/>
      <c r="AB27" s="4"/>
    </row>
    <row r="28" spans="1:28" ht="13.5" customHeight="1">
      <c r="A28" s="4"/>
      <c r="B28" s="30"/>
      <c r="C28" s="1539" t="s">
        <v>498</v>
      </c>
      <c r="D28" s="1540"/>
      <c r="E28" s="1540"/>
      <c r="F28" s="1540"/>
      <c r="G28" s="1540"/>
      <c r="H28" s="1540"/>
      <c r="I28" s="1540"/>
      <c r="J28" s="1540"/>
      <c r="K28" s="1540"/>
      <c r="L28" s="1540"/>
      <c r="M28" s="1540"/>
      <c r="N28" s="1540"/>
      <c r="O28" s="1540"/>
      <c r="P28" s="1540"/>
      <c r="Q28" s="1540"/>
      <c r="R28" s="1540"/>
      <c r="S28" s="1540"/>
      <c r="T28" s="1540"/>
      <c r="U28" s="1540"/>
      <c r="V28" s="1540"/>
      <c r="W28" s="1540"/>
      <c r="X28" s="1540"/>
      <c r="Y28" s="1540"/>
      <c r="Z28" s="1541"/>
      <c r="AA28" s="8"/>
      <c r="AB28" s="4"/>
    </row>
    <row r="29" spans="1:28" ht="3.75" customHeight="1">
      <c r="A29" s="4"/>
      <c r="B29" s="30"/>
      <c r="C29" s="1542" t="s">
        <v>106</v>
      </c>
      <c r="D29" s="1542"/>
      <c r="E29" s="861"/>
      <c r="F29" s="861"/>
      <c r="G29" s="861"/>
      <c r="H29" s="861"/>
      <c r="J29" s="862"/>
      <c r="K29" s="862"/>
      <c r="L29" s="861"/>
      <c r="N29" s="862"/>
      <c r="O29" s="862"/>
      <c r="P29" s="861"/>
      <c r="R29" s="862"/>
      <c r="S29" s="861"/>
      <c r="U29" s="862"/>
      <c r="V29" s="862"/>
      <c r="W29" s="861"/>
      <c r="X29" s="4"/>
      <c r="Y29" s="4"/>
      <c r="Z29" s="862"/>
      <c r="AA29" s="8"/>
      <c r="AB29" s="4"/>
    </row>
    <row r="30" spans="1:28" ht="11.25" customHeight="1">
      <c r="A30" s="4"/>
      <c r="B30" s="30"/>
      <c r="C30" s="1520"/>
      <c r="D30" s="1520"/>
      <c r="E30" s="4"/>
      <c r="F30" s="4"/>
      <c r="G30" s="4"/>
      <c r="H30" s="4"/>
      <c r="I30" s="1551">
        <v>2011</v>
      </c>
      <c r="J30" s="1547"/>
      <c r="K30" s="1547"/>
      <c r="L30" s="945"/>
      <c r="M30" s="1547" t="s">
        <v>573</v>
      </c>
      <c r="N30" s="1547"/>
      <c r="O30" s="1547"/>
      <c r="P30" s="814"/>
      <c r="Q30" s="1552">
        <v>2012</v>
      </c>
      <c r="R30" s="1553"/>
      <c r="S30" s="1553"/>
      <c r="T30" s="1543" t="s">
        <v>560</v>
      </c>
      <c r="U30" s="1543"/>
      <c r="V30" s="1543"/>
      <c r="W30" s="945"/>
      <c r="X30" s="1543" t="s">
        <v>574</v>
      </c>
      <c r="Y30" s="1543"/>
      <c r="Z30" s="1543"/>
      <c r="AA30" s="18"/>
      <c r="AB30" s="4"/>
    </row>
    <row r="31" spans="1:28" s="12" customFormat="1" ht="21.75" customHeight="1">
      <c r="A31" s="11"/>
      <c r="B31" s="31"/>
      <c r="C31" s="21"/>
      <c r="D31" s="21"/>
      <c r="E31" s="21"/>
      <c r="F31" s="21"/>
      <c r="G31" s="21"/>
      <c r="H31" s="21"/>
      <c r="I31" s="1547" t="s">
        <v>499</v>
      </c>
      <c r="J31" s="1547"/>
      <c r="K31" s="1547"/>
      <c r="L31" s="863"/>
      <c r="M31" s="864" t="s">
        <v>500</v>
      </c>
      <c r="N31" s="865"/>
      <c r="O31" s="866" t="s">
        <v>501</v>
      </c>
      <c r="P31" s="863"/>
      <c r="Q31" s="1463" t="s">
        <v>499</v>
      </c>
      <c r="R31" s="1463"/>
      <c r="S31" s="319"/>
      <c r="T31" s="864" t="s">
        <v>500</v>
      </c>
      <c r="U31" s="865"/>
      <c r="V31" s="866" t="s">
        <v>501</v>
      </c>
      <c r="W31" s="867"/>
      <c r="X31" s="864" t="s">
        <v>500</v>
      </c>
      <c r="Y31" s="865"/>
      <c r="Z31" s="866" t="s">
        <v>501</v>
      </c>
      <c r="AA31" s="18"/>
      <c r="AB31" s="11"/>
    </row>
    <row r="32" spans="1:28" s="877" customFormat="1" ht="9.75" customHeight="1">
      <c r="A32" s="868"/>
      <c r="B32" s="869"/>
      <c r="C32" s="1548" t="s">
        <v>95</v>
      </c>
      <c r="D32" s="1548"/>
      <c r="E32" s="943"/>
      <c r="F32" s="943"/>
      <c r="G32" s="943"/>
      <c r="H32" s="943"/>
      <c r="I32" s="1549">
        <v>545295</v>
      </c>
      <c r="J32" s="1549"/>
      <c r="K32" s="1549"/>
      <c r="L32" s="870"/>
      <c r="M32" s="871">
        <v>205893</v>
      </c>
      <c r="N32" s="872"/>
      <c r="O32" s="873">
        <v>37.799999999999997</v>
      </c>
      <c r="P32" s="874"/>
      <c r="Q32" s="1549">
        <v>581482</v>
      </c>
      <c r="R32" s="1549"/>
      <c r="S32" s="875"/>
      <c r="T32" s="871">
        <v>157961</v>
      </c>
      <c r="U32" s="871"/>
      <c r="V32" s="873">
        <v>27.2</v>
      </c>
      <c r="W32" s="876"/>
      <c r="X32" s="871">
        <v>197319</v>
      </c>
      <c r="Y32" s="871"/>
      <c r="Z32" s="873">
        <v>33.9</v>
      </c>
      <c r="AA32" s="18"/>
      <c r="AB32" s="868"/>
    </row>
    <row r="33" spans="1:28" s="9" customFormat="1" ht="9.75" customHeight="1">
      <c r="A33" s="878"/>
      <c r="B33" s="879"/>
      <c r="C33" s="880" t="s">
        <v>502</v>
      </c>
      <c r="D33" s="880"/>
      <c r="E33" s="880"/>
      <c r="F33" s="880"/>
      <c r="G33" s="880"/>
      <c r="H33" s="880"/>
      <c r="I33" s="944"/>
      <c r="J33" s="944"/>
      <c r="K33" s="944"/>
      <c r="L33" s="324"/>
      <c r="M33" s="267"/>
      <c r="N33" s="324"/>
      <c r="O33" s="881"/>
      <c r="P33" s="645"/>
      <c r="Q33" s="1550"/>
      <c r="R33" s="1550"/>
      <c r="S33" s="1550"/>
      <c r="T33" s="267"/>
      <c r="U33" s="267"/>
      <c r="V33" s="882"/>
      <c r="W33" s="645"/>
      <c r="X33" s="267"/>
      <c r="Y33" s="267"/>
      <c r="Z33" s="882"/>
      <c r="AA33" s="18"/>
      <c r="AB33" s="878"/>
    </row>
    <row r="34" spans="1:28" s="890" customFormat="1" ht="9.75" customHeight="1">
      <c r="A34" s="883"/>
      <c r="B34" s="884"/>
      <c r="C34" s="952" t="s">
        <v>535</v>
      </c>
      <c r="D34" s="952"/>
      <c r="E34" s="952"/>
      <c r="F34" s="952"/>
      <c r="G34" s="952"/>
      <c r="H34" s="952"/>
      <c r="I34" s="1545">
        <v>214730</v>
      </c>
      <c r="J34" s="1545"/>
      <c r="K34" s="1545"/>
      <c r="L34" s="885"/>
      <c r="M34" s="886">
        <v>78229</v>
      </c>
      <c r="N34" s="14"/>
      <c r="O34" s="881">
        <v>36.4</v>
      </c>
      <c r="P34" s="887"/>
      <c r="Q34" s="1545">
        <v>255185</v>
      </c>
      <c r="R34" s="1545"/>
      <c r="S34" s="947"/>
      <c r="T34" s="886">
        <v>58254</v>
      </c>
      <c r="U34" s="886"/>
      <c r="V34" s="888">
        <v>22.8</v>
      </c>
      <c r="W34" s="889"/>
      <c r="X34" s="886">
        <v>67204</v>
      </c>
      <c r="Y34" s="886"/>
      <c r="Z34" s="888">
        <v>26.3</v>
      </c>
      <c r="AA34" s="14"/>
      <c r="AB34" s="883"/>
    </row>
    <row r="35" spans="1:28" s="898" customFormat="1" ht="9.75" customHeight="1">
      <c r="A35" s="891"/>
      <c r="B35" s="892"/>
      <c r="C35" s="893" t="s">
        <v>536</v>
      </c>
      <c r="D35" s="893"/>
      <c r="E35" s="893"/>
      <c r="F35" s="893"/>
      <c r="G35" s="893"/>
      <c r="H35" s="893"/>
      <c r="I35" s="1537">
        <v>124730</v>
      </c>
      <c r="J35" s="1537"/>
      <c r="K35" s="1537"/>
      <c r="L35" s="324"/>
      <c r="M35" s="646">
        <v>58559</v>
      </c>
      <c r="N35" s="324"/>
      <c r="O35" s="894">
        <v>46.9</v>
      </c>
      <c r="P35" s="895"/>
      <c r="Q35" s="1537">
        <v>165185</v>
      </c>
      <c r="R35" s="1537"/>
      <c r="S35" s="946"/>
      <c r="T35" s="646">
        <v>46854</v>
      </c>
      <c r="U35" s="646"/>
      <c r="V35" s="896">
        <v>28.4</v>
      </c>
      <c r="W35" s="897"/>
      <c r="X35" s="646">
        <v>51100</v>
      </c>
      <c r="Y35" s="646"/>
      <c r="Z35" s="896">
        <v>30.9</v>
      </c>
      <c r="AA35" s="18"/>
      <c r="AB35" s="891"/>
    </row>
    <row r="36" spans="1:28" s="898" customFormat="1" ht="9.75" customHeight="1">
      <c r="A36" s="891"/>
      <c r="B36" s="892"/>
      <c r="C36" s="935" t="s">
        <v>537</v>
      </c>
      <c r="D36" s="935"/>
      <c r="E36" s="935"/>
      <c r="F36" s="935"/>
      <c r="G36" s="935"/>
      <c r="H36" s="935"/>
      <c r="I36" s="1537">
        <v>45554</v>
      </c>
      <c r="J36" s="1537"/>
      <c r="K36" s="1537"/>
      <c r="L36" s="324"/>
      <c r="M36" s="646">
        <v>21294</v>
      </c>
      <c r="N36" s="324"/>
      <c r="O36" s="894">
        <v>46.7</v>
      </c>
      <c r="P36" s="895"/>
      <c r="Q36" s="1537">
        <v>40244</v>
      </c>
      <c r="R36" s="1537"/>
      <c r="S36" s="946"/>
      <c r="T36" s="646">
        <v>13838</v>
      </c>
      <c r="U36" s="646"/>
      <c r="V36" s="896">
        <v>34.4</v>
      </c>
      <c r="W36" s="897"/>
      <c r="X36" s="646">
        <v>15043</v>
      </c>
      <c r="Y36" s="646"/>
      <c r="Z36" s="896">
        <v>37.4</v>
      </c>
      <c r="AA36" s="18"/>
      <c r="AB36" s="891"/>
    </row>
    <row r="37" spans="1:28" s="898" customFormat="1" ht="9.75" customHeight="1">
      <c r="A37" s="891"/>
      <c r="B37" s="892"/>
      <c r="C37" s="935" t="s">
        <v>538</v>
      </c>
      <c r="D37" s="935"/>
      <c r="E37" s="935"/>
      <c r="F37" s="935"/>
      <c r="G37" s="935"/>
      <c r="H37" s="935"/>
      <c r="I37" s="1537">
        <v>12665</v>
      </c>
      <c r="J37" s="1537"/>
      <c r="K37" s="1537"/>
      <c r="L37" s="324"/>
      <c r="M37" s="646">
        <v>5094</v>
      </c>
      <c r="N37" s="324"/>
      <c r="O37" s="894">
        <v>40.200000000000003</v>
      </c>
      <c r="P37" s="895"/>
      <c r="Q37" s="1537">
        <v>40696</v>
      </c>
      <c r="R37" s="1537"/>
      <c r="S37" s="946"/>
      <c r="T37" s="646">
        <v>830</v>
      </c>
      <c r="U37" s="646"/>
      <c r="V37" s="896">
        <v>2</v>
      </c>
      <c r="W37" s="897"/>
      <c r="X37" s="646">
        <v>1449</v>
      </c>
      <c r="Y37" s="646"/>
      <c r="Z37" s="896">
        <v>3.6</v>
      </c>
      <c r="AA37" s="18"/>
      <c r="AB37" s="891"/>
    </row>
    <row r="38" spans="1:28" s="898" customFormat="1" ht="9.75" customHeight="1">
      <c r="A38" s="891"/>
      <c r="B38" s="892"/>
      <c r="C38" s="935" t="s">
        <v>539</v>
      </c>
      <c r="D38" s="935"/>
      <c r="E38" s="935"/>
      <c r="F38" s="935"/>
      <c r="G38" s="935"/>
      <c r="H38" s="935"/>
      <c r="I38" s="1537">
        <v>64602</v>
      </c>
      <c r="J38" s="1537"/>
      <c r="K38" s="1537"/>
      <c r="L38" s="324"/>
      <c r="M38" s="646">
        <v>31202</v>
      </c>
      <c r="N38" s="324"/>
      <c r="O38" s="894">
        <v>48.3</v>
      </c>
      <c r="P38" s="895"/>
      <c r="Q38" s="1537">
        <v>82568</v>
      </c>
      <c r="R38" s="1537"/>
      <c r="S38" s="946"/>
      <c r="T38" s="646">
        <v>31345</v>
      </c>
      <c r="U38" s="646"/>
      <c r="V38" s="896">
        <v>38</v>
      </c>
      <c r="W38" s="897"/>
      <c r="X38" s="646">
        <v>33725</v>
      </c>
      <c r="Y38" s="646"/>
      <c r="Z38" s="896">
        <v>40.799999999999997</v>
      </c>
      <c r="AA38" s="18"/>
      <c r="AB38" s="891"/>
    </row>
    <row r="39" spans="1:28" s="898" customFormat="1" ht="9.75" customHeight="1">
      <c r="A39" s="891"/>
      <c r="B39" s="892"/>
      <c r="C39" s="899" t="s">
        <v>540</v>
      </c>
      <c r="D39" s="899"/>
      <c r="E39" s="899"/>
      <c r="F39" s="899"/>
      <c r="G39" s="899"/>
      <c r="H39" s="899"/>
      <c r="I39" s="1537">
        <v>1909</v>
      </c>
      <c r="J39" s="1537"/>
      <c r="K39" s="1537"/>
      <c r="L39" s="324"/>
      <c r="M39" s="646">
        <v>969</v>
      </c>
      <c r="N39" s="324"/>
      <c r="O39" s="894">
        <v>50.8</v>
      </c>
      <c r="P39" s="895"/>
      <c r="Q39" s="1537">
        <v>1677</v>
      </c>
      <c r="R39" s="1537"/>
      <c r="S39" s="946"/>
      <c r="T39" s="646">
        <v>841</v>
      </c>
      <c r="U39" s="646"/>
      <c r="V39" s="896">
        <v>50.1</v>
      </c>
      <c r="W39" s="897"/>
      <c r="X39" s="646">
        <v>883</v>
      </c>
      <c r="Y39" s="646"/>
      <c r="Z39" s="896">
        <v>52.7</v>
      </c>
      <c r="AA39" s="18"/>
      <c r="AB39" s="891"/>
    </row>
    <row r="40" spans="1:28" s="898" customFormat="1" ht="9.75" customHeight="1">
      <c r="A40" s="891"/>
      <c r="B40" s="892"/>
      <c r="C40" s="893" t="s">
        <v>541</v>
      </c>
      <c r="D40" s="893"/>
      <c r="E40" s="893"/>
      <c r="F40" s="893"/>
      <c r="G40" s="893"/>
      <c r="H40" s="893"/>
      <c r="I40" s="1537">
        <v>90000</v>
      </c>
      <c r="J40" s="1537"/>
      <c r="K40" s="1537"/>
      <c r="L40" s="324"/>
      <c r="M40" s="646">
        <v>19670</v>
      </c>
      <c r="N40" s="324"/>
      <c r="O40" s="894">
        <v>21.9</v>
      </c>
      <c r="P40" s="895"/>
      <c r="Q40" s="1537">
        <v>90000</v>
      </c>
      <c r="R40" s="1537"/>
      <c r="S40" s="946"/>
      <c r="T40" s="646">
        <v>11400</v>
      </c>
      <c r="U40" s="646"/>
      <c r="V40" s="896">
        <v>12.7</v>
      </c>
      <c r="W40" s="897"/>
      <c r="X40" s="646">
        <v>16104</v>
      </c>
      <c r="Y40" s="646"/>
      <c r="Z40" s="896">
        <v>17.899999999999999</v>
      </c>
      <c r="AA40" s="18"/>
      <c r="AB40" s="891"/>
    </row>
    <row r="41" spans="1:28" s="890" customFormat="1" ht="9.75" customHeight="1">
      <c r="A41" s="883"/>
      <c r="B41" s="884"/>
      <c r="C41" s="952" t="s">
        <v>542</v>
      </c>
      <c r="D41" s="952"/>
      <c r="E41" s="952"/>
      <c r="F41" s="952"/>
      <c r="G41" s="952"/>
      <c r="H41" s="952"/>
      <c r="I41" s="1545">
        <v>316395</v>
      </c>
      <c r="J41" s="1545"/>
      <c r="K41" s="1545"/>
      <c r="L41" s="885"/>
      <c r="M41" s="900">
        <v>118570</v>
      </c>
      <c r="N41" s="885"/>
      <c r="O41" s="881">
        <v>37.5</v>
      </c>
      <c r="P41" s="901"/>
      <c r="Q41" s="1546">
        <v>320659</v>
      </c>
      <c r="R41" s="1546"/>
      <c r="S41" s="949"/>
      <c r="T41" s="900">
        <v>95799</v>
      </c>
      <c r="U41" s="902"/>
      <c r="V41" s="888">
        <v>29.9</v>
      </c>
      <c r="W41" s="889"/>
      <c r="X41" s="900">
        <v>119833</v>
      </c>
      <c r="Y41" s="902"/>
      <c r="Z41" s="888">
        <v>37.4</v>
      </c>
      <c r="AA41" s="14"/>
      <c r="AB41" s="883"/>
    </row>
    <row r="42" spans="1:28" s="890" customFormat="1" ht="9.75" customHeight="1">
      <c r="A42" s="883"/>
      <c r="B42" s="884"/>
      <c r="C42" s="952" t="s">
        <v>543</v>
      </c>
      <c r="D42" s="952"/>
      <c r="E42" s="952"/>
      <c r="F42" s="952"/>
      <c r="G42" s="952"/>
      <c r="H42" s="952"/>
      <c r="I42" s="1545">
        <v>14170</v>
      </c>
      <c r="J42" s="1545"/>
      <c r="K42" s="1545"/>
      <c r="L42" s="885"/>
      <c r="M42" s="900">
        <v>9094</v>
      </c>
      <c r="N42" s="885"/>
      <c r="O42" s="881">
        <v>64.2</v>
      </c>
      <c r="P42" s="901"/>
      <c r="Q42" s="1546">
        <v>5638</v>
      </c>
      <c r="R42" s="1546"/>
      <c r="S42" s="949"/>
      <c r="T42" s="900">
        <v>3908</v>
      </c>
      <c r="U42" s="902"/>
      <c r="V42" s="888">
        <v>69.3</v>
      </c>
      <c r="W42" s="889"/>
      <c r="X42" s="900">
        <v>10282</v>
      </c>
      <c r="Y42" s="902"/>
      <c r="Z42" s="888">
        <v>182.4</v>
      </c>
      <c r="AA42" s="14"/>
      <c r="AB42" s="883"/>
    </row>
    <row r="43" spans="1:28" s="9" customFormat="1" ht="10.5" customHeight="1">
      <c r="A43" s="878"/>
      <c r="B43" s="879"/>
      <c r="C43" s="880" t="s">
        <v>503</v>
      </c>
      <c r="D43" s="880"/>
      <c r="E43" s="880"/>
      <c r="F43" s="880"/>
      <c r="G43" s="880"/>
      <c r="H43" s="880"/>
      <c r="I43" s="1545"/>
      <c r="J43" s="1545"/>
      <c r="K43" s="1545"/>
      <c r="L43" s="324"/>
      <c r="M43" s="903"/>
      <c r="N43" s="324"/>
      <c r="O43" s="881"/>
      <c r="P43" s="903"/>
      <c r="Q43" s="904"/>
      <c r="R43" s="904"/>
      <c r="S43" s="904"/>
      <c r="T43" s="903"/>
      <c r="U43" s="903"/>
      <c r="V43" s="888"/>
      <c r="W43" s="897"/>
      <c r="X43" s="903"/>
      <c r="Y43" s="903"/>
      <c r="Z43" s="888"/>
      <c r="AA43" s="55"/>
      <c r="AB43" s="878"/>
    </row>
    <row r="44" spans="1:28" s="898" customFormat="1" ht="9.75" customHeight="1">
      <c r="A44" s="891"/>
      <c r="B44" s="892"/>
      <c r="C44" s="951" t="s">
        <v>544</v>
      </c>
      <c r="D44" s="951"/>
      <c r="E44" s="951"/>
      <c r="F44" s="951"/>
      <c r="G44" s="951"/>
      <c r="H44" s="951"/>
      <c r="I44" s="1537">
        <v>194959</v>
      </c>
      <c r="J44" s="1537"/>
      <c r="K44" s="1537"/>
      <c r="L44" s="55"/>
      <c r="M44" s="723">
        <v>76800</v>
      </c>
      <c r="N44" s="905"/>
      <c r="O44" s="894">
        <v>39.4</v>
      </c>
      <c r="P44" s="723"/>
      <c r="Q44" s="1538">
        <v>209885</v>
      </c>
      <c r="R44" s="1538"/>
      <c r="S44" s="948"/>
      <c r="T44" s="723">
        <v>58700</v>
      </c>
      <c r="U44" s="723"/>
      <c r="V44" s="896">
        <v>28</v>
      </c>
      <c r="W44" s="906"/>
      <c r="X44" s="723">
        <v>67730</v>
      </c>
      <c r="Y44" s="723"/>
      <c r="Z44" s="896">
        <v>32.299999999999997</v>
      </c>
      <c r="AA44" s="906"/>
      <c r="AB44" s="891"/>
    </row>
    <row r="45" spans="1:28" s="898" customFormat="1" ht="9.75" customHeight="1">
      <c r="A45" s="891"/>
      <c r="B45" s="892"/>
      <c r="C45" s="951" t="s">
        <v>545</v>
      </c>
      <c r="D45" s="951"/>
      <c r="E45" s="951"/>
      <c r="F45" s="951"/>
      <c r="G45" s="951"/>
      <c r="H45" s="951"/>
      <c r="I45" s="1537">
        <v>266663</v>
      </c>
      <c r="J45" s="1537"/>
      <c r="K45" s="1537"/>
      <c r="L45" s="55"/>
      <c r="M45" s="723">
        <v>113911</v>
      </c>
      <c r="N45" s="905"/>
      <c r="O45" s="894">
        <v>42.7</v>
      </c>
      <c r="P45" s="723"/>
      <c r="Q45" s="1538">
        <v>269170</v>
      </c>
      <c r="R45" s="1538"/>
      <c r="S45" s="948"/>
      <c r="T45" s="723">
        <v>93957</v>
      </c>
      <c r="U45" s="723"/>
      <c r="V45" s="896">
        <v>34.9</v>
      </c>
      <c r="W45" s="906"/>
      <c r="X45" s="723">
        <v>117502</v>
      </c>
      <c r="Y45" s="723"/>
      <c r="Z45" s="896">
        <v>43.7</v>
      </c>
      <c r="AA45" s="906"/>
      <c r="AB45" s="891"/>
    </row>
    <row r="46" spans="1:28" s="898" customFormat="1" ht="9.75" customHeight="1">
      <c r="A46" s="891"/>
      <c r="B46" s="892"/>
      <c r="C46" s="907" t="s">
        <v>546</v>
      </c>
      <c r="D46" s="907"/>
      <c r="E46" s="907"/>
      <c r="F46" s="907"/>
      <c r="G46" s="907"/>
      <c r="H46" s="907"/>
      <c r="I46" s="1537">
        <v>164812</v>
      </c>
      <c r="J46" s="1537"/>
      <c r="K46" s="1537"/>
      <c r="L46" s="55"/>
      <c r="M46" s="723">
        <v>75383</v>
      </c>
      <c r="N46" s="905"/>
      <c r="O46" s="894">
        <v>45.7</v>
      </c>
      <c r="P46" s="723"/>
      <c r="Q46" s="1538">
        <v>165073</v>
      </c>
      <c r="R46" s="1538"/>
      <c r="S46" s="948"/>
      <c r="T46" s="723">
        <v>59179</v>
      </c>
      <c r="U46" s="723"/>
      <c r="V46" s="896">
        <v>35.9</v>
      </c>
      <c r="W46" s="906"/>
      <c r="X46" s="723">
        <v>71483</v>
      </c>
      <c r="Y46" s="723"/>
      <c r="Z46" s="896">
        <v>43.3</v>
      </c>
      <c r="AA46" s="906"/>
      <c r="AB46" s="891"/>
    </row>
    <row r="47" spans="1:28" s="898" customFormat="1" ht="9.75" customHeight="1">
      <c r="A47" s="891"/>
      <c r="B47" s="892"/>
      <c r="C47" s="907" t="s">
        <v>547</v>
      </c>
      <c r="D47" s="907"/>
      <c r="E47" s="907"/>
      <c r="F47" s="907"/>
      <c r="G47" s="907"/>
      <c r="H47" s="907"/>
      <c r="I47" s="1537">
        <v>101851</v>
      </c>
      <c r="J47" s="1537"/>
      <c r="K47" s="1537"/>
      <c r="L47" s="55"/>
      <c r="M47" s="723">
        <v>38528</v>
      </c>
      <c r="N47" s="905"/>
      <c r="O47" s="894">
        <v>37.799999999999997</v>
      </c>
      <c r="P47" s="723"/>
      <c r="Q47" s="1538">
        <v>104097</v>
      </c>
      <c r="R47" s="1538"/>
      <c r="S47" s="948"/>
      <c r="T47" s="723">
        <v>34778</v>
      </c>
      <c r="U47" s="723"/>
      <c r="V47" s="896">
        <v>33.4</v>
      </c>
      <c r="W47" s="906"/>
      <c r="X47" s="723">
        <v>46019</v>
      </c>
      <c r="Y47" s="723"/>
      <c r="Z47" s="896">
        <v>44.2</v>
      </c>
      <c r="AA47" s="906"/>
      <c r="AB47" s="891"/>
    </row>
    <row r="48" spans="1:28" s="898" customFormat="1" ht="9.75" customHeight="1">
      <c r="A48" s="891"/>
      <c r="B48" s="892"/>
      <c r="C48" s="951" t="s">
        <v>254</v>
      </c>
      <c r="D48" s="951"/>
      <c r="E48" s="951"/>
      <c r="F48" s="951"/>
      <c r="G48" s="951"/>
      <c r="H48" s="951"/>
      <c r="I48" s="1537">
        <v>108052</v>
      </c>
      <c r="J48" s="1537"/>
      <c r="K48" s="1537"/>
      <c r="L48" s="55"/>
      <c r="M48" s="646">
        <v>15182</v>
      </c>
      <c r="N48" s="905"/>
      <c r="O48" s="894">
        <v>14.1</v>
      </c>
      <c r="P48" s="646"/>
      <c r="Q48" s="1537">
        <v>102427</v>
      </c>
      <c r="R48" s="1537"/>
      <c r="S48" s="946"/>
      <c r="T48" s="646">
        <v>5304</v>
      </c>
      <c r="U48" s="646"/>
      <c r="V48" s="896">
        <v>5.2</v>
      </c>
      <c r="W48" s="906"/>
      <c r="X48" s="646">
        <v>12087</v>
      </c>
      <c r="Y48" s="646"/>
      <c r="Z48" s="896">
        <v>11.8</v>
      </c>
      <c r="AA48" s="906"/>
      <c r="AB48" s="891"/>
    </row>
    <row r="49" spans="1:28" s="9" customFormat="1" ht="9.75" customHeight="1">
      <c r="A49" s="878"/>
      <c r="B49" s="879"/>
      <c r="C49" s="908" t="s">
        <v>504</v>
      </c>
      <c r="D49" s="55"/>
      <c r="E49" s="55"/>
      <c r="F49" s="55"/>
      <c r="G49" s="55"/>
      <c r="H49" s="55"/>
      <c r="I49" s="55"/>
      <c r="J49" s="55"/>
      <c r="K49" s="55"/>
      <c r="L49" s="55"/>
      <c r="M49" s="55"/>
      <c r="N49" s="55"/>
      <c r="O49" s="55"/>
      <c r="P49" s="55"/>
      <c r="Q49" s="55"/>
      <c r="R49" s="55"/>
      <c r="S49" s="55"/>
      <c r="T49" s="267"/>
      <c r="U49" s="267"/>
      <c r="V49" s="267"/>
      <c r="W49" s="267"/>
      <c r="X49" s="267"/>
      <c r="Y49" s="267"/>
      <c r="Z49" s="166"/>
      <c r="AA49" s="55"/>
      <c r="AB49" s="878"/>
    </row>
    <row r="50" spans="1:28" s="9" customFormat="1" ht="13.5" customHeight="1">
      <c r="A50" s="878"/>
      <c r="B50" s="879"/>
      <c r="C50" s="1539" t="s">
        <v>505</v>
      </c>
      <c r="D50" s="1540"/>
      <c r="E50" s="1540"/>
      <c r="F50" s="1540"/>
      <c r="G50" s="1540"/>
      <c r="H50" s="1540"/>
      <c r="I50" s="1540"/>
      <c r="J50" s="1540"/>
      <c r="K50" s="1540"/>
      <c r="L50" s="1540"/>
      <c r="M50" s="1540"/>
      <c r="N50" s="1540"/>
      <c r="O50" s="1540"/>
      <c r="P50" s="1540"/>
      <c r="Q50" s="1540"/>
      <c r="R50" s="1540"/>
      <c r="S50" s="1540"/>
      <c r="T50" s="1540"/>
      <c r="U50" s="1540"/>
      <c r="V50" s="1540"/>
      <c r="W50" s="1540"/>
      <c r="X50" s="1540"/>
      <c r="Y50" s="1540"/>
      <c r="Z50" s="1541"/>
      <c r="AA50" s="815"/>
      <c r="AB50" s="878"/>
    </row>
    <row r="51" spans="1:28" s="9" customFormat="1" ht="3" customHeight="1">
      <c r="A51" s="878"/>
      <c r="B51" s="879"/>
      <c r="C51" s="1542" t="s">
        <v>106</v>
      </c>
      <c r="D51" s="1542"/>
      <c r="E51" s="55"/>
      <c r="F51" s="55"/>
      <c r="G51" s="55"/>
      <c r="H51" s="55"/>
      <c r="I51" s="55"/>
      <c r="J51" s="55"/>
      <c r="K51" s="55"/>
      <c r="L51" s="55"/>
      <c r="M51" s="55"/>
      <c r="N51" s="55"/>
      <c r="O51" s="55"/>
      <c r="P51" s="55"/>
      <c r="Q51" s="55"/>
      <c r="R51" s="55"/>
      <c r="S51" s="55"/>
      <c r="T51" s="267"/>
      <c r="U51" s="267"/>
      <c r="V51" s="267"/>
      <c r="W51" s="267"/>
      <c r="X51" s="267"/>
      <c r="Y51" s="267"/>
      <c r="Z51" s="166"/>
      <c r="AA51" s="55"/>
      <c r="AB51" s="878"/>
    </row>
    <row r="52" spans="1:28" s="9" customFormat="1" ht="11.25" customHeight="1">
      <c r="A52" s="878"/>
      <c r="B52" s="879"/>
      <c r="C52" s="1520"/>
      <c r="D52" s="1520"/>
      <c r="E52" s="55"/>
      <c r="F52" s="55"/>
      <c r="G52" s="55"/>
      <c r="H52" s="55"/>
      <c r="J52" s="909"/>
      <c r="K52" s="910"/>
      <c r="L52" s="911"/>
      <c r="M52" s="1543" t="s">
        <v>573</v>
      </c>
      <c r="N52" s="1543"/>
      <c r="O52" s="1543"/>
      <c r="P52" s="909"/>
      <c r="Q52" s="1544" t="s">
        <v>560</v>
      </c>
      <c r="R52" s="1544"/>
      <c r="S52" s="1544"/>
      <c r="T52" s="1544"/>
      <c r="U52" s="912"/>
      <c r="V52" s="1543" t="s">
        <v>574</v>
      </c>
      <c r="W52" s="1543"/>
      <c r="X52" s="1543"/>
      <c r="Y52" s="1543"/>
      <c r="Z52" s="1543"/>
      <c r="AA52" s="55"/>
      <c r="AB52" s="878"/>
    </row>
    <row r="53" spans="1:28" s="9" customFormat="1" ht="12.75" customHeight="1">
      <c r="A53" s="878"/>
      <c r="B53" s="879"/>
      <c r="C53" s="880" t="s">
        <v>95</v>
      </c>
      <c r="D53" s="55"/>
      <c r="E53" s="55"/>
      <c r="F53" s="55"/>
      <c r="G53" s="55"/>
      <c r="H53" s="55"/>
      <c r="I53" s="913"/>
      <c r="J53" s="913"/>
      <c r="K53" s="914"/>
      <c r="L53" s="915"/>
      <c r="M53" s="1533">
        <v>186223</v>
      </c>
      <c r="N53" s="1533"/>
      <c r="O53" s="1533"/>
      <c r="P53" s="914"/>
      <c r="Q53" s="1534">
        <v>146561</v>
      </c>
      <c r="R53" s="1534"/>
      <c r="S53" s="1534"/>
      <c r="T53" s="1534"/>
      <c r="U53" s="914"/>
      <c r="V53" s="1535">
        <v>181215</v>
      </c>
      <c r="W53" s="1535"/>
      <c r="X53" s="1535"/>
      <c r="Y53" s="1535"/>
      <c r="Z53" s="1535"/>
      <c r="AA53" s="55"/>
      <c r="AB53" s="878"/>
    </row>
    <row r="54" spans="1:28" s="9" customFormat="1" ht="9.75" customHeight="1">
      <c r="A54" s="878"/>
      <c r="B54" s="879"/>
      <c r="C54" s="880" t="s">
        <v>548</v>
      </c>
      <c r="D54" s="55"/>
      <c r="E54" s="55"/>
      <c r="F54" s="55"/>
      <c r="G54" s="55"/>
      <c r="H54" s="55"/>
      <c r="I54" s="913"/>
      <c r="J54" s="913"/>
      <c r="K54" s="914"/>
      <c r="L54" s="914"/>
      <c r="M54" s="1530">
        <v>16615</v>
      </c>
      <c r="N54" s="1530"/>
      <c r="O54" s="1530"/>
      <c r="P54" s="914"/>
      <c r="Q54" s="1531">
        <v>4789</v>
      </c>
      <c r="R54" s="1531"/>
      <c r="S54" s="1531"/>
      <c r="T54" s="1531"/>
      <c r="U54" s="914"/>
      <c r="V54" s="1536">
        <v>12895</v>
      </c>
      <c r="W54" s="1536"/>
      <c r="X54" s="1536"/>
      <c r="Y54" s="1536"/>
      <c r="Z54" s="1536"/>
      <c r="AA54" s="55"/>
      <c r="AB54" s="878"/>
    </row>
    <row r="55" spans="1:28" s="9" customFormat="1" ht="9.75" customHeight="1">
      <c r="A55" s="878"/>
      <c r="B55" s="879"/>
      <c r="C55" s="880" t="s">
        <v>549</v>
      </c>
      <c r="D55" s="55"/>
      <c r="E55" s="55"/>
      <c r="F55" s="55"/>
      <c r="G55" s="55"/>
      <c r="H55" s="55"/>
      <c r="I55" s="913"/>
      <c r="J55" s="913"/>
      <c r="K55" s="914"/>
      <c r="L55" s="914"/>
      <c r="M55" s="1530">
        <v>169608</v>
      </c>
      <c r="N55" s="1530"/>
      <c r="O55" s="1530"/>
      <c r="P55" s="914"/>
      <c r="Q55" s="1531">
        <v>141772</v>
      </c>
      <c r="R55" s="1531"/>
      <c r="S55" s="1531"/>
      <c r="T55" s="1531"/>
      <c r="U55" s="914"/>
      <c r="V55" s="1532">
        <v>168320</v>
      </c>
      <c r="W55" s="1532"/>
      <c r="X55" s="1532"/>
      <c r="Y55" s="1532"/>
      <c r="Z55" s="1532"/>
      <c r="AA55" s="55"/>
      <c r="AB55" s="878"/>
    </row>
    <row r="56" spans="1:28" s="9" customFormat="1" ht="9.75" customHeight="1">
      <c r="A56" s="878"/>
      <c r="B56" s="879"/>
      <c r="C56" s="951" t="s">
        <v>550</v>
      </c>
      <c r="D56" s="18"/>
      <c r="E56" s="18"/>
      <c r="F56" s="18"/>
      <c r="G56" s="18"/>
      <c r="H56" s="18"/>
      <c r="I56" s="916"/>
      <c r="J56" s="916"/>
      <c r="K56" s="910"/>
      <c r="L56" s="910"/>
      <c r="M56" s="1526">
        <v>95815</v>
      </c>
      <c r="N56" s="1526"/>
      <c r="O56" s="1526"/>
      <c r="P56" s="910"/>
      <c r="Q56" s="1527">
        <v>84627</v>
      </c>
      <c r="R56" s="1527"/>
      <c r="S56" s="1527"/>
      <c r="T56" s="1527"/>
      <c r="U56" s="910"/>
      <c r="V56" s="1528">
        <v>84539</v>
      </c>
      <c r="W56" s="1528"/>
      <c r="X56" s="1528"/>
      <c r="Y56" s="1528"/>
      <c r="Z56" s="1528"/>
      <c r="AA56" s="55"/>
      <c r="AB56" s="878"/>
    </row>
    <row r="57" spans="1:28" s="9" customFormat="1" ht="9.75" customHeight="1">
      <c r="A57" s="878"/>
      <c r="B57" s="879"/>
      <c r="C57" s="951" t="s">
        <v>551</v>
      </c>
      <c r="D57" s="18"/>
      <c r="E57" s="18"/>
      <c r="F57" s="18"/>
      <c r="G57" s="18"/>
      <c r="H57" s="18"/>
      <c r="I57" s="916"/>
      <c r="J57" s="916"/>
      <c r="K57" s="910"/>
      <c r="L57" s="910"/>
      <c r="M57" s="1526">
        <v>73793</v>
      </c>
      <c r="N57" s="1526"/>
      <c r="O57" s="1526"/>
      <c r="P57" s="910"/>
      <c r="Q57" s="1527">
        <v>57145</v>
      </c>
      <c r="R57" s="1527"/>
      <c r="S57" s="1527"/>
      <c r="T57" s="1527"/>
      <c r="U57" s="910"/>
      <c r="V57" s="1528">
        <v>83781</v>
      </c>
      <c r="W57" s="1528"/>
      <c r="X57" s="1528"/>
      <c r="Y57" s="1528"/>
      <c r="Z57" s="1528"/>
      <c r="AA57" s="55"/>
      <c r="AB57" s="878"/>
    </row>
    <row r="58" spans="1:28" s="9" customFormat="1" ht="9.75" customHeight="1">
      <c r="A58" s="878"/>
      <c r="B58" s="879"/>
      <c r="C58" s="951" t="s">
        <v>552</v>
      </c>
      <c r="D58" s="18"/>
      <c r="E58" s="18"/>
      <c r="F58" s="18"/>
      <c r="G58" s="18"/>
      <c r="H58" s="18"/>
      <c r="I58" s="916"/>
      <c r="J58" s="916"/>
      <c r="K58" s="910"/>
      <c r="L58" s="910"/>
      <c r="M58" s="1526">
        <v>53870</v>
      </c>
      <c r="N58" s="1526"/>
      <c r="O58" s="1526"/>
      <c r="P58" s="910"/>
      <c r="Q58" s="1527">
        <v>44101</v>
      </c>
      <c r="R58" s="1527"/>
      <c r="S58" s="1527"/>
      <c r="T58" s="1527"/>
      <c r="U58" s="910"/>
      <c r="V58" s="1528">
        <v>64402</v>
      </c>
      <c r="W58" s="1528"/>
      <c r="X58" s="1528"/>
      <c r="Y58" s="1528"/>
      <c r="Z58" s="1528"/>
      <c r="AA58" s="55"/>
      <c r="AB58" s="878"/>
    </row>
    <row r="59" spans="1:28" s="9" customFormat="1" ht="9.75" customHeight="1">
      <c r="A59" s="878"/>
      <c r="B59" s="879"/>
      <c r="C59" s="951" t="s">
        <v>553</v>
      </c>
      <c r="D59" s="18"/>
      <c r="E59" s="18"/>
      <c r="F59" s="18"/>
      <c r="G59" s="18"/>
      <c r="H59" s="18"/>
      <c r="I59" s="916"/>
      <c r="J59" s="916"/>
      <c r="K59" s="910"/>
      <c r="L59" s="910"/>
      <c r="M59" s="1526">
        <v>115738</v>
      </c>
      <c r="N59" s="1526"/>
      <c r="O59" s="1526"/>
      <c r="P59" s="910"/>
      <c r="Q59" s="1527">
        <v>97671</v>
      </c>
      <c r="R59" s="1527"/>
      <c r="S59" s="1527"/>
      <c r="T59" s="1527"/>
      <c r="U59" s="910"/>
      <c r="V59" s="1528">
        <v>103918</v>
      </c>
      <c r="W59" s="1528"/>
      <c r="X59" s="1528"/>
      <c r="Y59" s="1528"/>
      <c r="Z59" s="1528"/>
      <c r="AA59" s="55"/>
      <c r="AB59" s="878"/>
    </row>
    <row r="60" spans="1:28" s="9" customFormat="1" ht="2.25" customHeight="1">
      <c r="A60" s="878"/>
      <c r="B60" s="879"/>
      <c r="C60" s="18"/>
      <c r="D60" s="18"/>
      <c r="E60" s="18"/>
      <c r="F60" s="18"/>
      <c r="G60" s="18"/>
      <c r="H60" s="18"/>
      <c r="I60" s="916"/>
      <c r="J60" s="916"/>
      <c r="K60" s="910"/>
      <c r="L60" s="910"/>
      <c r="M60" s="1526"/>
      <c r="N60" s="1526"/>
      <c r="O60" s="1526"/>
      <c r="P60" s="910"/>
      <c r="Q60" s="1527"/>
      <c r="R60" s="1527"/>
      <c r="S60" s="1527"/>
      <c r="T60" s="1527"/>
      <c r="U60" s="910"/>
      <c r="V60" s="1528"/>
      <c r="W60" s="1528"/>
      <c r="X60" s="1528"/>
      <c r="Y60" s="1528"/>
      <c r="Z60" s="1528"/>
      <c r="AA60" s="55"/>
      <c r="AB60" s="878"/>
    </row>
    <row r="61" spans="1:28" s="9" customFormat="1" ht="9.75" customHeight="1">
      <c r="A61" s="878"/>
      <c r="B61" s="879"/>
      <c r="C61" s="951" t="s">
        <v>554</v>
      </c>
      <c r="D61" s="18"/>
      <c r="E61" s="18"/>
      <c r="F61" s="18"/>
      <c r="G61" s="18"/>
      <c r="H61" s="18"/>
      <c r="I61" s="916"/>
      <c r="J61" s="916"/>
      <c r="K61" s="910"/>
      <c r="L61" s="910"/>
      <c r="M61" s="1526">
        <v>37641</v>
      </c>
      <c r="N61" s="1526"/>
      <c r="O61" s="1526"/>
      <c r="P61" s="910"/>
      <c r="Q61" s="1527">
        <v>24690</v>
      </c>
      <c r="R61" s="1527"/>
      <c r="S61" s="1527"/>
      <c r="T61" s="1527"/>
      <c r="U61" s="910"/>
      <c r="V61" s="1528">
        <v>31787</v>
      </c>
      <c r="W61" s="1528"/>
      <c r="X61" s="1528"/>
      <c r="Y61" s="1528"/>
      <c r="Z61" s="1528"/>
      <c r="AA61" s="55"/>
      <c r="AB61" s="878"/>
    </row>
    <row r="62" spans="1:28" s="9" customFormat="1" ht="9.75" customHeight="1">
      <c r="A62" s="878"/>
      <c r="B62" s="879"/>
      <c r="C62" s="951" t="s">
        <v>555</v>
      </c>
      <c r="D62" s="18"/>
      <c r="E62" s="18"/>
      <c r="F62" s="18"/>
      <c r="G62" s="18"/>
      <c r="H62" s="18"/>
      <c r="I62" s="916"/>
      <c r="J62" s="916"/>
      <c r="K62" s="910"/>
      <c r="L62" s="910"/>
      <c r="M62" s="1526">
        <v>125246</v>
      </c>
      <c r="N62" s="1526"/>
      <c r="O62" s="1526"/>
      <c r="P62" s="910"/>
      <c r="Q62" s="1527">
        <v>114232</v>
      </c>
      <c r="R62" s="1527"/>
      <c r="S62" s="1527"/>
      <c r="T62" s="1527"/>
      <c r="U62" s="910"/>
      <c r="V62" s="1528">
        <v>133528</v>
      </c>
      <c r="W62" s="1528"/>
      <c r="X62" s="1528"/>
      <c r="Y62" s="1528"/>
      <c r="Z62" s="1528"/>
      <c r="AA62" s="55"/>
      <c r="AB62" s="878"/>
    </row>
    <row r="63" spans="1:28" s="9" customFormat="1" ht="9.75" customHeight="1">
      <c r="A63" s="878"/>
      <c r="B63" s="879"/>
      <c r="C63" s="907" t="s">
        <v>422</v>
      </c>
      <c r="D63" s="18"/>
      <c r="E63" s="18"/>
      <c r="F63" s="18"/>
      <c r="G63" s="18"/>
      <c r="H63" s="18"/>
      <c r="I63" s="916"/>
      <c r="J63" s="916"/>
      <c r="K63" s="910"/>
      <c r="L63" s="910"/>
      <c r="M63" s="1526">
        <v>37597</v>
      </c>
      <c r="N63" s="1526"/>
      <c r="O63" s="1526"/>
      <c r="P63" s="910"/>
      <c r="Q63" s="1527">
        <v>27866</v>
      </c>
      <c r="R63" s="1527"/>
      <c r="S63" s="1527"/>
      <c r="T63" s="1527"/>
      <c r="U63" s="910"/>
      <c r="V63" s="1528">
        <v>30323</v>
      </c>
      <c r="W63" s="1528"/>
      <c r="X63" s="1528"/>
      <c r="Y63" s="1528"/>
      <c r="Z63" s="1528"/>
      <c r="AA63" s="55"/>
      <c r="AB63" s="878"/>
    </row>
    <row r="64" spans="1:28" s="9" customFormat="1" ht="9.75" customHeight="1">
      <c r="A64" s="878"/>
      <c r="B64" s="879"/>
      <c r="C64" s="907" t="s">
        <v>556</v>
      </c>
      <c r="D64" s="18"/>
      <c r="E64" s="18"/>
      <c r="F64" s="18"/>
      <c r="G64" s="18"/>
      <c r="H64" s="18"/>
      <c r="I64" s="916"/>
      <c r="J64" s="916"/>
      <c r="K64" s="910"/>
      <c r="L64" s="910"/>
      <c r="M64" s="1526">
        <v>87649</v>
      </c>
      <c r="N64" s="1526"/>
      <c r="O64" s="1526"/>
      <c r="P64" s="910"/>
      <c r="Q64" s="1527">
        <v>86366</v>
      </c>
      <c r="R64" s="1527"/>
      <c r="S64" s="1527"/>
      <c r="T64" s="1527"/>
      <c r="U64" s="910"/>
      <c r="V64" s="1528">
        <v>103205</v>
      </c>
      <c r="W64" s="1528"/>
      <c r="X64" s="1528"/>
      <c r="Y64" s="1528"/>
      <c r="Z64" s="1528"/>
      <c r="AA64" s="55"/>
      <c r="AB64" s="878"/>
    </row>
    <row r="65" spans="1:28" s="9" customFormat="1" ht="9.75" customHeight="1">
      <c r="A65" s="878"/>
      <c r="B65" s="879"/>
      <c r="C65" s="951" t="s">
        <v>254</v>
      </c>
      <c r="D65" s="18"/>
      <c r="E65" s="18"/>
      <c r="F65" s="18"/>
      <c r="G65" s="18"/>
      <c r="H65" s="18"/>
      <c r="I65" s="916"/>
      <c r="J65" s="916"/>
      <c r="K65" s="910"/>
      <c r="L65" s="910"/>
      <c r="M65" s="1526">
        <v>6721</v>
      </c>
      <c r="N65" s="1526"/>
      <c r="O65" s="1526"/>
      <c r="P65" s="910"/>
      <c r="Q65" s="1527">
        <v>2850</v>
      </c>
      <c r="R65" s="1527"/>
      <c r="S65" s="1527"/>
      <c r="T65" s="1527"/>
      <c r="U65" s="910"/>
      <c r="V65" s="1528">
        <v>3005</v>
      </c>
      <c r="W65" s="1528"/>
      <c r="X65" s="1528"/>
      <c r="Y65" s="1528"/>
      <c r="Z65" s="1528"/>
      <c r="AA65" s="55"/>
      <c r="AB65" s="878"/>
    </row>
    <row r="66" spans="1:28" s="9" customFormat="1" ht="2.25" customHeight="1">
      <c r="A66" s="878"/>
      <c r="B66" s="879"/>
      <c r="C66" s="951"/>
      <c r="D66" s="18"/>
      <c r="E66" s="18"/>
      <c r="F66" s="18"/>
      <c r="G66" s="18"/>
      <c r="H66" s="18"/>
      <c r="I66" s="916"/>
      <c r="J66" s="916"/>
      <c r="K66" s="910"/>
      <c r="L66" s="910"/>
      <c r="M66" s="1526"/>
      <c r="N66" s="1526"/>
      <c r="O66" s="1526"/>
      <c r="P66" s="910"/>
      <c r="Q66" s="1527"/>
      <c r="R66" s="1527"/>
      <c r="S66" s="1527"/>
      <c r="T66" s="1527"/>
      <c r="U66" s="950"/>
      <c r="V66" s="1528"/>
      <c r="W66" s="1528"/>
      <c r="X66" s="1528"/>
      <c r="Y66" s="1528"/>
      <c r="Z66" s="1528"/>
      <c r="AA66" s="55"/>
      <c r="AB66" s="878"/>
    </row>
    <row r="67" spans="1:28" s="9" customFormat="1" ht="9.75" customHeight="1">
      <c r="A67" s="878"/>
      <c r="B67" s="879"/>
      <c r="C67" s="951" t="s">
        <v>99</v>
      </c>
      <c r="D67" s="18"/>
      <c r="E67" s="18"/>
      <c r="F67" s="18"/>
      <c r="G67" s="18"/>
      <c r="H67" s="18"/>
      <c r="I67" s="916"/>
      <c r="J67" s="916"/>
      <c r="K67" s="910"/>
      <c r="L67" s="910"/>
      <c r="M67" s="1526">
        <v>72919</v>
      </c>
      <c r="N67" s="1526"/>
      <c r="O67" s="1526"/>
      <c r="P67" s="910"/>
      <c r="Q67" s="1527">
        <v>62387</v>
      </c>
      <c r="R67" s="1527"/>
      <c r="S67" s="1527"/>
      <c r="T67" s="1527"/>
      <c r="U67" s="917"/>
      <c r="V67" s="1528">
        <v>75185</v>
      </c>
      <c r="W67" s="1528"/>
      <c r="X67" s="1528"/>
      <c r="Y67" s="1528"/>
      <c r="Z67" s="1528"/>
      <c r="AB67" s="878"/>
    </row>
    <row r="68" spans="1:28" s="9" customFormat="1" ht="9.75" customHeight="1">
      <c r="A68" s="878"/>
      <c r="B68" s="879"/>
      <c r="C68" s="951" t="s">
        <v>98</v>
      </c>
      <c r="D68" s="18"/>
      <c r="E68" s="18"/>
      <c r="F68" s="18"/>
      <c r="G68" s="18"/>
      <c r="H68" s="18"/>
      <c r="I68" s="916"/>
      <c r="J68" s="916"/>
      <c r="K68" s="910"/>
      <c r="L68" s="910"/>
      <c r="M68" s="1526">
        <v>96689</v>
      </c>
      <c r="N68" s="1526"/>
      <c r="O68" s="1526"/>
      <c r="P68" s="910"/>
      <c r="Q68" s="1527">
        <v>79385</v>
      </c>
      <c r="R68" s="1527"/>
      <c r="S68" s="1527"/>
      <c r="T68" s="1527"/>
      <c r="U68" s="910"/>
      <c r="V68" s="1528">
        <v>93135</v>
      </c>
      <c r="W68" s="1528"/>
      <c r="X68" s="1528"/>
      <c r="Y68" s="1528"/>
      <c r="Z68" s="1528"/>
      <c r="AA68" s="55"/>
      <c r="AB68" s="878"/>
    </row>
    <row r="69" spans="1:28" s="9" customFormat="1" ht="3" customHeight="1">
      <c r="A69" s="878"/>
      <c r="B69" s="879"/>
      <c r="C69" s="951"/>
      <c r="D69" s="18"/>
      <c r="E69" s="18"/>
      <c r="F69" s="18"/>
      <c r="G69" s="18"/>
      <c r="H69" s="18"/>
      <c r="I69" s="916"/>
      <c r="J69" s="916"/>
      <c r="K69" s="910"/>
      <c r="L69" s="910"/>
      <c r="M69" s="1526"/>
      <c r="N69" s="1526"/>
      <c r="O69" s="1526"/>
      <c r="P69" s="910"/>
      <c r="Q69" s="1527"/>
      <c r="R69" s="1527"/>
      <c r="S69" s="1527"/>
      <c r="T69" s="1527"/>
      <c r="U69" s="950"/>
      <c r="V69" s="1528"/>
      <c r="W69" s="1528"/>
      <c r="X69" s="1528"/>
      <c r="Y69" s="1528"/>
      <c r="Z69" s="1528"/>
      <c r="AA69" s="55"/>
      <c r="AB69" s="878"/>
    </row>
    <row r="70" spans="1:28" s="9" customFormat="1" ht="9.75" customHeight="1">
      <c r="A70" s="878"/>
      <c r="B70" s="879"/>
      <c r="C70" s="951" t="s">
        <v>506</v>
      </c>
      <c r="D70" s="18"/>
      <c r="E70" s="18"/>
      <c r="F70" s="18"/>
      <c r="G70" s="18"/>
      <c r="H70" s="18"/>
      <c r="I70" s="916"/>
      <c r="J70" s="916"/>
      <c r="K70" s="910"/>
      <c r="L70" s="910"/>
      <c r="M70" s="1526">
        <v>19554</v>
      </c>
      <c r="N70" s="1526"/>
      <c r="O70" s="1526"/>
      <c r="P70" s="910"/>
      <c r="Q70" s="1527">
        <v>16700</v>
      </c>
      <c r="R70" s="1527"/>
      <c r="S70" s="1527"/>
      <c r="T70" s="1527"/>
      <c r="U70" s="910"/>
      <c r="V70" s="1528">
        <v>17546</v>
      </c>
      <c r="W70" s="1528"/>
      <c r="X70" s="1528"/>
      <c r="Y70" s="1528"/>
      <c r="Z70" s="1528"/>
      <c r="AA70" s="55"/>
      <c r="AB70" s="878"/>
    </row>
    <row r="71" spans="1:28" s="9" customFormat="1" ht="9.75" customHeight="1">
      <c r="A71" s="878"/>
      <c r="B71" s="879"/>
      <c r="C71" s="951" t="s">
        <v>507</v>
      </c>
      <c r="D71" s="18"/>
      <c r="E71" s="18"/>
      <c r="F71" s="18"/>
      <c r="G71" s="18"/>
      <c r="H71" s="18"/>
      <c r="I71" s="916"/>
      <c r="J71" s="916"/>
      <c r="K71" s="910"/>
      <c r="L71" s="910"/>
      <c r="M71" s="1526">
        <v>26132</v>
      </c>
      <c r="N71" s="1526"/>
      <c r="O71" s="1526"/>
      <c r="P71" s="910"/>
      <c r="Q71" s="1527">
        <v>20657</v>
      </c>
      <c r="R71" s="1527"/>
      <c r="S71" s="1527"/>
      <c r="T71" s="1527"/>
      <c r="U71" s="910"/>
      <c r="V71" s="1528">
        <v>23393</v>
      </c>
      <c r="W71" s="1528"/>
      <c r="X71" s="1528"/>
      <c r="Y71" s="1528"/>
      <c r="Z71" s="1528"/>
      <c r="AA71" s="55"/>
      <c r="AB71" s="878"/>
    </row>
    <row r="72" spans="1:28" s="9" customFormat="1" ht="9.75" customHeight="1">
      <c r="A72" s="878"/>
      <c r="B72" s="879"/>
      <c r="C72" s="951" t="s">
        <v>508</v>
      </c>
      <c r="D72" s="18"/>
      <c r="E72" s="18"/>
      <c r="F72" s="18"/>
      <c r="G72" s="18"/>
      <c r="H72" s="18"/>
      <c r="I72" s="916"/>
      <c r="J72" s="916"/>
      <c r="K72" s="910"/>
      <c r="L72" s="910"/>
      <c r="M72" s="1526">
        <v>45433</v>
      </c>
      <c r="N72" s="1526"/>
      <c r="O72" s="1526"/>
      <c r="P72" s="910"/>
      <c r="Q72" s="1527">
        <v>36102</v>
      </c>
      <c r="R72" s="1527"/>
      <c r="S72" s="1527"/>
      <c r="T72" s="1527"/>
      <c r="U72" s="910"/>
      <c r="V72" s="1528">
        <v>42333</v>
      </c>
      <c r="W72" s="1528"/>
      <c r="X72" s="1528"/>
      <c r="Y72" s="1528"/>
      <c r="Z72" s="1528"/>
      <c r="AA72" s="55"/>
      <c r="AB72" s="878"/>
    </row>
    <row r="73" spans="1:28" s="9" customFormat="1" ht="9.75" customHeight="1">
      <c r="A73" s="878"/>
      <c r="B73" s="879"/>
      <c r="C73" s="951" t="s">
        <v>509</v>
      </c>
      <c r="D73" s="18"/>
      <c r="E73" s="18"/>
      <c r="F73" s="18"/>
      <c r="G73" s="18"/>
      <c r="H73" s="18"/>
      <c r="I73" s="916"/>
      <c r="J73" s="916"/>
      <c r="K73" s="910"/>
      <c r="L73" s="910"/>
      <c r="M73" s="1526">
        <v>38610</v>
      </c>
      <c r="N73" s="1526"/>
      <c r="O73" s="1526"/>
      <c r="P73" s="910"/>
      <c r="Q73" s="1527">
        <v>32301</v>
      </c>
      <c r="R73" s="1527"/>
      <c r="S73" s="1527"/>
      <c r="T73" s="1527"/>
      <c r="U73" s="910"/>
      <c r="V73" s="1528">
        <v>38190</v>
      </c>
      <c r="W73" s="1528"/>
      <c r="X73" s="1528"/>
      <c r="Y73" s="1528"/>
      <c r="Z73" s="1528"/>
      <c r="AA73" s="55"/>
      <c r="AB73" s="878"/>
    </row>
    <row r="74" spans="1:28" s="9" customFormat="1" ht="9.75" customHeight="1">
      <c r="A74" s="878"/>
      <c r="B74" s="879"/>
      <c r="C74" s="951" t="s">
        <v>510</v>
      </c>
      <c r="D74" s="18"/>
      <c r="E74" s="18"/>
      <c r="F74" s="18"/>
      <c r="G74" s="18"/>
      <c r="H74" s="18"/>
      <c r="I74" s="916"/>
      <c r="J74" s="916"/>
      <c r="K74" s="910"/>
      <c r="L74" s="910"/>
      <c r="M74" s="1526">
        <v>16817</v>
      </c>
      <c r="N74" s="1526"/>
      <c r="O74" s="1526"/>
      <c r="P74" s="910"/>
      <c r="Q74" s="1527">
        <v>14599</v>
      </c>
      <c r="R74" s="1527"/>
      <c r="S74" s="1527"/>
      <c r="T74" s="1527"/>
      <c r="U74" s="910"/>
      <c r="V74" s="1528">
        <v>18199</v>
      </c>
      <c r="W74" s="1528"/>
      <c r="X74" s="1528"/>
      <c r="Y74" s="1528"/>
      <c r="Z74" s="1528"/>
      <c r="AA74" s="55"/>
      <c r="AB74" s="878"/>
    </row>
    <row r="75" spans="1:28" s="9" customFormat="1" ht="9.75" customHeight="1">
      <c r="A75" s="878"/>
      <c r="B75" s="879"/>
      <c r="C75" s="951" t="s">
        <v>511</v>
      </c>
      <c r="D75" s="18"/>
      <c r="E75" s="18"/>
      <c r="F75" s="18"/>
      <c r="G75" s="18"/>
      <c r="H75" s="18"/>
      <c r="I75" s="916"/>
      <c r="J75" s="916"/>
      <c r="K75" s="910"/>
      <c r="L75" s="910"/>
      <c r="M75" s="1526">
        <v>23062</v>
      </c>
      <c r="N75" s="1526"/>
      <c r="O75" s="1526"/>
      <c r="P75" s="910"/>
      <c r="Q75" s="1527">
        <v>21413</v>
      </c>
      <c r="R75" s="1527"/>
      <c r="S75" s="1527"/>
      <c r="T75" s="1527"/>
      <c r="U75" s="910"/>
      <c r="V75" s="1528">
        <v>28659</v>
      </c>
      <c r="W75" s="1528"/>
      <c r="X75" s="1528"/>
      <c r="Y75" s="1528"/>
      <c r="Z75" s="1528"/>
      <c r="AA75" s="55"/>
      <c r="AB75" s="878"/>
    </row>
    <row r="76" spans="1:28" s="9" customFormat="1" ht="2.25" customHeight="1">
      <c r="A76" s="878"/>
      <c r="B76" s="879"/>
      <c r="D76" s="18"/>
      <c r="E76" s="18"/>
      <c r="F76" s="18"/>
      <c r="G76" s="18"/>
      <c r="H76" s="18"/>
      <c r="I76" s="916"/>
      <c r="J76" s="916"/>
      <c r="K76" s="910"/>
      <c r="L76" s="910"/>
      <c r="M76" s="1526"/>
      <c r="N76" s="1526"/>
      <c r="O76" s="1526"/>
      <c r="P76" s="910"/>
      <c r="Q76" s="1527"/>
      <c r="R76" s="1527"/>
      <c r="S76" s="1527"/>
      <c r="T76" s="1527"/>
      <c r="U76" s="910"/>
      <c r="V76" s="1528"/>
      <c r="W76" s="1528"/>
      <c r="X76" s="1528"/>
      <c r="Y76" s="1528"/>
      <c r="Z76" s="1528"/>
      <c r="AA76" s="55"/>
      <c r="AB76" s="878"/>
    </row>
    <row r="77" spans="1:28" s="9" customFormat="1" ht="9.75" customHeight="1">
      <c r="A77" s="878"/>
      <c r="B77" s="879"/>
      <c r="C77" s="951" t="s">
        <v>512</v>
      </c>
      <c r="D77" s="18"/>
      <c r="E77" s="18"/>
      <c r="F77" s="18"/>
      <c r="G77" s="18"/>
      <c r="H77" s="18"/>
      <c r="I77" s="916"/>
      <c r="J77" s="916"/>
      <c r="K77" s="910"/>
      <c r="L77" s="910"/>
      <c r="M77" s="1526" t="s">
        <v>11</v>
      </c>
      <c r="N77" s="1526"/>
      <c r="O77" s="1526"/>
      <c r="P77" s="910"/>
      <c r="Q77" s="1527" t="s">
        <v>11</v>
      </c>
      <c r="R77" s="1527"/>
      <c r="S77" s="1527"/>
      <c r="T77" s="1527"/>
      <c r="U77" s="950"/>
      <c r="V77" s="1528" t="s">
        <v>11</v>
      </c>
      <c r="W77" s="1528"/>
      <c r="X77" s="1528"/>
      <c r="Y77" s="1528"/>
      <c r="Z77" s="1528"/>
      <c r="AA77" s="55"/>
      <c r="AB77" s="878"/>
    </row>
    <row r="78" spans="1:28" s="9" customFormat="1" ht="9.75" customHeight="1">
      <c r="A78" s="878"/>
      <c r="B78" s="879"/>
      <c r="C78" s="951" t="s">
        <v>513</v>
      </c>
      <c r="D78" s="18"/>
      <c r="E78" s="18"/>
      <c r="F78" s="18"/>
      <c r="G78" s="18"/>
      <c r="H78" s="18"/>
      <c r="I78" s="916"/>
      <c r="J78" s="916"/>
      <c r="K78" s="910"/>
      <c r="L78" s="910"/>
      <c r="M78" s="1526">
        <v>2692</v>
      </c>
      <c r="N78" s="1526"/>
      <c r="O78" s="1526"/>
      <c r="P78" s="910"/>
      <c r="Q78" s="1527">
        <v>3537</v>
      </c>
      <c r="R78" s="1527"/>
      <c r="S78" s="1527"/>
      <c r="T78" s="1527"/>
      <c r="U78" s="910"/>
      <c r="V78" s="1528">
        <v>4086</v>
      </c>
      <c r="W78" s="1528"/>
      <c r="X78" s="1528"/>
      <c r="Y78" s="1528"/>
      <c r="Z78" s="1528"/>
      <c r="AA78" s="55"/>
      <c r="AB78" s="878"/>
    </row>
    <row r="79" spans="1:28" s="9" customFormat="1" ht="9.75" customHeight="1">
      <c r="A79" s="878"/>
      <c r="B79" s="879"/>
      <c r="C79" s="951" t="s">
        <v>514</v>
      </c>
      <c r="D79" s="18"/>
      <c r="E79" s="18"/>
      <c r="F79" s="18"/>
      <c r="G79" s="18"/>
      <c r="H79" s="18"/>
      <c r="I79" s="916"/>
      <c r="J79" s="916"/>
      <c r="K79" s="910"/>
      <c r="L79" s="910"/>
      <c r="M79" s="1526">
        <v>18437</v>
      </c>
      <c r="N79" s="1526"/>
      <c r="O79" s="1526"/>
      <c r="P79" s="910"/>
      <c r="Q79" s="1527">
        <v>15888</v>
      </c>
      <c r="R79" s="1527"/>
      <c r="S79" s="1527"/>
      <c r="T79" s="1527"/>
      <c r="U79" s="910"/>
      <c r="V79" s="1528">
        <v>20606</v>
      </c>
      <c r="W79" s="1528"/>
      <c r="X79" s="1528"/>
      <c r="Y79" s="1528"/>
      <c r="Z79" s="1528"/>
      <c r="AA79" s="55"/>
      <c r="AB79" s="878"/>
    </row>
    <row r="80" spans="1:28" s="9" customFormat="1" ht="9.75" customHeight="1">
      <c r="A80" s="878"/>
      <c r="B80" s="879"/>
      <c r="C80" s="951" t="s">
        <v>515</v>
      </c>
      <c r="D80" s="18"/>
      <c r="E80" s="18"/>
      <c r="F80" s="18"/>
      <c r="G80" s="18"/>
      <c r="H80" s="18"/>
      <c r="I80" s="916"/>
      <c r="J80" s="916"/>
      <c r="K80" s="910"/>
      <c r="L80" s="910"/>
      <c r="M80" s="1526">
        <v>30188</v>
      </c>
      <c r="N80" s="1526"/>
      <c r="O80" s="1526"/>
      <c r="P80" s="910"/>
      <c r="Q80" s="1527">
        <v>23234</v>
      </c>
      <c r="R80" s="1527"/>
      <c r="S80" s="1527"/>
      <c r="T80" s="1527"/>
      <c r="U80" s="910"/>
      <c r="V80" s="1528">
        <v>27280</v>
      </c>
      <c r="W80" s="1528"/>
      <c r="X80" s="1528"/>
      <c r="Y80" s="1528"/>
      <c r="Z80" s="1528"/>
      <c r="AA80" s="55"/>
      <c r="AB80" s="878"/>
    </row>
    <row r="81" spans="1:28" s="9" customFormat="1" ht="9.75" customHeight="1">
      <c r="A81" s="878"/>
      <c r="B81" s="879"/>
      <c r="C81" s="951" t="s">
        <v>516</v>
      </c>
      <c r="D81" s="18"/>
      <c r="E81" s="18"/>
      <c r="F81" s="18"/>
      <c r="G81" s="18"/>
      <c r="H81" s="18"/>
      <c r="I81" s="916"/>
      <c r="J81" s="916"/>
      <c r="K81" s="910"/>
      <c r="L81" s="910"/>
      <c r="M81" s="1526">
        <v>64775</v>
      </c>
      <c r="N81" s="1526"/>
      <c r="O81" s="1526"/>
      <c r="P81" s="910"/>
      <c r="Q81" s="1527">
        <v>52777</v>
      </c>
      <c r="R81" s="1527"/>
      <c r="S81" s="1527"/>
      <c r="T81" s="1527"/>
      <c r="U81" s="910"/>
      <c r="V81" s="1528">
        <v>60519</v>
      </c>
      <c r="W81" s="1528"/>
      <c r="X81" s="1528"/>
      <c r="Y81" s="1528"/>
      <c r="Z81" s="1528"/>
      <c r="AA81" s="55"/>
      <c r="AB81" s="878"/>
    </row>
    <row r="82" spans="1:28" s="9" customFormat="1" ht="9.75" customHeight="1">
      <c r="A82" s="878"/>
      <c r="B82" s="879"/>
      <c r="C82" s="951" t="s">
        <v>517</v>
      </c>
      <c r="D82" s="18"/>
      <c r="E82" s="18"/>
      <c r="F82" s="18"/>
      <c r="G82" s="18"/>
      <c r="H82" s="18"/>
      <c r="I82" s="916"/>
      <c r="J82" s="916"/>
      <c r="K82" s="910"/>
      <c r="L82" s="910"/>
      <c r="M82" s="1526">
        <v>34507</v>
      </c>
      <c r="N82" s="1526"/>
      <c r="O82" s="1526"/>
      <c r="P82" s="910"/>
      <c r="Q82" s="1527">
        <v>31428</v>
      </c>
      <c r="R82" s="1527"/>
      <c r="S82" s="1527"/>
      <c r="T82" s="1527"/>
      <c r="U82" s="910"/>
      <c r="V82" s="1528">
        <v>38414</v>
      </c>
      <c r="W82" s="1528"/>
      <c r="X82" s="1528"/>
      <c r="Y82" s="1528"/>
      <c r="Z82" s="1528"/>
      <c r="AA82" s="55"/>
      <c r="AB82" s="878"/>
    </row>
    <row r="83" spans="1:28" s="9" customFormat="1" ht="9.75" customHeight="1">
      <c r="A83" s="878"/>
      <c r="B83" s="879"/>
      <c r="C83" s="951" t="s">
        <v>518</v>
      </c>
      <c r="D83" s="18"/>
      <c r="E83" s="18"/>
      <c r="F83" s="18"/>
      <c r="G83" s="18"/>
      <c r="H83" s="18"/>
      <c r="I83" s="916"/>
      <c r="J83" s="916"/>
      <c r="K83" s="910"/>
      <c r="L83" s="910"/>
      <c r="M83" s="1526">
        <v>19009</v>
      </c>
      <c r="N83" s="1526"/>
      <c r="O83" s="1526"/>
      <c r="P83" s="910"/>
      <c r="Q83" s="1527">
        <v>14908</v>
      </c>
      <c r="R83" s="1527"/>
      <c r="S83" s="1527"/>
      <c r="T83" s="1527"/>
      <c r="U83" s="910"/>
      <c r="V83" s="1528">
        <v>17415</v>
      </c>
      <c r="W83" s="1528"/>
      <c r="X83" s="1528"/>
      <c r="Y83" s="1528"/>
      <c r="Z83" s="1528"/>
      <c r="AA83" s="55"/>
      <c r="AB83" s="878"/>
    </row>
    <row r="84" spans="1:28" s="9" customFormat="1" ht="9.75" customHeight="1">
      <c r="A84" s="878"/>
      <c r="B84" s="879"/>
      <c r="C84" s="860" t="s">
        <v>435</v>
      </c>
      <c r="D84" s="18"/>
      <c r="E84" s="18"/>
      <c r="F84" s="18"/>
      <c r="G84" s="18"/>
      <c r="H84" s="18"/>
      <c r="I84" s="916"/>
      <c r="J84" s="916"/>
      <c r="K84" s="916"/>
      <c r="L84" s="916"/>
      <c r="M84" s="916"/>
      <c r="N84" s="916"/>
      <c r="O84" s="916"/>
      <c r="P84" s="916"/>
      <c r="Q84" s="916"/>
      <c r="R84" s="916"/>
      <c r="S84" s="916"/>
      <c r="T84" s="916"/>
      <c r="U84" s="916"/>
      <c r="V84" s="916"/>
      <c r="W84" s="916"/>
      <c r="X84" s="916"/>
      <c r="Y84" s="916"/>
      <c r="Z84" s="916"/>
      <c r="AA84" s="55"/>
      <c r="AB84" s="878"/>
    </row>
    <row r="85" spans="1:28" s="9" customFormat="1" ht="11.25" customHeight="1">
      <c r="A85" s="878"/>
      <c r="B85" s="879"/>
      <c r="C85" s="95" t="s">
        <v>519</v>
      </c>
      <c r="D85" s="18"/>
      <c r="E85" s="18"/>
      <c r="F85" s="18"/>
      <c r="G85" s="18"/>
      <c r="H85" s="18"/>
      <c r="I85" s="916"/>
      <c r="J85" s="916"/>
      <c r="K85" s="916"/>
      <c r="L85" s="916"/>
      <c r="M85" s="916"/>
      <c r="N85" s="916"/>
      <c r="O85" s="916"/>
      <c r="P85" s="916"/>
      <c r="Q85" s="916"/>
      <c r="R85" s="916"/>
      <c r="S85" s="916"/>
      <c r="T85" s="916"/>
      <c r="U85" s="916"/>
      <c r="V85" s="916"/>
      <c r="W85" s="916"/>
      <c r="X85" s="916"/>
      <c r="Y85" s="916"/>
      <c r="Z85" s="918"/>
      <c r="AA85" s="55"/>
      <c r="AB85" s="878"/>
    </row>
    <row r="86" spans="1:28" s="922" customFormat="1" ht="9.75" customHeight="1" thickBot="1">
      <c r="A86" s="919"/>
      <c r="B86" s="879"/>
      <c r="C86" s="920" t="s">
        <v>520</v>
      </c>
      <c r="D86" s="647"/>
      <c r="E86" s="647"/>
      <c r="F86" s="647"/>
      <c r="G86" s="647"/>
      <c r="H86" s="647"/>
      <c r="I86" s="647"/>
      <c r="J86" s="647"/>
      <c r="K86" s="647"/>
      <c r="L86" s="647"/>
      <c r="M86" s="647"/>
      <c r="N86" s="647"/>
      <c r="O86" s="647"/>
      <c r="P86" s="647"/>
      <c r="Q86" s="647"/>
      <c r="R86" s="647"/>
      <c r="S86" s="647"/>
      <c r="T86" s="647"/>
      <c r="U86" s="647"/>
      <c r="V86" s="647"/>
      <c r="W86" s="647"/>
      <c r="X86" s="647"/>
      <c r="Y86" s="647"/>
      <c r="Z86" s="647"/>
      <c r="AA86" s="921"/>
      <c r="AB86" s="919"/>
    </row>
    <row r="87" spans="1:28" s="922" customFormat="1" ht="13.5" customHeight="1" thickBot="1">
      <c r="A87" s="919"/>
      <c r="B87" s="923">
        <v>12</v>
      </c>
      <c r="C87" s="924" t="s">
        <v>592</v>
      </c>
      <c r="D87" s="647"/>
      <c r="E87" s="647"/>
      <c r="F87" s="647"/>
      <c r="G87" s="647"/>
      <c r="H87" s="647"/>
      <c r="I87" s="647"/>
      <c r="J87" s="647"/>
      <c r="K87" s="647"/>
      <c r="L87" s="647"/>
      <c r="M87" s="647"/>
      <c r="N87" s="647"/>
      <c r="O87" s="647"/>
      <c r="P87" s="647"/>
      <c r="Q87" s="647"/>
      <c r="R87" s="647"/>
      <c r="S87" s="647"/>
      <c r="T87" s="647"/>
      <c r="U87" s="647"/>
      <c r="V87" s="647"/>
      <c r="W87" s="647"/>
      <c r="X87" s="647"/>
      <c r="Y87" s="647"/>
      <c r="Z87" s="647"/>
      <c r="AA87" s="921"/>
      <c r="AB87" s="919"/>
    </row>
    <row r="88" spans="1:28" s="922" customFormat="1" ht="14.25" customHeight="1">
      <c r="A88" s="925"/>
      <c r="B88" s="926"/>
      <c r="C88" s="927"/>
      <c r="D88" s="648"/>
      <c r="E88" s="648"/>
      <c r="F88" s="648"/>
      <c r="G88" s="648"/>
      <c r="H88" s="648"/>
      <c r="I88" s="648"/>
      <c r="J88" s="648"/>
      <c r="K88" s="648"/>
      <c r="L88" s="648"/>
      <c r="M88" s="648"/>
      <c r="N88" s="648"/>
      <c r="O88" s="648"/>
      <c r="P88" s="648"/>
      <c r="Q88" s="648"/>
      <c r="R88" s="648"/>
      <c r="S88" s="648"/>
      <c r="T88" s="648"/>
      <c r="U88" s="648"/>
      <c r="V88" s="648"/>
      <c r="W88" s="648"/>
      <c r="X88" s="648"/>
      <c r="Y88" s="648"/>
      <c r="Z88" s="648"/>
      <c r="AA88" s="928"/>
      <c r="AB88" s="925"/>
    </row>
    <row r="89" spans="1:28" ht="13.5" customHeight="1">
      <c r="A89" s="115"/>
      <c r="B89" s="115"/>
      <c r="C89" s="115"/>
      <c r="D89" s="115"/>
      <c r="E89" s="137"/>
      <c r="F89" s="137"/>
      <c r="G89" s="137"/>
      <c r="H89" s="137"/>
      <c r="I89" s="137"/>
      <c r="J89" s="137"/>
      <c r="K89" s="137"/>
      <c r="L89" s="137"/>
      <c r="M89" s="137"/>
      <c r="N89" s="137"/>
      <c r="O89" s="137"/>
      <c r="P89" s="137"/>
      <c r="Q89" s="137"/>
      <c r="R89" s="137"/>
      <c r="S89" s="137"/>
      <c r="T89" s="137"/>
      <c r="U89" s="137"/>
      <c r="V89" s="137"/>
      <c r="W89" s="137"/>
      <c r="X89" s="1529"/>
      <c r="Y89" s="1529"/>
      <c r="Z89" s="1529"/>
      <c r="AA89" s="115"/>
      <c r="AB89" s="929"/>
    </row>
    <row r="94" spans="1:28">
      <c r="T94" s="930"/>
      <c r="U94" s="930"/>
    </row>
    <row r="96" spans="1:28">
      <c r="Z96" s="846"/>
    </row>
    <row r="106" spans="13:13">
      <c r="M106" s="8"/>
    </row>
  </sheetData>
  <mergeCells count="233">
    <mergeCell ref="C8:D8"/>
    <mergeCell ref="F8:I8"/>
    <mergeCell ref="K8:M8"/>
    <mergeCell ref="O8:R8"/>
    <mergeCell ref="T8:V8"/>
    <mergeCell ref="X8:Z8"/>
    <mergeCell ref="C1:D1"/>
    <mergeCell ref="Z2:Z3"/>
    <mergeCell ref="C5:D6"/>
    <mergeCell ref="F6:V6"/>
    <mergeCell ref="X6:Z6"/>
    <mergeCell ref="F7:I7"/>
    <mergeCell ref="K7:M7"/>
    <mergeCell ref="O7:R7"/>
    <mergeCell ref="T7:V7"/>
    <mergeCell ref="X7:Z7"/>
    <mergeCell ref="C9:D9"/>
    <mergeCell ref="F9:I9"/>
    <mergeCell ref="K9:M9"/>
    <mergeCell ref="O9:R9"/>
    <mergeCell ref="T9:V9"/>
    <mergeCell ref="X9:Z9"/>
    <mergeCell ref="C10:D10"/>
    <mergeCell ref="F10:I10"/>
    <mergeCell ref="K10:M10"/>
    <mergeCell ref="O10:R10"/>
    <mergeCell ref="T10:V10"/>
    <mergeCell ref="X10:Z10"/>
    <mergeCell ref="C11:D11"/>
    <mergeCell ref="F11:I11"/>
    <mergeCell ref="K11:M11"/>
    <mergeCell ref="O11:R11"/>
    <mergeCell ref="T11:V11"/>
    <mergeCell ref="X11:Z11"/>
    <mergeCell ref="X13:Z13"/>
    <mergeCell ref="F14:I14"/>
    <mergeCell ref="K14:M14"/>
    <mergeCell ref="O14:R14"/>
    <mergeCell ref="T14:V14"/>
    <mergeCell ref="X14:Z14"/>
    <mergeCell ref="C12:D12"/>
    <mergeCell ref="F12:I12"/>
    <mergeCell ref="K12:M12"/>
    <mergeCell ref="O12:R12"/>
    <mergeCell ref="T12:V12"/>
    <mergeCell ref="X12:Z12"/>
    <mergeCell ref="C16:D16"/>
    <mergeCell ref="F16:I16"/>
    <mergeCell ref="K16:M16"/>
    <mergeCell ref="O16:R16"/>
    <mergeCell ref="T16:V16"/>
    <mergeCell ref="F13:I13"/>
    <mergeCell ref="K13:M13"/>
    <mergeCell ref="O13:R13"/>
    <mergeCell ref="T13:V13"/>
    <mergeCell ref="X16:Z16"/>
    <mergeCell ref="F17:I17"/>
    <mergeCell ref="K17:M17"/>
    <mergeCell ref="O17:R17"/>
    <mergeCell ref="T17:V17"/>
    <mergeCell ref="X17:Z17"/>
    <mergeCell ref="F15:I15"/>
    <mergeCell ref="K15:M15"/>
    <mergeCell ref="O15:R15"/>
    <mergeCell ref="T15:V15"/>
    <mergeCell ref="X15:Z15"/>
    <mergeCell ref="C20:D20"/>
    <mergeCell ref="F20:I20"/>
    <mergeCell ref="K20:M20"/>
    <mergeCell ref="O20:R20"/>
    <mergeCell ref="T20:V20"/>
    <mergeCell ref="X20:Z20"/>
    <mergeCell ref="F18:I18"/>
    <mergeCell ref="K18:M18"/>
    <mergeCell ref="O18:R18"/>
    <mergeCell ref="T18:V18"/>
    <mergeCell ref="X18:Z18"/>
    <mergeCell ref="F19:I19"/>
    <mergeCell ref="K19:M19"/>
    <mergeCell ref="O19:R19"/>
    <mergeCell ref="T19:V19"/>
    <mergeCell ref="X19:Z19"/>
    <mergeCell ref="T30:V30"/>
    <mergeCell ref="X30:Z30"/>
    <mergeCell ref="F22:I22"/>
    <mergeCell ref="K22:M22"/>
    <mergeCell ref="O22:R22"/>
    <mergeCell ref="T22:V22"/>
    <mergeCell ref="X22:Z22"/>
    <mergeCell ref="C28:Z28"/>
    <mergeCell ref="F21:I21"/>
    <mergeCell ref="K21:M21"/>
    <mergeCell ref="O21:R21"/>
    <mergeCell ref="T21:V21"/>
    <mergeCell ref="X21:Z21"/>
    <mergeCell ref="I31:K31"/>
    <mergeCell ref="Q31:R31"/>
    <mergeCell ref="C32:D32"/>
    <mergeCell ref="I32:K32"/>
    <mergeCell ref="Q32:R32"/>
    <mergeCell ref="Q33:S33"/>
    <mergeCell ref="C29:D30"/>
    <mergeCell ref="I30:K30"/>
    <mergeCell ref="M30:O30"/>
    <mergeCell ref="Q30:S30"/>
    <mergeCell ref="I37:K37"/>
    <mergeCell ref="Q37:R37"/>
    <mergeCell ref="I38:K38"/>
    <mergeCell ref="Q38:R38"/>
    <mergeCell ref="I39:K39"/>
    <mergeCell ref="Q39:R39"/>
    <mergeCell ref="I34:K34"/>
    <mergeCell ref="Q34:R34"/>
    <mergeCell ref="I35:K35"/>
    <mergeCell ref="Q35:R35"/>
    <mergeCell ref="I36:K36"/>
    <mergeCell ref="Q36:R36"/>
    <mergeCell ref="I43:K43"/>
    <mergeCell ref="I44:K44"/>
    <mergeCell ref="Q44:R44"/>
    <mergeCell ref="I45:K45"/>
    <mergeCell ref="Q45:R45"/>
    <mergeCell ref="I46:K46"/>
    <mergeCell ref="Q46:R46"/>
    <mergeCell ref="I40:K40"/>
    <mergeCell ref="Q40:R40"/>
    <mergeCell ref="I41:K41"/>
    <mergeCell ref="Q41:R41"/>
    <mergeCell ref="I42:K42"/>
    <mergeCell ref="Q42:R42"/>
    <mergeCell ref="I47:K47"/>
    <mergeCell ref="Q47:R47"/>
    <mergeCell ref="I48:K48"/>
    <mergeCell ref="Q48:R48"/>
    <mergeCell ref="C50:Z50"/>
    <mergeCell ref="C51:D52"/>
    <mergeCell ref="M52:O52"/>
    <mergeCell ref="Q52:T52"/>
    <mergeCell ref="V52:Z52"/>
    <mergeCell ref="M55:O55"/>
    <mergeCell ref="Q55:T55"/>
    <mergeCell ref="V55:Z55"/>
    <mergeCell ref="M56:O56"/>
    <mergeCell ref="Q56:T56"/>
    <mergeCell ref="V56:Z56"/>
    <mergeCell ref="M53:O53"/>
    <mergeCell ref="Q53:T53"/>
    <mergeCell ref="V53:Z53"/>
    <mergeCell ref="M54:O54"/>
    <mergeCell ref="Q54:T54"/>
    <mergeCell ref="V54:Z54"/>
    <mergeCell ref="M59:O59"/>
    <mergeCell ref="Q59:T59"/>
    <mergeCell ref="V59:Z59"/>
    <mergeCell ref="M60:O60"/>
    <mergeCell ref="Q60:T60"/>
    <mergeCell ref="V60:Z60"/>
    <mergeCell ref="M57:O57"/>
    <mergeCell ref="Q57:T57"/>
    <mergeCell ref="V57:Z57"/>
    <mergeCell ref="M58:O58"/>
    <mergeCell ref="Q58:T58"/>
    <mergeCell ref="V58:Z58"/>
    <mergeCell ref="M63:O63"/>
    <mergeCell ref="Q63:T63"/>
    <mergeCell ref="V63:Z63"/>
    <mergeCell ref="M64:O64"/>
    <mergeCell ref="Q64:T64"/>
    <mergeCell ref="V64:Z64"/>
    <mergeCell ref="M61:O61"/>
    <mergeCell ref="Q61:T61"/>
    <mergeCell ref="V61:Z61"/>
    <mergeCell ref="M62:O62"/>
    <mergeCell ref="Q62:T62"/>
    <mergeCell ref="V62:Z62"/>
    <mergeCell ref="M67:O67"/>
    <mergeCell ref="Q67:T67"/>
    <mergeCell ref="V67:Z67"/>
    <mergeCell ref="M68:O68"/>
    <mergeCell ref="Q68:T68"/>
    <mergeCell ref="V68:Z68"/>
    <mergeCell ref="M65:O65"/>
    <mergeCell ref="Q65:T65"/>
    <mergeCell ref="V65:Z65"/>
    <mergeCell ref="M66:O66"/>
    <mergeCell ref="Q66:T66"/>
    <mergeCell ref="V66:Z66"/>
    <mergeCell ref="M71:O71"/>
    <mergeCell ref="Q71:T71"/>
    <mergeCell ref="V71:Z71"/>
    <mergeCell ref="M72:O72"/>
    <mergeCell ref="Q72:T72"/>
    <mergeCell ref="V72:Z72"/>
    <mergeCell ref="M69:O69"/>
    <mergeCell ref="Q69:T69"/>
    <mergeCell ref="V69:Z69"/>
    <mergeCell ref="M70:O70"/>
    <mergeCell ref="Q70:T70"/>
    <mergeCell ref="V70:Z70"/>
    <mergeCell ref="M75:O75"/>
    <mergeCell ref="Q75:T75"/>
    <mergeCell ref="V75:Z75"/>
    <mergeCell ref="M76:O76"/>
    <mergeCell ref="Q76:T76"/>
    <mergeCell ref="V76:Z76"/>
    <mergeCell ref="M73:O73"/>
    <mergeCell ref="Q73:T73"/>
    <mergeCell ref="V73:Z73"/>
    <mergeCell ref="M74:O74"/>
    <mergeCell ref="Q74:T74"/>
    <mergeCell ref="V74:Z74"/>
    <mergeCell ref="M79:O79"/>
    <mergeCell ref="Q79:T79"/>
    <mergeCell ref="V79:Z79"/>
    <mergeCell ref="M80:O80"/>
    <mergeCell ref="Q80:T80"/>
    <mergeCell ref="V80:Z80"/>
    <mergeCell ref="M77:O77"/>
    <mergeCell ref="Q77:T77"/>
    <mergeCell ref="V77:Z77"/>
    <mergeCell ref="M78:O78"/>
    <mergeCell ref="Q78:T78"/>
    <mergeCell ref="V78:Z78"/>
    <mergeCell ref="M83:O83"/>
    <mergeCell ref="Q83:T83"/>
    <mergeCell ref="V83:Z83"/>
    <mergeCell ref="X89:Z89"/>
    <mergeCell ref="M81:O81"/>
    <mergeCell ref="Q81:T81"/>
    <mergeCell ref="V81:Z81"/>
    <mergeCell ref="M82:O82"/>
    <mergeCell ref="Q82:T82"/>
    <mergeCell ref="V82:Z82"/>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sheetPr>
    <tabColor rgb="FFCC0000"/>
  </sheetPr>
  <dimension ref="A1:AR93"/>
  <sheetViews>
    <sheetView zoomScaleNormal="100" workbookViewId="0"/>
  </sheetViews>
  <sheetFormatPr defaultRowHeight="12.75"/>
  <cols>
    <col min="1" max="1" width="1" style="1357" customWidth="1"/>
    <col min="2" max="2" width="2.42578125" style="1357" customWidth="1"/>
    <col min="3" max="3" width="2.140625" style="1357" customWidth="1"/>
    <col min="4" max="4" width="23" style="1357" customWidth="1"/>
    <col min="5" max="5" width="8.140625" style="1357" customWidth="1"/>
    <col min="6" max="6" width="1.42578125" style="1357" customWidth="1"/>
    <col min="7" max="8" width="4.5703125" style="1357" customWidth="1"/>
    <col min="9" max="9" width="0.5703125" style="1357" hidden="1" customWidth="1"/>
    <col min="10" max="10" width="0.42578125" style="1357" customWidth="1"/>
    <col min="11" max="12" width="4.5703125" style="1357" customWidth="1"/>
    <col min="13" max="13" width="7.85546875" style="1357" customWidth="1"/>
    <col min="14" max="14" width="0.28515625" style="1357" hidden="1" customWidth="1"/>
    <col min="15" max="15" width="0.5703125" style="1357" customWidth="1"/>
    <col min="16" max="16" width="0.85546875" style="1357" customWidth="1"/>
    <col min="17" max="17" width="6.85546875" style="1357" customWidth="1"/>
    <col min="18" max="18" width="2.5703125" style="1357" customWidth="1"/>
    <col min="19" max="19" width="0.7109375" style="1357" customWidth="1"/>
    <col min="20" max="20" width="0.85546875" style="1357" customWidth="1"/>
    <col min="21" max="21" width="7.5703125" style="1357" customWidth="1"/>
    <col min="22" max="22" width="3.85546875" style="1357" hidden="1" customWidth="1"/>
    <col min="23" max="23" width="3.5703125" style="1357" customWidth="1"/>
    <col min="24" max="24" width="1.140625" style="1357" customWidth="1"/>
    <col min="25" max="25" width="4.7109375" style="1357" customWidth="1"/>
    <col min="26" max="26" width="3.85546875" style="1357" hidden="1" customWidth="1"/>
    <col min="27" max="27" width="0.7109375" style="1357" hidden="1" customWidth="1"/>
    <col min="28" max="28" width="0.85546875" style="1357" customWidth="1"/>
    <col min="29" max="29" width="6.85546875" style="1357" customWidth="1"/>
    <col min="30" max="30" width="3.28515625" style="1357" customWidth="1"/>
    <col min="31" max="31" width="4.42578125" style="1357" customWidth="1"/>
    <col min="32" max="32" width="2.5703125" style="1357" customWidth="1"/>
    <col min="33" max="33" width="1" style="1357" customWidth="1"/>
    <col min="34" max="34" width="4.140625" style="1357" hidden="1" customWidth="1"/>
    <col min="35" max="35" width="2.28515625" style="1357" hidden="1" customWidth="1"/>
    <col min="36" max="36" width="1" style="1357" hidden="1" customWidth="1"/>
    <col min="37" max="37" width="5.28515625" style="1357" hidden="1" customWidth="1"/>
    <col min="38" max="191" width="9.140625" style="1357"/>
    <col min="192" max="192" width="1" style="1357" customWidth="1"/>
    <col min="193" max="193" width="2.42578125" style="1357" customWidth="1"/>
    <col min="194" max="194" width="2.140625" style="1357" customWidth="1"/>
    <col min="195" max="195" width="23" style="1357" customWidth="1"/>
    <col min="196" max="196" width="7.140625" style="1357" customWidth="1"/>
    <col min="197" max="197" width="1.42578125" style="1357" customWidth="1"/>
    <col min="198" max="198" width="3.5703125" style="1357" customWidth="1"/>
    <col min="199" max="199" width="4" style="1357" customWidth="1"/>
    <col min="200" max="200" width="0" style="1357" hidden="1" customWidth="1"/>
    <col min="201" max="201" width="0.42578125" style="1357" customWidth="1"/>
    <col min="202" max="202" width="4.85546875" style="1357" customWidth="1"/>
    <col min="203" max="203" width="1.5703125" style="1357" customWidth="1"/>
    <col min="204" max="204" width="7.5703125" style="1357" customWidth="1"/>
    <col min="205" max="205" width="0" style="1357" hidden="1" customWidth="1"/>
    <col min="206" max="206" width="0.5703125" style="1357" customWidth="1"/>
    <col min="207" max="207" width="0.85546875" style="1357" customWidth="1"/>
    <col min="208" max="208" width="6.42578125" style="1357" customWidth="1"/>
    <col min="209" max="209" width="2.5703125" style="1357" customWidth="1"/>
    <col min="210" max="210" width="0.7109375" style="1357" customWidth="1"/>
    <col min="211" max="211" width="0.85546875" style="1357" customWidth="1"/>
    <col min="212" max="212" width="4.5703125" style="1357" customWidth="1"/>
    <col min="213" max="213" width="0" style="1357" hidden="1" customWidth="1"/>
    <col min="214" max="214" width="3.5703125" style="1357" customWidth="1"/>
    <col min="215" max="215" width="1.140625" style="1357" customWidth="1"/>
    <col min="216" max="216" width="4" style="1357" customWidth="1"/>
    <col min="217" max="218" width="0" style="1357" hidden="1" customWidth="1"/>
    <col min="219" max="219" width="0.85546875" style="1357" customWidth="1"/>
    <col min="220" max="220" width="5.28515625" style="1357" customWidth="1"/>
    <col min="221" max="221" width="3.28515625" style="1357" customWidth="1"/>
    <col min="222" max="222" width="4.7109375" style="1357" customWidth="1"/>
    <col min="223" max="223" width="2.5703125" style="1357" customWidth="1"/>
    <col min="224" max="224" width="1" style="1357" customWidth="1"/>
    <col min="225" max="228" width="0" style="1357" hidden="1" customWidth="1"/>
    <col min="229" max="229" width="10.140625" style="1357" customWidth="1"/>
    <col min="230" max="234" width="5.28515625" style="1357" customWidth="1"/>
    <col min="235" max="235" width="6.42578125" style="1357" customWidth="1"/>
    <col min="236" max="245" width="5.28515625" style="1357" customWidth="1"/>
    <col min="246" max="447" width="9.140625" style="1357"/>
    <col min="448" max="448" width="1" style="1357" customWidth="1"/>
    <col min="449" max="449" width="2.42578125" style="1357" customWidth="1"/>
    <col min="450" max="450" width="2.140625" style="1357" customWidth="1"/>
    <col min="451" max="451" width="23" style="1357" customWidth="1"/>
    <col min="452" max="452" width="7.140625" style="1357" customWidth="1"/>
    <col min="453" max="453" width="1.42578125" style="1357" customWidth="1"/>
    <col min="454" max="454" width="3.5703125" style="1357" customWidth="1"/>
    <col min="455" max="455" width="4" style="1357" customWidth="1"/>
    <col min="456" max="456" width="0" style="1357" hidden="1" customWidth="1"/>
    <col min="457" max="457" width="0.42578125" style="1357" customWidth="1"/>
    <col min="458" max="458" width="4.85546875" style="1357" customWidth="1"/>
    <col min="459" max="459" width="1.5703125" style="1357" customWidth="1"/>
    <col min="460" max="460" width="7.5703125" style="1357" customWidth="1"/>
    <col min="461" max="461" width="0" style="1357" hidden="1" customWidth="1"/>
    <col min="462" max="462" width="0.5703125" style="1357" customWidth="1"/>
    <col min="463" max="463" width="0.85546875" style="1357" customWidth="1"/>
    <col min="464" max="464" width="6.42578125" style="1357" customWidth="1"/>
    <col min="465" max="465" width="2.5703125" style="1357" customWidth="1"/>
    <col min="466" max="466" width="0.7109375" style="1357" customWidth="1"/>
    <col min="467" max="467" width="0.85546875" style="1357" customWidth="1"/>
    <col min="468" max="468" width="4.5703125" style="1357" customWidth="1"/>
    <col min="469" max="469" width="0" style="1357" hidden="1" customWidth="1"/>
    <col min="470" max="470" width="3.5703125" style="1357" customWidth="1"/>
    <col min="471" max="471" width="1.140625" style="1357" customWidth="1"/>
    <col min="472" max="472" width="4" style="1357" customWidth="1"/>
    <col min="473" max="474" width="0" style="1357" hidden="1" customWidth="1"/>
    <col min="475" max="475" width="0.85546875" style="1357" customWidth="1"/>
    <col min="476" max="476" width="5.28515625" style="1357" customWidth="1"/>
    <col min="477" max="477" width="3.28515625" style="1357" customWidth="1"/>
    <col min="478" max="478" width="4.7109375" style="1357" customWidth="1"/>
    <col min="479" max="479" width="2.5703125" style="1357" customWidth="1"/>
    <col min="480" max="480" width="1" style="1357" customWidth="1"/>
    <col min="481" max="484" width="0" style="1357" hidden="1" customWidth="1"/>
    <col min="485" max="485" width="10.140625" style="1357" customWidth="1"/>
    <col min="486" max="490" width="5.28515625" style="1357" customWidth="1"/>
    <col min="491" max="491" width="6.42578125" style="1357" customWidth="1"/>
    <col min="492" max="501" width="5.28515625" style="1357" customWidth="1"/>
    <col min="502" max="703" width="9.140625" style="1357"/>
    <col min="704" max="704" width="1" style="1357" customWidth="1"/>
    <col min="705" max="705" width="2.42578125" style="1357" customWidth="1"/>
    <col min="706" max="706" width="2.140625" style="1357" customWidth="1"/>
    <col min="707" max="707" width="23" style="1357" customWidth="1"/>
    <col min="708" max="708" width="7.140625" style="1357" customWidth="1"/>
    <col min="709" max="709" width="1.42578125" style="1357" customWidth="1"/>
    <col min="710" max="710" width="3.5703125" style="1357" customWidth="1"/>
    <col min="711" max="711" width="4" style="1357" customWidth="1"/>
    <col min="712" max="712" width="0" style="1357" hidden="1" customWidth="1"/>
    <col min="713" max="713" width="0.42578125" style="1357" customWidth="1"/>
    <col min="714" max="714" width="4.85546875" style="1357" customWidth="1"/>
    <col min="715" max="715" width="1.5703125" style="1357" customWidth="1"/>
    <col min="716" max="716" width="7.5703125" style="1357" customWidth="1"/>
    <col min="717" max="717" width="0" style="1357" hidden="1" customWidth="1"/>
    <col min="718" max="718" width="0.5703125" style="1357" customWidth="1"/>
    <col min="719" max="719" width="0.85546875" style="1357" customWidth="1"/>
    <col min="720" max="720" width="6.42578125" style="1357" customWidth="1"/>
    <col min="721" max="721" width="2.5703125" style="1357" customWidth="1"/>
    <col min="722" max="722" width="0.7109375" style="1357" customWidth="1"/>
    <col min="723" max="723" width="0.85546875" style="1357" customWidth="1"/>
    <col min="724" max="724" width="4.5703125" style="1357" customWidth="1"/>
    <col min="725" max="725" width="0" style="1357" hidden="1" customWidth="1"/>
    <col min="726" max="726" width="3.5703125" style="1357" customWidth="1"/>
    <col min="727" max="727" width="1.140625" style="1357" customWidth="1"/>
    <col min="728" max="728" width="4" style="1357" customWidth="1"/>
    <col min="729" max="730" width="0" style="1357" hidden="1" customWidth="1"/>
    <col min="731" max="731" width="0.85546875" style="1357" customWidth="1"/>
    <col min="732" max="732" width="5.28515625" style="1357" customWidth="1"/>
    <col min="733" max="733" width="3.28515625" style="1357" customWidth="1"/>
    <col min="734" max="734" width="4.7109375" style="1357" customWidth="1"/>
    <col min="735" max="735" width="2.5703125" style="1357" customWidth="1"/>
    <col min="736" max="736" width="1" style="1357" customWidth="1"/>
    <col min="737" max="740" width="0" style="1357" hidden="1" customWidth="1"/>
    <col min="741" max="741" width="10.140625" style="1357" customWidth="1"/>
    <col min="742" max="746" width="5.28515625" style="1357" customWidth="1"/>
    <col min="747" max="747" width="6.42578125" style="1357" customWidth="1"/>
    <col min="748" max="757" width="5.28515625" style="1357" customWidth="1"/>
    <col min="758" max="959" width="9.140625" style="1357"/>
    <col min="960" max="960" width="1" style="1357" customWidth="1"/>
    <col min="961" max="961" width="2.42578125" style="1357" customWidth="1"/>
    <col min="962" max="962" width="2.140625" style="1357" customWidth="1"/>
    <col min="963" max="963" width="23" style="1357" customWidth="1"/>
    <col min="964" max="964" width="7.140625" style="1357" customWidth="1"/>
    <col min="965" max="965" width="1.42578125" style="1357" customWidth="1"/>
    <col min="966" max="966" width="3.5703125" style="1357" customWidth="1"/>
    <col min="967" max="967" width="4" style="1357" customWidth="1"/>
    <col min="968" max="968" width="0" style="1357" hidden="1" customWidth="1"/>
    <col min="969" max="969" width="0.42578125" style="1357" customWidth="1"/>
    <col min="970" max="970" width="4.85546875" style="1357" customWidth="1"/>
    <col min="971" max="971" width="1.5703125" style="1357" customWidth="1"/>
    <col min="972" max="972" width="7.5703125" style="1357" customWidth="1"/>
    <col min="973" max="973" width="0" style="1357" hidden="1" customWidth="1"/>
    <col min="974" max="974" width="0.5703125" style="1357" customWidth="1"/>
    <col min="975" max="975" width="0.85546875" style="1357" customWidth="1"/>
    <col min="976" max="976" width="6.42578125" style="1357" customWidth="1"/>
    <col min="977" max="977" width="2.5703125" style="1357" customWidth="1"/>
    <col min="978" max="978" width="0.7109375" style="1357" customWidth="1"/>
    <col min="979" max="979" width="0.85546875" style="1357" customWidth="1"/>
    <col min="980" max="980" width="4.5703125" style="1357" customWidth="1"/>
    <col min="981" max="981" width="0" style="1357" hidden="1" customWidth="1"/>
    <col min="982" max="982" width="3.5703125" style="1357" customWidth="1"/>
    <col min="983" max="983" width="1.140625" style="1357" customWidth="1"/>
    <col min="984" max="984" width="4" style="1357" customWidth="1"/>
    <col min="985" max="986" width="0" style="1357" hidden="1" customWidth="1"/>
    <col min="987" max="987" width="0.85546875" style="1357" customWidth="1"/>
    <col min="988" max="988" width="5.28515625" style="1357" customWidth="1"/>
    <col min="989" max="989" width="3.28515625" style="1357" customWidth="1"/>
    <col min="990" max="990" width="4.7109375" style="1357" customWidth="1"/>
    <col min="991" max="991" width="2.5703125" style="1357" customWidth="1"/>
    <col min="992" max="992" width="1" style="1357" customWidth="1"/>
    <col min="993" max="996" width="0" style="1357" hidden="1" customWidth="1"/>
    <col min="997" max="997" width="10.140625" style="1357" customWidth="1"/>
    <col min="998" max="1002" width="5.28515625" style="1357" customWidth="1"/>
    <col min="1003" max="1003" width="6.42578125" style="1357" customWidth="1"/>
    <col min="1004" max="1013" width="5.28515625" style="1357" customWidth="1"/>
    <col min="1014" max="1215" width="9.140625" style="1357"/>
    <col min="1216" max="1216" width="1" style="1357" customWidth="1"/>
    <col min="1217" max="1217" width="2.42578125" style="1357" customWidth="1"/>
    <col min="1218" max="1218" width="2.140625" style="1357" customWidth="1"/>
    <col min="1219" max="1219" width="23" style="1357" customWidth="1"/>
    <col min="1220" max="1220" width="7.140625" style="1357" customWidth="1"/>
    <col min="1221" max="1221" width="1.42578125" style="1357" customWidth="1"/>
    <col min="1222" max="1222" width="3.5703125" style="1357" customWidth="1"/>
    <col min="1223" max="1223" width="4" style="1357" customWidth="1"/>
    <col min="1224" max="1224" width="0" style="1357" hidden="1" customWidth="1"/>
    <col min="1225" max="1225" width="0.42578125" style="1357" customWidth="1"/>
    <col min="1226" max="1226" width="4.85546875" style="1357" customWidth="1"/>
    <col min="1227" max="1227" width="1.5703125" style="1357" customWidth="1"/>
    <col min="1228" max="1228" width="7.5703125" style="1357" customWidth="1"/>
    <col min="1229" max="1229" width="0" style="1357" hidden="1" customWidth="1"/>
    <col min="1230" max="1230" width="0.5703125" style="1357" customWidth="1"/>
    <col min="1231" max="1231" width="0.85546875" style="1357" customWidth="1"/>
    <col min="1232" max="1232" width="6.42578125" style="1357" customWidth="1"/>
    <col min="1233" max="1233" width="2.5703125" style="1357" customWidth="1"/>
    <col min="1234" max="1234" width="0.7109375" style="1357" customWidth="1"/>
    <col min="1235" max="1235" width="0.85546875" style="1357" customWidth="1"/>
    <col min="1236" max="1236" width="4.5703125" style="1357" customWidth="1"/>
    <col min="1237" max="1237" width="0" style="1357" hidden="1" customWidth="1"/>
    <col min="1238" max="1238" width="3.5703125" style="1357" customWidth="1"/>
    <col min="1239" max="1239" width="1.140625" style="1357" customWidth="1"/>
    <col min="1240" max="1240" width="4" style="1357" customWidth="1"/>
    <col min="1241" max="1242" width="0" style="1357" hidden="1" customWidth="1"/>
    <col min="1243" max="1243" width="0.85546875" style="1357" customWidth="1"/>
    <col min="1244" max="1244" width="5.28515625" style="1357" customWidth="1"/>
    <col min="1245" max="1245" width="3.28515625" style="1357" customWidth="1"/>
    <col min="1246" max="1246" width="4.7109375" style="1357" customWidth="1"/>
    <col min="1247" max="1247" width="2.5703125" style="1357" customWidth="1"/>
    <col min="1248" max="1248" width="1" style="1357" customWidth="1"/>
    <col min="1249" max="1252" width="0" style="1357" hidden="1" customWidth="1"/>
    <col min="1253" max="1253" width="10.140625" style="1357" customWidth="1"/>
    <col min="1254" max="1258" width="5.28515625" style="1357" customWidth="1"/>
    <col min="1259" max="1259" width="6.42578125" style="1357" customWidth="1"/>
    <col min="1260" max="1269" width="5.28515625" style="1357" customWidth="1"/>
    <col min="1270" max="1471" width="9.140625" style="1357"/>
    <col min="1472" max="1472" width="1" style="1357" customWidth="1"/>
    <col min="1473" max="1473" width="2.42578125" style="1357" customWidth="1"/>
    <col min="1474" max="1474" width="2.140625" style="1357" customWidth="1"/>
    <col min="1475" max="1475" width="23" style="1357" customWidth="1"/>
    <col min="1476" max="1476" width="7.140625" style="1357" customWidth="1"/>
    <col min="1477" max="1477" width="1.42578125" style="1357" customWidth="1"/>
    <col min="1478" max="1478" width="3.5703125" style="1357" customWidth="1"/>
    <col min="1479" max="1479" width="4" style="1357" customWidth="1"/>
    <col min="1480" max="1480" width="0" style="1357" hidden="1" customWidth="1"/>
    <col min="1481" max="1481" width="0.42578125" style="1357" customWidth="1"/>
    <col min="1482" max="1482" width="4.85546875" style="1357" customWidth="1"/>
    <col min="1483" max="1483" width="1.5703125" style="1357" customWidth="1"/>
    <col min="1484" max="1484" width="7.5703125" style="1357" customWidth="1"/>
    <col min="1485" max="1485" width="0" style="1357" hidden="1" customWidth="1"/>
    <col min="1486" max="1486" width="0.5703125" style="1357" customWidth="1"/>
    <col min="1487" max="1487" width="0.85546875" style="1357" customWidth="1"/>
    <col min="1488" max="1488" width="6.42578125" style="1357" customWidth="1"/>
    <col min="1489" max="1489" width="2.5703125" style="1357" customWidth="1"/>
    <col min="1490" max="1490" width="0.7109375" style="1357" customWidth="1"/>
    <col min="1491" max="1491" width="0.85546875" style="1357" customWidth="1"/>
    <col min="1492" max="1492" width="4.5703125" style="1357" customWidth="1"/>
    <col min="1493" max="1493" width="0" style="1357" hidden="1" customWidth="1"/>
    <col min="1494" max="1494" width="3.5703125" style="1357" customWidth="1"/>
    <col min="1495" max="1495" width="1.140625" style="1357" customWidth="1"/>
    <col min="1496" max="1496" width="4" style="1357" customWidth="1"/>
    <col min="1497" max="1498" width="0" style="1357" hidden="1" customWidth="1"/>
    <col min="1499" max="1499" width="0.85546875" style="1357" customWidth="1"/>
    <col min="1500" max="1500" width="5.28515625" style="1357" customWidth="1"/>
    <col min="1501" max="1501" width="3.28515625" style="1357" customWidth="1"/>
    <col min="1502" max="1502" width="4.7109375" style="1357" customWidth="1"/>
    <col min="1503" max="1503" width="2.5703125" style="1357" customWidth="1"/>
    <col min="1504" max="1504" width="1" style="1357" customWidth="1"/>
    <col min="1505" max="1508" width="0" style="1357" hidden="1" customWidth="1"/>
    <col min="1509" max="1509" width="10.140625" style="1357" customWidth="1"/>
    <col min="1510" max="1514" width="5.28515625" style="1357" customWidth="1"/>
    <col min="1515" max="1515" width="6.42578125" style="1357" customWidth="1"/>
    <col min="1516" max="1525" width="5.28515625" style="1357" customWidth="1"/>
    <col min="1526" max="1727" width="9.140625" style="1357"/>
    <col min="1728" max="1728" width="1" style="1357" customWidth="1"/>
    <col min="1729" max="1729" width="2.42578125" style="1357" customWidth="1"/>
    <col min="1730" max="1730" width="2.140625" style="1357" customWidth="1"/>
    <col min="1731" max="1731" width="23" style="1357" customWidth="1"/>
    <col min="1732" max="1732" width="7.140625" style="1357" customWidth="1"/>
    <col min="1733" max="1733" width="1.42578125" style="1357" customWidth="1"/>
    <col min="1734" max="1734" width="3.5703125" style="1357" customWidth="1"/>
    <col min="1735" max="1735" width="4" style="1357" customWidth="1"/>
    <col min="1736" max="1736" width="0" style="1357" hidden="1" customWidth="1"/>
    <col min="1737" max="1737" width="0.42578125" style="1357" customWidth="1"/>
    <col min="1738" max="1738" width="4.85546875" style="1357" customWidth="1"/>
    <col min="1739" max="1739" width="1.5703125" style="1357" customWidth="1"/>
    <col min="1740" max="1740" width="7.5703125" style="1357" customWidth="1"/>
    <col min="1741" max="1741" width="0" style="1357" hidden="1" customWidth="1"/>
    <col min="1742" max="1742" width="0.5703125" style="1357" customWidth="1"/>
    <col min="1743" max="1743" width="0.85546875" style="1357" customWidth="1"/>
    <col min="1744" max="1744" width="6.42578125" style="1357" customWidth="1"/>
    <col min="1745" max="1745" width="2.5703125" style="1357" customWidth="1"/>
    <col min="1746" max="1746" width="0.7109375" style="1357" customWidth="1"/>
    <col min="1747" max="1747" width="0.85546875" style="1357" customWidth="1"/>
    <col min="1748" max="1748" width="4.5703125" style="1357" customWidth="1"/>
    <col min="1749" max="1749" width="0" style="1357" hidden="1" customWidth="1"/>
    <col min="1750" max="1750" width="3.5703125" style="1357" customWidth="1"/>
    <col min="1751" max="1751" width="1.140625" style="1357" customWidth="1"/>
    <col min="1752" max="1752" width="4" style="1357" customWidth="1"/>
    <col min="1753" max="1754" width="0" style="1357" hidden="1" customWidth="1"/>
    <col min="1755" max="1755" width="0.85546875" style="1357" customWidth="1"/>
    <col min="1756" max="1756" width="5.28515625" style="1357" customWidth="1"/>
    <col min="1757" max="1757" width="3.28515625" style="1357" customWidth="1"/>
    <col min="1758" max="1758" width="4.7109375" style="1357" customWidth="1"/>
    <col min="1759" max="1759" width="2.5703125" style="1357" customWidth="1"/>
    <col min="1760" max="1760" width="1" style="1357" customWidth="1"/>
    <col min="1761" max="1764" width="0" style="1357" hidden="1" customWidth="1"/>
    <col min="1765" max="1765" width="10.140625" style="1357" customWidth="1"/>
    <col min="1766" max="1770" width="5.28515625" style="1357" customWidth="1"/>
    <col min="1771" max="1771" width="6.42578125" style="1357" customWidth="1"/>
    <col min="1772" max="1781" width="5.28515625" style="1357" customWidth="1"/>
    <col min="1782" max="1983" width="9.140625" style="1357"/>
    <col min="1984" max="1984" width="1" style="1357" customWidth="1"/>
    <col min="1985" max="1985" width="2.42578125" style="1357" customWidth="1"/>
    <col min="1986" max="1986" width="2.140625" style="1357" customWidth="1"/>
    <col min="1987" max="1987" width="23" style="1357" customWidth="1"/>
    <col min="1988" max="1988" width="7.140625" style="1357" customWidth="1"/>
    <col min="1989" max="1989" width="1.42578125" style="1357" customWidth="1"/>
    <col min="1990" max="1990" width="3.5703125" style="1357" customWidth="1"/>
    <col min="1991" max="1991" width="4" style="1357" customWidth="1"/>
    <col min="1992" max="1992" width="0" style="1357" hidden="1" customWidth="1"/>
    <col min="1993" max="1993" width="0.42578125" style="1357" customWidth="1"/>
    <col min="1994" max="1994" width="4.85546875" style="1357" customWidth="1"/>
    <col min="1995" max="1995" width="1.5703125" style="1357" customWidth="1"/>
    <col min="1996" max="1996" width="7.5703125" style="1357" customWidth="1"/>
    <col min="1997" max="1997" width="0" style="1357" hidden="1" customWidth="1"/>
    <col min="1998" max="1998" width="0.5703125" style="1357" customWidth="1"/>
    <col min="1999" max="1999" width="0.85546875" style="1357" customWidth="1"/>
    <col min="2000" max="2000" width="6.42578125" style="1357" customWidth="1"/>
    <col min="2001" max="2001" width="2.5703125" style="1357" customWidth="1"/>
    <col min="2002" max="2002" width="0.7109375" style="1357" customWidth="1"/>
    <col min="2003" max="2003" width="0.85546875" style="1357" customWidth="1"/>
    <col min="2004" max="2004" width="4.5703125" style="1357" customWidth="1"/>
    <col min="2005" max="2005" width="0" style="1357" hidden="1" customWidth="1"/>
    <col min="2006" max="2006" width="3.5703125" style="1357" customWidth="1"/>
    <col min="2007" max="2007" width="1.140625" style="1357" customWidth="1"/>
    <col min="2008" max="2008" width="4" style="1357" customWidth="1"/>
    <col min="2009" max="2010" width="0" style="1357" hidden="1" customWidth="1"/>
    <col min="2011" max="2011" width="0.85546875" style="1357" customWidth="1"/>
    <col min="2012" max="2012" width="5.28515625" style="1357" customWidth="1"/>
    <col min="2013" max="2013" width="3.28515625" style="1357" customWidth="1"/>
    <col min="2014" max="2014" width="4.7109375" style="1357" customWidth="1"/>
    <col min="2015" max="2015" width="2.5703125" style="1357" customWidth="1"/>
    <col min="2016" max="2016" width="1" style="1357" customWidth="1"/>
    <col min="2017" max="2020" width="0" style="1357" hidden="1" customWidth="1"/>
    <col min="2021" max="2021" width="10.140625" style="1357" customWidth="1"/>
    <col min="2022" max="2026" width="5.28515625" style="1357" customWidth="1"/>
    <col min="2027" max="2027" width="6.42578125" style="1357" customWidth="1"/>
    <col min="2028" max="2037" width="5.28515625" style="1357" customWidth="1"/>
    <col min="2038" max="2239" width="9.140625" style="1357"/>
    <col min="2240" max="2240" width="1" style="1357" customWidth="1"/>
    <col min="2241" max="2241" width="2.42578125" style="1357" customWidth="1"/>
    <col min="2242" max="2242" width="2.140625" style="1357" customWidth="1"/>
    <col min="2243" max="2243" width="23" style="1357" customWidth="1"/>
    <col min="2244" max="2244" width="7.140625" style="1357" customWidth="1"/>
    <col min="2245" max="2245" width="1.42578125" style="1357" customWidth="1"/>
    <col min="2246" max="2246" width="3.5703125" style="1357" customWidth="1"/>
    <col min="2247" max="2247" width="4" style="1357" customWidth="1"/>
    <col min="2248" max="2248" width="0" style="1357" hidden="1" customWidth="1"/>
    <col min="2249" max="2249" width="0.42578125" style="1357" customWidth="1"/>
    <col min="2250" max="2250" width="4.85546875" style="1357" customWidth="1"/>
    <col min="2251" max="2251" width="1.5703125" style="1357" customWidth="1"/>
    <col min="2252" max="2252" width="7.5703125" style="1357" customWidth="1"/>
    <col min="2253" max="2253" width="0" style="1357" hidden="1" customWidth="1"/>
    <col min="2254" max="2254" width="0.5703125" style="1357" customWidth="1"/>
    <col min="2255" max="2255" width="0.85546875" style="1357" customWidth="1"/>
    <col min="2256" max="2256" width="6.42578125" style="1357" customWidth="1"/>
    <col min="2257" max="2257" width="2.5703125" style="1357" customWidth="1"/>
    <col min="2258" max="2258" width="0.7109375" style="1357" customWidth="1"/>
    <col min="2259" max="2259" width="0.85546875" style="1357" customWidth="1"/>
    <col min="2260" max="2260" width="4.5703125" style="1357" customWidth="1"/>
    <col min="2261" max="2261" width="0" style="1357" hidden="1" customWidth="1"/>
    <col min="2262" max="2262" width="3.5703125" style="1357" customWidth="1"/>
    <col min="2263" max="2263" width="1.140625" style="1357" customWidth="1"/>
    <col min="2264" max="2264" width="4" style="1357" customWidth="1"/>
    <col min="2265" max="2266" width="0" style="1357" hidden="1" customWidth="1"/>
    <col min="2267" max="2267" width="0.85546875" style="1357" customWidth="1"/>
    <col min="2268" max="2268" width="5.28515625" style="1357" customWidth="1"/>
    <col min="2269" max="2269" width="3.28515625" style="1357" customWidth="1"/>
    <col min="2270" max="2270" width="4.7109375" style="1357" customWidth="1"/>
    <col min="2271" max="2271" width="2.5703125" style="1357" customWidth="1"/>
    <col min="2272" max="2272" width="1" style="1357" customWidth="1"/>
    <col min="2273" max="2276" width="0" style="1357" hidden="1" customWidth="1"/>
    <col min="2277" max="2277" width="10.140625" style="1357" customWidth="1"/>
    <col min="2278" max="2282" width="5.28515625" style="1357" customWidth="1"/>
    <col min="2283" max="2283" width="6.42578125" style="1357" customWidth="1"/>
    <col min="2284" max="2293" width="5.28515625" style="1357" customWidth="1"/>
    <col min="2294" max="2495" width="9.140625" style="1357"/>
    <col min="2496" max="2496" width="1" style="1357" customWidth="1"/>
    <col min="2497" max="2497" width="2.42578125" style="1357" customWidth="1"/>
    <col min="2498" max="2498" width="2.140625" style="1357" customWidth="1"/>
    <col min="2499" max="2499" width="23" style="1357" customWidth="1"/>
    <col min="2500" max="2500" width="7.140625" style="1357" customWidth="1"/>
    <col min="2501" max="2501" width="1.42578125" style="1357" customWidth="1"/>
    <col min="2502" max="2502" width="3.5703125" style="1357" customWidth="1"/>
    <col min="2503" max="2503" width="4" style="1357" customWidth="1"/>
    <col min="2504" max="2504" width="0" style="1357" hidden="1" customWidth="1"/>
    <col min="2505" max="2505" width="0.42578125" style="1357" customWidth="1"/>
    <col min="2506" max="2506" width="4.85546875" style="1357" customWidth="1"/>
    <col min="2507" max="2507" width="1.5703125" style="1357" customWidth="1"/>
    <col min="2508" max="2508" width="7.5703125" style="1357" customWidth="1"/>
    <col min="2509" max="2509" width="0" style="1357" hidden="1" customWidth="1"/>
    <col min="2510" max="2510" width="0.5703125" style="1357" customWidth="1"/>
    <col min="2511" max="2511" width="0.85546875" style="1357" customWidth="1"/>
    <col min="2512" max="2512" width="6.42578125" style="1357" customWidth="1"/>
    <col min="2513" max="2513" width="2.5703125" style="1357" customWidth="1"/>
    <col min="2514" max="2514" width="0.7109375" style="1357" customWidth="1"/>
    <col min="2515" max="2515" width="0.85546875" style="1357" customWidth="1"/>
    <col min="2516" max="2516" width="4.5703125" style="1357" customWidth="1"/>
    <col min="2517" max="2517" width="0" style="1357" hidden="1" customWidth="1"/>
    <col min="2518" max="2518" width="3.5703125" style="1357" customWidth="1"/>
    <col min="2519" max="2519" width="1.140625" style="1357" customWidth="1"/>
    <col min="2520" max="2520" width="4" style="1357" customWidth="1"/>
    <col min="2521" max="2522" width="0" style="1357" hidden="1" customWidth="1"/>
    <col min="2523" max="2523" width="0.85546875" style="1357" customWidth="1"/>
    <col min="2524" max="2524" width="5.28515625" style="1357" customWidth="1"/>
    <col min="2525" max="2525" width="3.28515625" style="1357" customWidth="1"/>
    <col min="2526" max="2526" width="4.7109375" style="1357" customWidth="1"/>
    <col min="2527" max="2527" width="2.5703125" style="1357" customWidth="1"/>
    <col min="2528" max="2528" width="1" style="1357" customWidth="1"/>
    <col min="2529" max="2532" width="0" style="1357" hidden="1" customWidth="1"/>
    <col min="2533" max="2533" width="10.140625" style="1357" customWidth="1"/>
    <col min="2534" max="2538" width="5.28515625" style="1357" customWidth="1"/>
    <col min="2539" max="2539" width="6.42578125" style="1357" customWidth="1"/>
    <col min="2540" max="2549" width="5.28515625" style="1357" customWidth="1"/>
    <col min="2550" max="2751" width="9.140625" style="1357"/>
    <col min="2752" max="2752" width="1" style="1357" customWidth="1"/>
    <col min="2753" max="2753" width="2.42578125" style="1357" customWidth="1"/>
    <col min="2754" max="2754" width="2.140625" style="1357" customWidth="1"/>
    <col min="2755" max="2755" width="23" style="1357" customWidth="1"/>
    <col min="2756" max="2756" width="7.140625" style="1357" customWidth="1"/>
    <col min="2757" max="2757" width="1.42578125" style="1357" customWidth="1"/>
    <col min="2758" max="2758" width="3.5703125" style="1357" customWidth="1"/>
    <col min="2759" max="2759" width="4" style="1357" customWidth="1"/>
    <col min="2760" max="2760" width="0" style="1357" hidden="1" customWidth="1"/>
    <col min="2761" max="2761" width="0.42578125" style="1357" customWidth="1"/>
    <col min="2762" max="2762" width="4.85546875" style="1357" customWidth="1"/>
    <col min="2763" max="2763" width="1.5703125" style="1357" customWidth="1"/>
    <col min="2764" max="2764" width="7.5703125" style="1357" customWidth="1"/>
    <col min="2765" max="2765" width="0" style="1357" hidden="1" customWidth="1"/>
    <col min="2766" max="2766" width="0.5703125" style="1357" customWidth="1"/>
    <col min="2767" max="2767" width="0.85546875" style="1357" customWidth="1"/>
    <col min="2768" max="2768" width="6.42578125" style="1357" customWidth="1"/>
    <col min="2769" max="2769" width="2.5703125" style="1357" customWidth="1"/>
    <col min="2770" max="2770" width="0.7109375" style="1357" customWidth="1"/>
    <col min="2771" max="2771" width="0.85546875" style="1357" customWidth="1"/>
    <col min="2772" max="2772" width="4.5703125" style="1357" customWidth="1"/>
    <col min="2773" max="2773" width="0" style="1357" hidden="1" customWidth="1"/>
    <col min="2774" max="2774" width="3.5703125" style="1357" customWidth="1"/>
    <col min="2775" max="2775" width="1.140625" style="1357" customWidth="1"/>
    <col min="2776" max="2776" width="4" style="1357" customWidth="1"/>
    <col min="2777" max="2778" width="0" style="1357" hidden="1" customWidth="1"/>
    <col min="2779" max="2779" width="0.85546875" style="1357" customWidth="1"/>
    <col min="2780" max="2780" width="5.28515625" style="1357" customWidth="1"/>
    <col min="2781" max="2781" width="3.28515625" style="1357" customWidth="1"/>
    <col min="2782" max="2782" width="4.7109375" style="1357" customWidth="1"/>
    <col min="2783" max="2783" width="2.5703125" style="1357" customWidth="1"/>
    <col min="2784" max="2784" width="1" style="1357" customWidth="1"/>
    <col min="2785" max="2788" width="0" style="1357" hidden="1" customWidth="1"/>
    <col min="2789" max="2789" width="10.140625" style="1357" customWidth="1"/>
    <col min="2790" max="2794" width="5.28515625" style="1357" customWidth="1"/>
    <col min="2795" max="2795" width="6.42578125" style="1357" customWidth="1"/>
    <col min="2796" max="2805" width="5.28515625" style="1357" customWidth="1"/>
    <col min="2806" max="3007" width="9.140625" style="1357"/>
    <col min="3008" max="3008" width="1" style="1357" customWidth="1"/>
    <col min="3009" max="3009" width="2.42578125" style="1357" customWidth="1"/>
    <col min="3010" max="3010" width="2.140625" style="1357" customWidth="1"/>
    <col min="3011" max="3011" width="23" style="1357" customWidth="1"/>
    <col min="3012" max="3012" width="7.140625" style="1357" customWidth="1"/>
    <col min="3013" max="3013" width="1.42578125" style="1357" customWidth="1"/>
    <col min="3014" max="3014" width="3.5703125" style="1357" customWidth="1"/>
    <col min="3015" max="3015" width="4" style="1357" customWidth="1"/>
    <col min="3016" max="3016" width="0" style="1357" hidden="1" customWidth="1"/>
    <col min="3017" max="3017" width="0.42578125" style="1357" customWidth="1"/>
    <col min="3018" max="3018" width="4.85546875" style="1357" customWidth="1"/>
    <col min="3019" max="3019" width="1.5703125" style="1357" customWidth="1"/>
    <col min="3020" max="3020" width="7.5703125" style="1357" customWidth="1"/>
    <col min="3021" max="3021" width="0" style="1357" hidden="1" customWidth="1"/>
    <col min="3022" max="3022" width="0.5703125" style="1357" customWidth="1"/>
    <col min="3023" max="3023" width="0.85546875" style="1357" customWidth="1"/>
    <col min="3024" max="3024" width="6.42578125" style="1357" customWidth="1"/>
    <col min="3025" max="3025" width="2.5703125" style="1357" customWidth="1"/>
    <col min="3026" max="3026" width="0.7109375" style="1357" customWidth="1"/>
    <col min="3027" max="3027" width="0.85546875" style="1357" customWidth="1"/>
    <col min="3028" max="3028" width="4.5703125" style="1357" customWidth="1"/>
    <col min="3029" max="3029" width="0" style="1357" hidden="1" customWidth="1"/>
    <col min="3030" max="3030" width="3.5703125" style="1357" customWidth="1"/>
    <col min="3031" max="3031" width="1.140625" style="1357" customWidth="1"/>
    <col min="3032" max="3032" width="4" style="1357" customWidth="1"/>
    <col min="3033" max="3034" width="0" style="1357" hidden="1" customWidth="1"/>
    <col min="3035" max="3035" width="0.85546875" style="1357" customWidth="1"/>
    <col min="3036" max="3036" width="5.28515625" style="1357" customWidth="1"/>
    <col min="3037" max="3037" width="3.28515625" style="1357" customWidth="1"/>
    <col min="3038" max="3038" width="4.7109375" style="1357" customWidth="1"/>
    <col min="3039" max="3039" width="2.5703125" style="1357" customWidth="1"/>
    <col min="3040" max="3040" width="1" style="1357" customWidth="1"/>
    <col min="3041" max="3044" width="0" style="1357" hidden="1" customWidth="1"/>
    <col min="3045" max="3045" width="10.140625" style="1357" customWidth="1"/>
    <col min="3046" max="3050" width="5.28515625" style="1357" customWidth="1"/>
    <col min="3051" max="3051" width="6.42578125" style="1357" customWidth="1"/>
    <col min="3052" max="3061" width="5.28515625" style="1357" customWidth="1"/>
    <col min="3062" max="3263" width="9.140625" style="1357"/>
    <col min="3264" max="3264" width="1" style="1357" customWidth="1"/>
    <col min="3265" max="3265" width="2.42578125" style="1357" customWidth="1"/>
    <col min="3266" max="3266" width="2.140625" style="1357" customWidth="1"/>
    <col min="3267" max="3267" width="23" style="1357" customWidth="1"/>
    <col min="3268" max="3268" width="7.140625" style="1357" customWidth="1"/>
    <col min="3269" max="3269" width="1.42578125" style="1357" customWidth="1"/>
    <col min="3270" max="3270" width="3.5703125" style="1357" customWidth="1"/>
    <col min="3271" max="3271" width="4" style="1357" customWidth="1"/>
    <col min="3272" max="3272" width="0" style="1357" hidden="1" customWidth="1"/>
    <col min="3273" max="3273" width="0.42578125" style="1357" customWidth="1"/>
    <col min="3274" max="3274" width="4.85546875" style="1357" customWidth="1"/>
    <col min="3275" max="3275" width="1.5703125" style="1357" customWidth="1"/>
    <col min="3276" max="3276" width="7.5703125" style="1357" customWidth="1"/>
    <col min="3277" max="3277" width="0" style="1357" hidden="1" customWidth="1"/>
    <col min="3278" max="3278" width="0.5703125" style="1357" customWidth="1"/>
    <col min="3279" max="3279" width="0.85546875" style="1357" customWidth="1"/>
    <col min="3280" max="3280" width="6.42578125" style="1357" customWidth="1"/>
    <col min="3281" max="3281" width="2.5703125" style="1357" customWidth="1"/>
    <col min="3282" max="3282" width="0.7109375" style="1357" customWidth="1"/>
    <col min="3283" max="3283" width="0.85546875" style="1357" customWidth="1"/>
    <col min="3284" max="3284" width="4.5703125" style="1357" customWidth="1"/>
    <col min="3285" max="3285" width="0" style="1357" hidden="1" customWidth="1"/>
    <col min="3286" max="3286" width="3.5703125" style="1357" customWidth="1"/>
    <col min="3287" max="3287" width="1.140625" style="1357" customWidth="1"/>
    <col min="3288" max="3288" width="4" style="1357" customWidth="1"/>
    <col min="3289" max="3290" width="0" style="1357" hidden="1" customWidth="1"/>
    <col min="3291" max="3291" width="0.85546875" style="1357" customWidth="1"/>
    <col min="3292" max="3292" width="5.28515625" style="1357" customWidth="1"/>
    <col min="3293" max="3293" width="3.28515625" style="1357" customWidth="1"/>
    <col min="3294" max="3294" width="4.7109375" style="1357" customWidth="1"/>
    <col min="3295" max="3295" width="2.5703125" style="1357" customWidth="1"/>
    <col min="3296" max="3296" width="1" style="1357" customWidth="1"/>
    <col min="3297" max="3300" width="0" style="1357" hidden="1" customWidth="1"/>
    <col min="3301" max="3301" width="10.140625" style="1357" customWidth="1"/>
    <col min="3302" max="3306" width="5.28515625" style="1357" customWidth="1"/>
    <col min="3307" max="3307" width="6.42578125" style="1357" customWidth="1"/>
    <col min="3308" max="3317" width="5.28515625" style="1357" customWidth="1"/>
    <col min="3318" max="3519" width="9.140625" style="1357"/>
    <col min="3520" max="3520" width="1" style="1357" customWidth="1"/>
    <col min="3521" max="3521" width="2.42578125" style="1357" customWidth="1"/>
    <col min="3522" max="3522" width="2.140625" style="1357" customWidth="1"/>
    <col min="3523" max="3523" width="23" style="1357" customWidth="1"/>
    <col min="3524" max="3524" width="7.140625" style="1357" customWidth="1"/>
    <col min="3525" max="3525" width="1.42578125" style="1357" customWidth="1"/>
    <col min="3526" max="3526" width="3.5703125" style="1357" customWidth="1"/>
    <col min="3527" max="3527" width="4" style="1357" customWidth="1"/>
    <col min="3528" max="3528" width="0" style="1357" hidden="1" customWidth="1"/>
    <col min="3529" max="3529" width="0.42578125" style="1357" customWidth="1"/>
    <col min="3530" max="3530" width="4.85546875" style="1357" customWidth="1"/>
    <col min="3531" max="3531" width="1.5703125" style="1357" customWidth="1"/>
    <col min="3532" max="3532" width="7.5703125" style="1357" customWidth="1"/>
    <col min="3533" max="3533" width="0" style="1357" hidden="1" customWidth="1"/>
    <col min="3534" max="3534" width="0.5703125" style="1357" customWidth="1"/>
    <col min="3535" max="3535" width="0.85546875" style="1357" customWidth="1"/>
    <col min="3536" max="3536" width="6.42578125" style="1357" customWidth="1"/>
    <col min="3537" max="3537" width="2.5703125" style="1357" customWidth="1"/>
    <col min="3538" max="3538" width="0.7109375" style="1357" customWidth="1"/>
    <col min="3539" max="3539" width="0.85546875" style="1357" customWidth="1"/>
    <col min="3540" max="3540" width="4.5703125" style="1357" customWidth="1"/>
    <col min="3541" max="3541" width="0" style="1357" hidden="1" customWidth="1"/>
    <col min="3542" max="3542" width="3.5703125" style="1357" customWidth="1"/>
    <col min="3543" max="3543" width="1.140625" style="1357" customWidth="1"/>
    <col min="3544" max="3544" width="4" style="1357" customWidth="1"/>
    <col min="3545" max="3546" width="0" style="1357" hidden="1" customWidth="1"/>
    <col min="3547" max="3547" width="0.85546875" style="1357" customWidth="1"/>
    <col min="3548" max="3548" width="5.28515625" style="1357" customWidth="1"/>
    <col min="3549" max="3549" width="3.28515625" style="1357" customWidth="1"/>
    <col min="3550" max="3550" width="4.7109375" style="1357" customWidth="1"/>
    <col min="3551" max="3551" width="2.5703125" style="1357" customWidth="1"/>
    <col min="3552" max="3552" width="1" style="1357" customWidth="1"/>
    <col min="3553" max="3556" width="0" style="1357" hidden="1" customWidth="1"/>
    <col min="3557" max="3557" width="10.140625" style="1357" customWidth="1"/>
    <col min="3558" max="3562" width="5.28515625" style="1357" customWidth="1"/>
    <col min="3563" max="3563" width="6.42578125" style="1357" customWidth="1"/>
    <col min="3564" max="3573" width="5.28515625" style="1357" customWidth="1"/>
    <col min="3574" max="3775" width="9.140625" style="1357"/>
    <col min="3776" max="3776" width="1" style="1357" customWidth="1"/>
    <col min="3777" max="3777" width="2.42578125" style="1357" customWidth="1"/>
    <col min="3778" max="3778" width="2.140625" style="1357" customWidth="1"/>
    <col min="3779" max="3779" width="23" style="1357" customWidth="1"/>
    <col min="3780" max="3780" width="7.140625" style="1357" customWidth="1"/>
    <col min="3781" max="3781" width="1.42578125" style="1357" customWidth="1"/>
    <col min="3782" max="3782" width="3.5703125" style="1357" customWidth="1"/>
    <col min="3783" max="3783" width="4" style="1357" customWidth="1"/>
    <col min="3784" max="3784" width="0" style="1357" hidden="1" customWidth="1"/>
    <col min="3785" max="3785" width="0.42578125" style="1357" customWidth="1"/>
    <col min="3786" max="3786" width="4.85546875" style="1357" customWidth="1"/>
    <col min="3787" max="3787" width="1.5703125" style="1357" customWidth="1"/>
    <col min="3788" max="3788" width="7.5703125" style="1357" customWidth="1"/>
    <col min="3789" max="3789" width="0" style="1357" hidden="1" customWidth="1"/>
    <col min="3790" max="3790" width="0.5703125" style="1357" customWidth="1"/>
    <col min="3791" max="3791" width="0.85546875" style="1357" customWidth="1"/>
    <col min="3792" max="3792" width="6.42578125" style="1357" customWidth="1"/>
    <col min="3793" max="3793" width="2.5703125" style="1357" customWidth="1"/>
    <col min="3794" max="3794" width="0.7109375" style="1357" customWidth="1"/>
    <col min="3795" max="3795" width="0.85546875" style="1357" customWidth="1"/>
    <col min="3796" max="3796" width="4.5703125" style="1357" customWidth="1"/>
    <col min="3797" max="3797" width="0" style="1357" hidden="1" customWidth="1"/>
    <col min="3798" max="3798" width="3.5703125" style="1357" customWidth="1"/>
    <col min="3799" max="3799" width="1.140625" style="1357" customWidth="1"/>
    <col min="3800" max="3800" width="4" style="1357" customWidth="1"/>
    <col min="3801" max="3802" width="0" style="1357" hidden="1" customWidth="1"/>
    <col min="3803" max="3803" width="0.85546875" style="1357" customWidth="1"/>
    <col min="3804" max="3804" width="5.28515625" style="1357" customWidth="1"/>
    <col min="3805" max="3805" width="3.28515625" style="1357" customWidth="1"/>
    <col min="3806" max="3806" width="4.7109375" style="1357" customWidth="1"/>
    <col min="3807" max="3807" width="2.5703125" style="1357" customWidth="1"/>
    <col min="3808" max="3808" width="1" style="1357" customWidth="1"/>
    <col min="3809" max="3812" width="0" style="1357" hidden="1" customWidth="1"/>
    <col min="3813" max="3813" width="10.140625" style="1357" customWidth="1"/>
    <col min="3814" max="3818" width="5.28515625" style="1357" customWidth="1"/>
    <col min="3819" max="3819" width="6.42578125" style="1357" customWidth="1"/>
    <col min="3820" max="3829" width="5.28515625" style="1357" customWidth="1"/>
    <col min="3830" max="4031" width="9.140625" style="1357"/>
    <col min="4032" max="4032" width="1" style="1357" customWidth="1"/>
    <col min="4033" max="4033" width="2.42578125" style="1357" customWidth="1"/>
    <col min="4034" max="4034" width="2.140625" style="1357" customWidth="1"/>
    <col min="4035" max="4035" width="23" style="1357" customWidth="1"/>
    <col min="4036" max="4036" width="7.140625" style="1357" customWidth="1"/>
    <col min="4037" max="4037" width="1.42578125" style="1357" customWidth="1"/>
    <col min="4038" max="4038" width="3.5703125" style="1357" customWidth="1"/>
    <col min="4039" max="4039" width="4" style="1357" customWidth="1"/>
    <col min="4040" max="4040" width="0" style="1357" hidden="1" customWidth="1"/>
    <col min="4041" max="4041" width="0.42578125" style="1357" customWidth="1"/>
    <col min="4042" max="4042" width="4.85546875" style="1357" customWidth="1"/>
    <col min="4043" max="4043" width="1.5703125" style="1357" customWidth="1"/>
    <col min="4044" max="4044" width="7.5703125" style="1357" customWidth="1"/>
    <col min="4045" max="4045" width="0" style="1357" hidden="1" customWidth="1"/>
    <col min="4046" max="4046" width="0.5703125" style="1357" customWidth="1"/>
    <col min="4047" max="4047" width="0.85546875" style="1357" customWidth="1"/>
    <col min="4048" max="4048" width="6.42578125" style="1357" customWidth="1"/>
    <col min="4049" max="4049" width="2.5703125" style="1357" customWidth="1"/>
    <col min="4050" max="4050" width="0.7109375" style="1357" customWidth="1"/>
    <col min="4051" max="4051" width="0.85546875" style="1357" customWidth="1"/>
    <col min="4052" max="4052" width="4.5703125" style="1357" customWidth="1"/>
    <col min="4053" max="4053" width="0" style="1357" hidden="1" customWidth="1"/>
    <col min="4054" max="4054" width="3.5703125" style="1357" customWidth="1"/>
    <col min="4055" max="4055" width="1.140625" style="1357" customWidth="1"/>
    <col min="4056" max="4056" width="4" style="1357" customWidth="1"/>
    <col min="4057" max="4058" width="0" style="1357" hidden="1" customWidth="1"/>
    <col min="4059" max="4059" width="0.85546875" style="1357" customWidth="1"/>
    <col min="4060" max="4060" width="5.28515625" style="1357" customWidth="1"/>
    <col min="4061" max="4061" width="3.28515625" style="1357" customWidth="1"/>
    <col min="4062" max="4062" width="4.7109375" style="1357" customWidth="1"/>
    <col min="4063" max="4063" width="2.5703125" style="1357" customWidth="1"/>
    <col min="4064" max="4064" width="1" style="1357" customWidth="1"/>
    <col min="4065" max="4068" width="0" style="1357" hidden="1" customWidth="1"/>
    <col min="4069" max="4069" width="10.140625" style="1357" customWidth="1"/>
    <col min="4070" max="4074" width="5.28515625" style="1357" customWidth="1"/>
    <col min="4075" max="4075" width="6.42578125" style="1357" customWidth="1"/>
    <col min="4076" max="4085" width="5.28515625" style="1357" customWidth="1"/>
    <col min="4086" max="4287" width="9.140625" style="1357"/>
    <col min="4288" max="4288" width="1" style="1357" customWidth="1"/>
    <col min="4289" max="4289" width="2.42578125" style="1357" customWidth="1"/>
    <col min="4290" max="4290" width="2.140625" style="1357" customWidth="1"/>
    <col min="4291" max="4291" width="23" style="1357" customWidth="1"/>
    <col min="4292" max="4292" width="7.140625" style="1357" customWidth="1"/>
    <col min="4293" max="4293" width="1.42578125" style="1357" customWidth="1"/>
    <col min="4294" max="4294" width="3.5703125" style="1357" customWidth="1"/>
    <col min="4295" max="4295" width="4" style="1357" customWidth="1"/>
    <col min="4296" max="4296" width="0" style="1357" hidden="1" customWidth="1"/>
    <col min="4297" max="4297" width="0.42578125" style="1357" customWidth="1"/>
    <col min="4298" max="4298" width="4.85546875" style="1357" customWidth="1"/>
    <col min="4299" max="4299" width="1.5703125" style="1357" customWidth="1"/>
    <col min="4300" max="4300" width="7.5703125" style="1357" customWidth="1"/>
    <col min="4301" max="4301" width="0" style="1357" hidden="1" customWidth="1"/>
    <col min="4302" max="4302" width="0.5703125" style="1357" customWidth="1"/>
    <col min="4303" max="4303" width="0.85546875" style="1357" customWidth="1"/>
    <col min="4304" max="4304" width="6.42578125" style="1357" customWidth="1"/>
    <col min="4305" max="4305" width="2.5703125" style="1357" customWidth="1"/>
    <col min="4306" max="4306" width="0.7109375" style="1357" customWidth="1"/>
    <col min="4307" max="4307" width="0.85546875" style="1357" customWidth="1"/>
    <col min="4308" max="4308" width="4.5703125" style="1357" customWidth="1"/>
    <col min="4309" max="4309" width="0" style="1357" hidden="1" customWidth="1"/>
    <col min="4310" max="4310" width="3.5703125" style="1357" customWidth="1"/>
    <col min="4311" max="4311" width="1.140625" style="1357" customWidth="1"/>
    <col min="4312" max="4312" width="4" style="1357" customWidth="1"/>
    <col min="4313" max="4314" width="0" style="1357" hidden="1" customWidth="1"/>
    <col min="4315" max="4315" width="0.85546875" style="1357" customWidth="1"/>
    <col min="4316" max="4316" width="5.28515625" style="1357" customWidth="1"/>
    <col min="4317" max="4317" width="3.28515625" style="1357" customWidth="1"/>
    <col min="4318" max="4318" width="4.7109375" style="1357" customWidth="1"/>
    <col min="4319" max="4319" width="2.5703125" style="1357" customWidth="1"/>
    <col min="4320" max="4320" width="1" style="1357" customWidth="1"/>
    <col min="4321" max="4324" width="0" style="1357" hidden="1" customWidth="1"/>
    <col min="4325" max="4325" width="10.140625" style="1357" customWidth="1"/>
    <col min="4326" max="4330" width="5.28515625" style="1357" customWidth="1"/>
    <col min="4331" max="4331" width="6.42578125" style="1357" customWidth="1"/>
    <col min="4332" max="4341" width="5.28515625" style="1357" customWidth="1"/>
    <col min="4342" max="4543" width="9.140625" style="1357"/>
    <col min="4544" max="4544" width="1" style="1357" customWidth="1"/>
    <col min="4545" max="4545" width="2.42578125" style="1357" customWidth="1"/>
    <col min="4546" max="4546" width="2.140625" style="1357" customWidth="1"/>
    <col min="4547" max="4547" width="23" style="1357" customWidth="1"/>
    <col min="4548" max="4548" width="7.140625" style="1357" customWidth="1"/>
    <col min="4549" max="4549" width="1.42578125" style="1357" customWidth="1"/>
    <col min="4550" max="4550" width="3.5703125" style="1357" customWidth="1"/>
    <col min="4551" max="4551" width="4" style="1357" customWidth="1"/>
    <col min="4552" max="4552" width="0" style="1357" hidden="1" customWidth="1"/>
    <col min="4553" max="4553" width="0.42578125" style="1357" customWidth="1"/>
    <col min="4554" max="4554" width="4.85546875" style="1357" customWidth="1"/>
    <col min="4555" max="4555" width="1.5703125" style="1357" customWidth="1"/>
    <col min="4556" max="4556" width="7.5703125" style="1357" customWidth="1"/>
    <col min="4557" max="4557" width="0" style="1357" hidden="1" customWidth="1"/>
    <col min="4558" max="4558" width="0.5703125" style="1357" customWidth="1"/>
    <col min="4559" max="4559" width="0.85546875" style="1357" customWidth="1"/>
    <col min="4560" max="4560" width="6.42578125" style="1357" customWidth="1"/>
    <col min="4561" max="4561" width="2.5703125" style="1357" customWidth="1"/>
    <col min="4562" max="4562" width="0.7109375" style="1357" customWidth="1"/>
    <col min="4563" max="4563" width="0.85546875" style="1357" customWidth="1"/>
    <col min="4564" max="4564" width="4.5703125" style="1357" customWidth="1"/>
    <col min="4565" max="4565" width="0" style="1357" hidden="1" customWidth="1"/>
    <col min="4566" max="4566" width="3.5703125" style="1357" customWidth="1"/>
    <col min="4567" max="4567" width="1.140625" style="1357" customWidth="1"/>
    <col min="4568" max="4568" width="4" style="1357" customWidth="1"/>
    <col min="4569" max="4570" width="0" style="1357" hidden="1" customWidth="1"/>
    <col min="4571" max="4571" width="0.85546875" style="1357" customWidth="1"/>
    <col min="4572" max="4572" width="5.28515625" style="1357" customWidth="1"/>
    <col min="4573" max="4573" width="3.28515625" style="1357" customWidth="1"/>
    <col min="4574" max="4574" width="4.7109375" style="1357" customWidth="1"/>
    <col min="4575" max="4575" width="2.5703125" style="1357" customWidth="1"/>
    <col min="4576" max="4576" width="1" style="1357" customWidth="1"/>
    <col min="4577" max="4580" width="0" style="1357" hidden="1" customWidth="1"/>
    <col min="4581" max="4581" width="10.140625" style="1357" customWidth="1"/>
    <col min="4582" max="4586" width="5.28515625" style="1357" customWidth="1"/>
    <col min="4587" max="4587" width="6.42578125" style="1357" customWidth="1"/>
    <col min="4588" max="4597" width="5.28515625" style="1357" customWidth="1"/>
    <col min="4598" max="4799" width="9.140625" style="1357"/>
    <col min="4800" max="4800" width="1" style="1357" customWidth="1"/>
    <col min="4801" max="4801" width="2.42578125" style="1357" customWidth="1"/>
    <col min="4802" max="4802" width="2.140625" style="1357" customWidth="1"/>
    <col min="4803" max="4803" width="23" style="1357" customWidth="1"/>
    <col min="4804" max="4804" width="7.140625" style="1357" customWidth="1"/>
    <col min="4805" max="4805" width="1.42578125" style="1357" customWidth="1"/>
    <col min="4806" max="4806" width="3.5703125" style="1357" customWidth="1"/>
    <col min="4807" max="4807" width="4" style="1357" customWidth="1"/>
    <col min="4808" max="4808" width="0" style="1357" hidden="1" customWidth="1"/>
    <col min="4809" max="4809" width="0.42578125" style="1357" customWidth="1"/>
    <col min="4810" max="4810" width="4.85546875" style="1357" customWidth="1"/>
    <col min="4811" max="4811" width="1.5703125" style="1357" customWidth="1"/>
    <col min="4812" max="4812" width="7.5703125" style="1357" customWidth="1"/>
    <col min="4813" max="4813" width="0" style="1357" hidden="1" customWidth="1"/>
    <col min="4814" max="4814" width="0.5703125" style="1357" customWidth="1"/>
    <col min="4815" max="4815" width="0.85546875" style="1357" customWidth="1"/>
    <col min="4816" max="4816" width="6.42578125" style="1357" customWidth="1"/>
    <col min="4817" max="4817" width="2.5703125" style="1357" customWidth="1"/>
    <col min="4818" max="4818" width="0.7109375" style="1357" customWidth="1"/>
    <col min="4819" max="4819" width="0.85546875" style="1357" customWidth="1"/>
    <col min="4820" max="4820" width="4.5703125" style="1357" customWidth="1"/>
    <col min="4821" max="4821" width="0" style="1357" hidden="1" customWidth="1"/>
    <col min="4822" max="4822" width="3.5703125" style="1357" customWidth="1"/>
    <col min="4823" max="4823" width="1.140625" style="1357" customWidth="1"/>
    <col min="4824" max="4824" width="4" style="1357" customWidth="1"/>
    <col min="4825" max="4826" width="0" style="1357" hidden="1" customWidth="1"/>
    <col min="4827" max="4827" width="0.85546875" style="1357" customWidth="1"/>
    <col min="4828" max="4828" width="5.28515625" style="1357" customWidth="1"/>
    <col min="4829" max="4829" width="3.28515625" style="1357" customWidth="1"/>
    <col min="4830" max="4830" width="4.7109375" style="1357" customWidth="1"/>
    <col min="4831" max="4831" width="2.5703125" style="1357" customWidth="1"/>
    <col min="4832" max="4832" width="1" style="1357" customWidth="1"/>
    <col min="4833" max="4836" width="0" style="1357" hidden="1" customWidth="1"/>
    <col min="4837" max="4837" width="10.140625" style="1357" customWidth="1"/>
    <col min="4838" max="4842" width="5.28515625" style="1357" customWidth="1"/>
    <col min="4843" max="4843" width="6.42578125" style="1357" customWidth="1"/>
    <col min="4844" max="4853" width="5.28515625" style="1357" customWidth="1"/>
    <col min="4854" max="5055" width="9.140625" style="1357"/>
    <col min="5056" max="5056" width="1" style="1357" customWidth="1"/>
    <col min="5057" max="5057" width="2.42578125" style="1357" customWidth="1"/>
    <col min="5058" max="5058" width="2.140625" style="1357" customWidth="1"/>
    <col min="5059" max="5059" width="23" style="1357" customWidth="1"/>
    <col min="5060" max="5060" width="7.140625" style="1357" customWidth="1"/>
    <col min="5061" max="5061" width="1.42578125" style="1357" customWidth="1"/>
    <col min="5062" max="5062" width="3.5703125" style="1357" customWidth="1"/>
    <col min="5063" max="5063" width="4" style="1357" customWidth="1"/>
    <col min="5064" max="5064" width="0" style="1357" hidden="1" customWidth="1"/>
    <col min="5065" max="5065" width="0.42578125" style="1357" customWidth="1"/>
    <col min="5066" max="5066" width="4.85546875" style="1357" customWidth="1"/>
    <col min="5067" max="5067" width="1.5703125" style="1357" customWidth="1"/>
    <col min="5068" max="5068" width="7.5703125" style="1357" customWidth="1"/>
    <col min="5069" max="5069" width="0" style="1357" hidden="1" customWidth="1"/>
    <col min="5070" max="5070" width="0.5703125" style="1357" customWidth="1"/>
    <col min="5071" max="5071" width="0.85546875" style="1357" customWidth="1"/>
    <col min="5072" max="5072" width="6.42578125" style="1357" customWidth="1"/>
    <col min="5073" max="5073" width="2.5703125" style="1357" customWidth="1"/>
    <col min="5074" max="5074" width="0.7109375" style="1357" customWidth="1"/>
    <col min="5075" max="5075" width="0.85546875" style="1357" customWidth="1"/>
    <col min="5076" max="5076" width="4.5703125" style="1357" customWidth="1"/>
    <col min="5077" max="5077" width="0" style="1357" hidden="1" customWidth="1"/>
    <col min="5078" max="5078" width="3.5703125" style="1357" customWidth="1"/>
    <col min="5079" max="5079" width="1.140625" style="1357" customWidth="1"/>
    <col min="5080" max="5080" width="4" style="1357" customWidth="1"/>
    <col min="5081" max="5082" width="0" style="1357" hidden="1" customWidth="1"/>
    <col min="5083" max="5083" width="0.85546875" style="1357" customWidth="1"/>
    <col min="5084" max="5084" width="5.28515625" style="1357" customWidth="1"/>
    <col min="5085" max="5085" width="3.28515625" style="1357" customWidth="1"/>
    <col min="5086" max="5086" width="4.7109375" style="1357" customWidth="1"/>
    <col min="5087" max="5087" width="2.5703125" style="1357" customWidth="1"/>
    <col min="5088" max="5088" width="1" style="1357" customWidth="1"/>
    <col min="5089" max="5092" width="0" style="1357" hidden="1" customWidth="1"/>
    <col min="5093" max="5093" width="10.140625" style="1357" customWidth="1"/>
    <col min="5094" max="5098" width="5.28515625" style="1357" customWidth="1"/>
    <col min="5099" max="5099" width="6.42578125" style="1357" customWidth="1"/>
    <col min="5100" max="5109" width="5.28515625" style="1357" customWidth="1"/>
    <col min="5110" max="5311" width="9.140625" style="1357"/>
    <col min="5312" max="5312" width="1" style="1357" customWidth="1"/>
    <col min="5313" max="5313" width="2.42578125" style="1357" customWidth="1"/>
    <col min="5314" max="5314" width="2.140625" style="1357" customWidth="1"/>
    <col min="5315" max="5315" width="23" style="1357" customWidth="1"/>
    <col min="5316" max="5316" width="7.140625" style="1357" customWidth="1"/>
    <col min="5317" max="5317" width="1.42578125" style="1357" customWidth="1"/>
    <col min="5318" max="5318" width="3.5703125" style="1357" customWidth="1"/>
    <col min="5319" max="5319" width="4" style="1357" customWidth="1"/>
    <col min="5320" max="5320" width="0" style="1357" hidden="1" customWidth="1"/>
    <col min="5321" max="5321" width="0.42578125" style="1357" customWidth="1"/>
    <col min="5322" max="5322" width="4.85546875" style="1357" customWidth="1"/>
    <col min="5323" max="5323" width="1.5703125" style="1357" customWidth="1"/>
    <col min="5324" max="5324" width="7.5703125" style="1357" customWidth="1"/>
    <col min="5325" max="5325" width="0" style="1357" hidden="1" customWidth="1"/>
    <col min="5326" max="5326" width="0.5703125" style="1357" customWidth="1"/>
    <col min="5327" max="5327" width="0.85546875" style="1357" customWidth="1"/>
    <col min="5328" max="5328" width="6.42578125" style="1357" customWidth="1"/>
    <col min="5329" max="5329" width="2.5703125" style="1357" customWidth="1"/>
    <col min="5330" max="5330" width="0.7109375" style="1357" customWidth="1"/>
    <col min="5331" max="5331" width="0.85546875" style="1357" customWidth="1"/>
    <col min="5332" max="5332" width="4.5703125" style="1357" customWidth="1"/>
    <col min="5333" max="5333" width="0" style="1357" hidden="1" customWidth="1"/>
    <col min="5334" max="5334" width="3.5703125" style="1357" customWidth="1"/>
    <col min="5335" max="5335" width="1.140625" style="1357" customWidth="1"/>
    <col min="5336" max="5336" width="4" style="1357" customWidth="1"/>
    <col min="5337" max="5338" width="0" style="1357" hidden="1" customWidth="1"/>
    <col min="5339" max="5339" width="0.85546875" style="1357" customWidth="1"/>
    <col min="5340" max="5340" width="5.28515625" style="1357" customWidth="1"/>
    <col min="5341" max="5341" width="3.28515625" style="1357" customWidth="1"/>
    <col min="5342" max="5342" width="4.7109375" style="1357" customWidth="1"/>
    <col min="5343" max="5343" width="2.5703125" style="1357" customWidth="1"/>
    <col min="5344" max="5344" width="1" style="1357" customWidth="1"/>
    <col min="5345" max="5348" width="0" style="1357" hidden="1" customWidth="1"/>
    <col min="5349" max="5349" width="10.140625" style="1357" customWidth="1"/>
    <col min="5350" max="5354" width="5.28515625" style="1357" customWidth="1"/>
    <col min="5355" max="5355" width="6.42578125" style="1357" customWidth="1"/>
    <col min="5356" max="5365" width="5.28515625" style="1357" customWidth="1"/>
    <col min="5366" max="5567" width="9.140625" style="1357"/>
    <col min="5568" max="5568" width="1" style="1357" customWidth="1"/>
    <col min="5569" max="5569" width="2.42578125" style="1357" customWidth="1"/>
    <col min="5570" max="5570" width="2.140625" style="1357" customWidth="1"/>
    <col min="5571" max="5571" width="23" style="1357" customWidth="1"/>
    <col min="5572" max="5572" width="7.140625" style="1357" customWidth="1"/>
    <col min="5573" max="5573" width="1.42578125" style="1357" customWidth="1"/>
    <col min="5574" max="5574" width="3.5703125" style="1357" customWidth="1"/>
    <col min="5575" max="5575" width="4" style="1357" customWidth="1"/>
    <col min="5576" max="5576" width="0" style="1357" hidden="1" customWidth="1"/>
    <col min="5577" max="5577" width="0.42578125" style="1357" customWidth="1"/>
    <col min="5578" max="5578" width="4.85546875" style="1357" customWidth="1"/>
    <col min="5579" max="5579" width="1.5703125" style="1357" customWidth="1"/>
    <col min="5580" max="5580" width="7.5703125" style="1357" customWidth="1"/>
    <col min="5581" max="5581" width="0" style="1357" hidden="1" customWidth="1"/>
    <col min="5582" max="5582" width="0.5703125" style="1357" customWidth="1"/>
    <col min="5583" max="5583" width="0.85546875" style="1357" customWidth="1"/>
    <col min="5584" max="5584" width="6.42578125" style="1357" customWidth="1"/>
    <col min="5585" max="5585" width="2.5703125" style="1357" customWidth="1"/>
    <col min="5586" max="5586" width="0.7109375" style="1357" customWidth="1"/>
    <col min="5587" max="5587" width="0.85546875" style="1357" customWidth="1"/>
    <col min="5588" max="5588" width="4.5703125" style="1357" customWidth="1"/>
    <col min="5589" max="5589" width="0" style="1357" hidden="1" customWidth="1"/>
    <col min="5590" max="5590" width="3.5703125" style="1357" customWidth="1"/>
    <col min="5591" max="5591" width="1.140625" style="1357" customWidth="1"/>
    <col min="5592" max="5592" width="4" style="1357" customWidth="1"/>
    <col min="5593" max="5594" width="0" style="1357" hidden="1" customWidth="1"/>
    <col min="5595" max="5595" width="0.85546875" style="1357" customWidth="1"/>
    <col min="5596" max="5596" width="5.28515625" style="1357" customWidth="1"/>
    <col min="5597" max="5597" width="3.28515625" style="1357" customWidth="1"/>
    <col min="5598" max="5598" width="4.7109375" style="1357" customWidth="1"/>
    <col min="5599" max="5599" width="2.5703125" style="1357" customWidth="1"/>
    <col min="5600" max="5600" width="1" style="1357" customWidth="1"/>
    <col min="5601" max="5604" width="0" style="1357" hidden="1" customWidth="1"/>
    <col min="5605" max="5605" width="10.140625" style="1357" customWidth="1"/>
    <col min="5606" max="5610" width="5.28515625" style="1357" customWidth="1"/>
    <col min="5611" max="5611" width="6.42578125" style="1357" customWidth="1"/>
    <col min="5612" max="5621" width="5.28515625" style="1357" customWidth="1"/>
    <col min="5622" max="5823" width="9.140625" style="1357"/>
    <col min="5824" max="5824" width="1" style="1357" customWidth="1"/>
    <col min="5825" max="5825" width="2.42578125" style="1357" customWidth="1"/>
    <col min="5826" max="5826" width="2.140625" style="1357" customWidth="1"/>
    <col min="5827" max="5827" width="23" style="1357" customWidth="1"/>
    <col min="5828" max="5828" width="7.140625" style="1357" customWidth="1"/>
    <col min="5829" max="5829" width="1.42578125" style="1357" customWidth="1"/>
    <col min="5830" max="5830" width="3.5703125" style="1357" customWidth="1"/>
    <col min="5831" max="5831" width="4" style="1357" customWidth="1"/>
    <col min="5832" max="5832" width="0" style="1357" hidden="1" customWidth="1"/>
    <col min="5833" max="5833" width="0.42578125" style="1357" customWidth="1"/>
    <col min="5834" max="5834" width="4.85546875" style="1357" customWidth="1"/>
    <col min="5835" max="5835" width="1.5703125" style="1357" customWidth="1"/>
    <col min="5836" max="5836" width="7.5703125" style="1357" customWidth="1"/>
    <col min="5837" max="5837" width="0" style="1357" hidden="1" customWidth="1"/>
    <col min="5838" max="5838" width="0.5703125" style="1357" customWidth="1"/>
    <col min="5839" max="5839" width="0.85546875" style="1357" customWidth="1"/>
    <col min="5840" max="5840" width="6.42578125" style="1357" customWidth="1"/>
    <col min="5841" max="5841" width="2.5703125" style="1357" customWidth="1"/>
    <col min="5842" max="5842" width="0.7109375" style="1357" customWidth="1"/>
    <col min="5843" max="5843" width="0.85546875" style="1357" customWidth="1"/>
    <col min="5844" max="5844" width="4.5703125" style="1357" customWidth="1"/>
    <col min="5845" max="5845" width="0" style="1357" hidden="1" customWidth="1"/>
    <col min="5846" max="5846" width="3.5703125" style="1357" customWidth="1"/>
    <col min="5847" max="5847" width="1.140625" style="1357" customWidth="1"/>
    <col min="5848" max="5848" width="4" style="1357" customWidth="1"/>
    <col min="5849" max="5850" width="0" style="1357" hidden="1" customWidth="1"/>
    <col min="5851" max="5851" width="0.85546875" style="1357" customWidth="1"/>
    <col min="5852" max="5852" width="5.28515625" style="1357" customWidth="1"/>
    <col min="5853" max="5853" width="3.28515625" style="1357" customWidth="1"/>
    <col min="5854" max="5854" width="4.7109375" style="1357" customWidth="1"/>
    <col min="5855" max="5855" width="2.5703125" style="1357" customWidth="1"/>
    <col min="5856" max="5856" width="1" style="1357" customWidth="1"/>
    <col min="5857" max="5860" width="0" style="1357" hidden="1" customWidth="1"/>
    <col min="5861" max="5861" width="10.140625" style="1357" customWidth="1"/>
    <col min="5862" max="5866" width="5.28515625" style="1357" customWidth="1"/>
    <col min="5867" max="5867" width="6.42578125" style="1357" customWidth="1"/>
    <col min="5868" max="5877" width="5.28515625" style="1357" customWidth="1"/>
    <col min="5878" max="6079" width="9.140625" style="1357"/>
    <col min="6080" max="6080" width="1" style="1357" customWidth="1"/>
    <col min="6081" max="6081" width="2.42578125" style="1357" customWidth="1"/>
    <col min="6082" max="6082" width="2.140625" style="1357" customWidth="1"/>
    <col min="6083" max="6083" width="23" style="1357" customWidth="1"/>
    <col min="6084" max="6084" width="7.140625" style="1357" customWidth="1"/>
    <col min="6085" max="6085" width="1.42578125" style="1357" customWidth="1"/>
    <col min="6086" max="6086" width="3.5703125" style="1357" customWidth="1"/>
    <col min="6087" max="6087" width="4" style="1357" customWidth="1"/>
    <col min="6088" max="6088" width="0" style="1357" hidden="1" customWidth="1"/>
    <col min="6089" max="6089" width="0.42578125" style="1357" customWidth="1"/>
    <col min="6090" max="6090" width="4.85546875" style="1357" customWidth="1"/>
    <col min="6091" max="6091" width="1.5703125" style="1357" customWidth="1"/>
    <col min="6092" max="6092" width="7.5703125" style="1357" customWidth="1"/>
    <col min="6093" max="6093" width="0" style="1357" hidden="1" customWidth="1"/>
    <col min="6094" max="6094" width="0.5703125" style="1357" customWidth="1"/>
    <col min="6095" max="6095" width="0.85546875" style="1357" customWidth="1"/>
    <col min="6096" max="6096" width="6.42578125" style="1357" customWidth="1"/>
    <col min="6097" max="6097" width="2.5703125" style="1357" customWidth="1"/>
    <col min="6098" max="6098" width="0.7109375" style="1357" customWidth="1"/>
    <col min="6099" max="6099" width="0.85546875" style="1357" customWidth="1"/>
    <col min="6100" max="6100" width="4.5703125" style="1357" customWidth="1"/>
    <col min="6101" max="6101" width="0" style="1357" hidden="1" customWidth="1"/>
    <col min="6102" max="6102" width="3.5703125" style="1357" customWidth="1"/>
    <col min="6103" max="6103" width="1.140625" style="1357" customWidth="1"/>
    <col min="6104" max="6104" width="4" style="1357" customWidth="1"/>
    <col min="6105" max="6106" width="0" style="1357" hidden="1" customWidth="1"/>
    <col min="6107" max="6107" width="0.85546875" style="1357" customWidth="1"/>
    <col min="6108" max="6108" width="5.28515625" style="1357" customWidth="1"/>
    <col min="6109" max="6109" width="3.28515625" style="1357" customWidth="1"/>
    <col min="6110" max="6110" width="4.7109375" style="1357" customWidth="1"/>
    <col min="6111" max="6111" width="2.5703125" style="1357" customWidth="1"/>
    <col min="6112" max="6112" width="1" style="1357" customWidth="1"/>
    <col min="6113" max="6116" width="0" style="1357" hidden="1" customWidth="1"/>
    <col min="6117" max="6117" width="10.140625" style="1357" customWidth="1"/>
    <col min="6118" max="6122" width="5.28515625" style="1357" customWidth="1"/>
    <col min="6123" max="6123" width="6.42578125" style="1357" customWidth="1"/>
    <col min="6124" max="6133" width="5.28515625" style="1357" customWidth="1"/>
    <col min="6134" max="6335" width="9.140625" style="1357"/>
    <col min="6336" max="6336" width="1" style="1357" customWidth="1"/>
    <col min="6337" max="6337" width="2.42578125" style="1357" customWidth="1"/>
    <col min="6338" max="6338" width="2.140625" style="1357" customWidth="1"/>
    <col min="6339" max="6339" width="23" style="1357" customWidth="1"/>
    <col min="6340" max="6340" width="7.140625" style="1357" customWidth="1"/>
    <col min="6341" max="6341" width="1.42578125" style="1357" customWidth="1"/>
    <col min="6342" max="6342" width="3.5703125" style="1357" customWidth="1"/>
    <col min="6343" max="6343" width="4" style="1357" customWidth="1"/>
    <col min="6344" max="6344" width="0" style="1357" hidden="1" customWidth="1"/>
    <col min="6345" max="6345" width="0.42578125" style="1357" customWidth="1"/>
    <col min="6346" max="6346" width="4.85546875" style="1357" customWidth="1"/>
    <col min="6347" max="6347" width="1.5703125" style="1357" customWidth="1"/>
    <col min="6348" max="6348" width="7.5703125" style="1357" customWidth="1"/>
    <col min="6349" max="6349" width="0" style="1357" hidden="1" customWidth="1"/>
    <col min="6350" max="6350" width="0.5703125" style="1357" customWidth="1"/>
    <col min="6351" max="6351" width="0.85546875" style="1357" customWidth="1"/>
    <col min="6352" max="6352" width="6.42578125" style="1357" customWidth="1"/>
    <col min="6353" max="6353" width="2.5703125" style="1357" customWidth="1"/>
    <col min="6354" max="6354" width="0.7109375" style="1357" customWidth="1"/>
    <col min="6355" max="6355" width="0.85546875" style="1357" customWidth="1"/>
    <col min="6356" max="6356" width="4.5703125" style="1357" customWidth="1"/>
    <col min="6357" max="6357" width="0" style="1357" hidden="1" customWidth="1"/>
    <col min="6358" max="6358" width="3.5703125" style="1357" customWidth="1"/>
    <col min="6359" max="6359" width="1.140625" style="1357" customWidth="1"/>
    <col min="6360" max="6360" width="4" style="1357" customWidth="1"/>
    <col min="6361" max="6362" width="0" style="1357" hidden="1" customWidth="1"/>
    <col min="6363" max="6363" width="0.85546875" style="1357" customWidth="1"/>
    <col min="6364" max="6364" width="5.28515625" style="1357" customWidth="1"/>
    <col min="6365" max="6365" width="3.28515625" style="1357" customWidth="1"/>
    <col min="6366" max="6366" width="4.7109375" style="1357" customWidth="1"/>
    <col min="6367" max="6367" width="2.5703125" style="1357" customWidth="1"/>
    <col min="6368" max="6368" width="1" style="1357" customWidth="1"/>
    <col min="6369" max="6372" width="0" style="1357" hidden="1" customWidth="1"/>
    <col min="6373" max="6373" width="10.140625" style="1357" customWidth="1"/>
    <col min="6374" max="6378" width="5.28515625" style="1357" customWidth="1"/>
    <col min="6379" max="6379" width="6.42578125" style="1357" customWidth="1"/>
    <col min="6380" max="6389" width="5.28515625" style="1357" customWidth="1"/>
    <col min="6390" max="6591" width="9.140625" style="1357"/>
    <col min="6592" max="6592" width="1" style="1357" customWidth="1"/>
    <col min="6593" max="6593" width="2.42578125" style="1357" customWidth="1"/>
    <col min="6594" max="6594" width="2.140625" style="1357" customWidth="1"/>
    <col min="6595" max="6595" width="23" style="1357" customWidth="1"/>
    <col min="6596" max="6596" width="7.140625" style="1357" customWidth="1"/>
    <col min="6597" max="6597" width="1.42578125" style="1357" customWidth="1"/>
    <col min="6598" max="6598" width="3.5703125" style="1357" customWidth="1"/>
    <col min="6599" max="6599" width="4" style="1357" customWidth="1"/>
    <col min="6600" max="6600" width="0" style="1357" hidden="1" customWidth="1"/>
    <col min="6601" max="6601" width="0.42578125" style="1357" customWidth="1"/>
    <col min="6602" max="6602" width="4.85546875" style="1357" customWidth="1"/>
    <col min="6603" max="6603" width="1.5703125" style="1357" customWidth="1"/>
    <col min="6604" max="6604" width="7.5703125" style="1357" customWidth="1"/>
    <col min="6605" max="6605" width="0" style="1357" hidden="1" customWidth="1"/>
    <col min="6606" max="6606" width="0.5703125" style="1357" customWidth="1"/>
    <col min="6607" max="6607" width="0.85546875" style="1357" customWidth="1"/>
    <col min="6608" max="6608" width="6.42578125" style="1357" customWidth="1"/>
    <col min="6609" max="6609" width="2.5703125" style="1357" customWidth="1"/>
    <col min="6610" max="6610" width="0.7109375" style="1357" customWidth="1"/>
    <col min="6611" max="6611" width="0.85546875" style="1357" customWidth="1"/>
    <col min="6612" max="6612" width="4.5703125" style="1357" customWidth="1"/>
    <col min="6613" max="6613" width="0" style="1357" hidden="1" customWidth="1"/>
    <col min="6614" max="6614" width="3.5703125" style="1357" customWidth="1"/>
    <col min="6615" max="6615" width="1.140625" style="1357" customWidth="1"/>
    <col min="6616" max="6616" width="4" style="1357" customWidth="1"/>
    <col min="6617" max="6618" width="0" style="1357" hidden="1" customWidth="1"/>
    <col min="6619" max="6619" width="0.85546875" style="1357" customWidth="1"/>
    <col min="6620" max="6620" width="5.28515625" style="1357" customWidth="1"/>
    <col min="6621" max="6621" width="3.28515625" style="1357" customWidth="1"/>
    <col min="6622" max="6622" width="4.7109375" style="1357" customWidth="1"/>
    <col min="6623" max="6623" width="2.5703125" style="1357" customWidth="1"/>
    <col min="6624" max="6624" width="1" style="1357" customWidth="1"/>
    <col min="6625" max="6628" width="0" style="1357" hidden="1" customWidth="1"/>
    <col min="6629" max="6629" width="10.140625" style="1357" customWidth="1"/>
    <col min="6630" max="6634" width="5.28515625" style="1357" customWidth="1"/>
    <col min="6635" max="6635" width="6.42578125" style="1357" customWidth="1"/>
    <col min="6636" max="6645" width="5.28515625" style="1357" customWidth="1"/>
    <col min="6646" max="6847" width="9.140625" style="1357"/>
    <col min="6848" max="6848" width="1" style="1357" customWidth="1"/>
    <col min="6849" max="6849" width="2.42578125" style="1357" customWidth="1"/>
    <col min="6850" max="6850" width="2.140625" style="1357" customWidth="1"/>
    <col min="6851" max="6851" width="23" style="1357" customWidth="1"/>
    <col min="6852" max="6852" width="7.140625" style="1357" customWidth="1"/>
    <col min="6853" max="6853" width="1.42578125" style="1357" customWidth="1"/>
    <col min="6854" max="6854" width="3.5703125" style="1357" customWidth="1"/>
    <col min="6855" max="6855" width="4" style="1357" customWidth="1"/>
    <col min="6856" max="6856" width="0" style="1357" hidden="1" customWidth="1"/>
    <col min="6857" max="6857" width="0.42578125" style="1357" customWidth="1"/>
    <col min="6858" max="6858" width="4.85546875" style="1357" customWidth="1"/>
    <col min="6859" max="6859" width="1.5703125" style="1357" customWidth="1"/>
    <col min="6860" max="6860" width="7.5703125" style="1357" customWidth="1"/>
    <col min="6861" max="6861" width="0" style="1357" hidden="1" customWidth="1"/>
    <col min="6862" max="6862" width="0.5703125" style="1357" customWidth="1"/>
    <col min="6863" max="6863" width="0.85546875" style="1357" customWidth="1"/>
    <col min="6864" max="6864" width="6.42578125" style="1357" customWidth="1"/>
    <col min="6865" max="6865" width="2.5703125" style="1357" customWidth="1"/>
    <col min="6866" max="6866" width="0.7109375" style="1357" customWidth="1"/>
    <col min="6867" max="6867" width="0.85546875" style="1357" customWidth="1"/>
    <col min="6868" max="6868" width="4.5703125" style="1357" customWidth="1"/>
    <col min="6869" max="6869" width="0" style="1357" hidden="1" customWidth="1"/>
    <col min="6870" max="6870" width="3.5703125" style="1357" customWidth="1"/>
    <col min="6871" max="6871" width="1.140625" style="1357" customWidth="1"/>
    <col min="6872" max="6872" width="4" style="1357" customWidth="1"/>
    <col min="6873" max="6874" width="0" style="1357" hidden="1" customWidth="1"/>
    <col min="6875" max="6875" width="0.85546875" style="1357" customWidth="1"/>
    <col min="6876" max="6876" width="5.28515625" style="1357" customWidth="1"/>
    <col min="6877" max="6877" width="3.28515625" style="1357" customWidth="1"/>
    <col min="6878" max="6878" width="4.7109375" style="1357" customWidth="1"/>
    <col min="6879" max="6879" width="2.5703125" style="1357" customWidth="1"/>
    <col min="6880" max="6880" width="1" style="1357" customWidth="1"/>
    <col min="6881" max="6884" width="0" style="1357" hidden="1" customWidth="1"/>
    <col min="6885" max="6885" width="10.140625" style="1357" customWidth="1"/>
    <col min="6886" max="6890" width="5.28515625" style="1357" customWidth="1"/>
    <col min="6891" max="6891" width="6.42578125" style="1357" customWidth="1"/>
    <col min="6892" max="6901" width="5.28515625" style="1357" customWidth="1"/>
    <col min="6902" max="7103" width="9.140625" style="1357"/>
    <col min="7104" max="7104" width="1" style="1357" customWidth="1"/>
    <col min="7105" max="7105" width="2.42578125" style="1357" customWidth="1"/>
    <col min="7106" max="7106" width="2.140625" style="1357" customWidth="1"/>
    <col min="7107" max="7107" width="23" style="1357" customWidth="1"/>
    <col min="7108" max="7108" width="7.140625" style="1357" customWidth="1"/>
    <col min="7109" max="7109" width="1.42578125" style="1357" customWidth="1"/>
    <col min="7110" max="7110" width="3.5703125" style="1357" customWidth="1"/>
    <col min="7111" max="7111" width="4" style="1357" customWidth="1"/>
    <col min="7112" max="7112" width="0" style="1357" hidden="1" customWidth="1"/>
    <col min="7113" max="7113" width="0.42578125" style="1357" customWidth="1"/>
    <col min="7114" max="7114" width="4.85546875" style="1357" customWidth="1"/>
    <col min="7115" max="7115" width="1.5703125" style="1357" customWidth="1"/>
    <col min="7116" max="7116" width="7.5703125" style="1357" customWidth="1"/>
    <col min="7117" max="7117" width="0" style="1357" hidden="1" customWidth="1"/>
    <col min="7118" max="7118" width="0.5703125" style="1357" customWidth="1"/>
    <col min="7119" max="7119" width="0.85546875" style="1357" customWidth="1"/>
    <col min="7120" max="7120" width="6.42578125" style="1357" customWidth="1"/>
    <col min="7121" max="7121" width="2.5703125" style="1357" customWidth="1"/>
    <col min="7122" max="7122" width="0.7109375" style="1357" customWidth="1"/>
    <col min="7123" max="7123" width="0.85546875" style="1357" customWidth="1"/>
    <col min="7124" max="7124" width="4.5703125" style="1357" customWidth="1"/>
    <col min="7125" max="7125" width="0" style="1357" hidden="1" customWidth="1"/>
    <col min="7126" max="7126" width="3.5703125" style="1357" customWidth="1"/>
    <col min="7127" max="7127" width="1.140625" style="1357" customWidth="1"/>
    <col min="7128" max="7128" width="4" style="1357" customWidth="1"/>
    <col min="7129" max="7130" width="0" style="1357" hidden="1" customWidth="1"/>
    <col min="7131" max="7131" width="0.85546875" style="1357" customWidth="1"/>
    <col min="7132" max="7132" width="5.28515625" style="1357" customWidth="1"/>
    <col min="7133" max="7133" width="3.28515625" style="1357" customWidth="1"/>
    <col min="7134" max="7134" width="4.7109375" style="1357" customWidth="1"/>
    <col min="7135" max="7135" width="2.5703125" style="1357" customWidth="1"/>
    <col min="7136" max="7136" width="1" style="1357" customWidth="1"/>
    <col min="7137" max="7140" width="0" style="1357" hidden="1" customWidth="1"/>
    <col min="7141" max="7141" width="10.140625" style="1357" customWidth="1"/>
    <col min="7142" max="7146" width="5.28515625" style="1357" customWidth="1"/>
    <col min="7147" max="7147" width="6.42578125" style="1357" customWidth="1"/>
    <col min="7148" max="7157" width="5.28515625" style="1357" customWidth="1"/>
    <col min="7158" max="7359" width="9.140625" style="1357"/>
    <col min="7360" max="7360" width="1" style="1357" customWidth="1"/>
    <col min="7361" max="7361" width="2.42578125" style="1357" customWidth="1"/>
    <col min="7362" max="7362" width="2.140625" style="1357" customWidth="1"/>
    <col min="7363" max="7363" width="23" style="1357" customWidth="1"/>
    <col min="7364" max="7364" width="7.140625" style="1357" customWidth="1"/>
    <col min="7365" max="7365" width="1.42578125" style="1357" customWidth="1"/>
    <col min="7366" max="7366" width="3.5703125" style="1357" customWidth="1"/>
    <col min="7367" max="7367" width="4" style="1357" customWidth="1"/>
    <col min="7368" max="7368" width="0" style="1357" hidden="1" customWidth="1"/>
    <col min="7369" max="7369" width="0.42578125" style="1357" customWidth="1"/>
    <col min="7370" max="7370" width="4.85546875" style="1357" customWidth="1"/>
    <col min="7371" max="7371" width="1.5703125" style="1357" customWidth="1"/>
    <col min="7372" max="7372" width="7.5703125" style="1357" customWidth="1"/>
    <col min="7373" max="7373" width="0" style="1357" hidden="1" customWidth="1"/>
    <col min="7374" max="7374" width="0.5703125" style="1357" customWidth="1"/>
    <col min="7375" max="7375" width="0.85546875" style="1357" customWidth="1"/>
    <col min="7376" max="7376" width="6.42578125" style="1357" customWidth="1"/>
    <col min="7377" max="7377" width="2.5703125" style="1357" customWidth="1"/>
    <col min="7378" max="7378" width="0.7109375" style="1357" customWidth="1"/>
    <col min="7379" max="7379" width="0.85546875" style="1357" customWidth="1"/>
    <col min="7380" max="7380" width="4.5703125" style="1357" customWidth="1"/>
    <col min="7381" max="7381" width="0" style="1357" hidden="1" customWidth="1"/>
    <col min="7382" max="7382" width="3.5703125" style="1357" customWidth="1"/>
    <col min="7383" max="7383" width="1.140625" style="1357" customWidth="1"/>
    <col min="7384" max="7384" width="4" style="1357" customWidth="1"/>
    <col min="7385" max="7386" width="0" style="1357" hidden="1" customWidth="1"/>
    <col min="7387" max="7387" width="0.85546875" style="1357" customWidth="1"/>
    <col min="7388" max="7388" width="5.28515625" style="1357" customWidth="1"/>
    <col min="7389" max="7389" width="3.28515625" style="1357" customWidth="1"/>
    <col min="7390" max="7390" width="4.7109375" style="1357" customWidth="1"/>
    <col min="7391" max="7391" width="2.5703125" style="1357" customWidth="1"/>
    <col min="7392" max="7392" width="1" style="1357" customWidth="1"/>
    <col min="7393" max="7396" width="0" style="1357" hidden="1" customWidth="1"/>
    <col min="7397" max="7397" width="10.140625" style="1357" customWidth="1"/>
    <col min="7398" max="7402" width="5.28515625" style="1357" customWidth="1"/>
    <col min="7403" max="7403" width="6.42578125" style="1357" customWidth="1"/>
    <col min="7404" max="7413" width="5.28515625" style="1357" customWidth="1"/>
    <col min="7414" max="7615" width="9.140625" style="1357"/>
    <col min="7616" max="7616" width="1" style="1357" customWidth="1"/>
    <col min="7617" max="7617" width="2.42578125" style="1357" customWidth="1"/>
    <col min="7618" max="7618" width="2.140625" style="1357" customWidth="1"/>
    <col min="7619" max="7619" width="23" style="1357" customWidth="1"/>
    <col min="7620" max="7620" width="7.140625" style="1357" customWidth="1"/>
    <col min="7621" max="7621" width="1.42578125" style="1357" customWidth="1"/>
    <col min="7622" max="7622" width="3.5703125" style="1357" customWidth="1"/>
    <col min="7623" max="7623" width="4" style="1357" customWidth="1"/>
    <col min="7624" max="7624" width="0" style="1357" hidden="1" customWidth="1"/>
    <col min="7625" max="7625" width="0.42578125" style="1357" customWidth="1"/>
    <col min="7626" max="7626" width="4.85546875" style="1357" customWidth="1"/>
    <col min="7627" max="7627" width="1.5703125" style="1357" customWidth="1"/>
    <col min="7628" max="7628" width="7.5703125" style="1357" customWidth="1"/>
    <col min="7629" max="7629" width="0" style="1357" hidden="1" customWidth="1"/>
    <col min="7630" max="7630" width="0.5703125" style="1357" customWidth="1"/>
    <col min="7631" max="7631" width="0.85546875" style="1357" customWidth="1"/>
    <col min="7632" max="7632" width="6.42578125" style="1357" customWidth="1"/>
    <col min="7633" max="7633" width="2.5703125" style="1357" customWidth="1"/>
    <col min="7634" max="7634" width="0.7109375" style="1357" customWidth="1"/>
    <col min="7635" max="7635" width="0.85546875" style="1357" customWidth="1"/>
    <col min="7636" max="7636" width="4.5703125" style="1357" customWidth="1"/>
    <col min="7637" max="7637" width="0" style="1357" hidden="1" customWidth="1"/>
    <col min="7638" max="7638" width="3.5703125" style="1357" customWidth="1"/>
    <col min="7639" max="7639" width="1.140625" style="1357" customWidth="1"/>
    <col min="7640" max="7640" width="4" style="1357" customWidth="1"/>
    <col min="7641" max="7642" width="0" style="1357" hidden="1" customWidth="1"/>
    <col min="7643" max="7643" width="0.85546875" style="1357" customWidth="1"/>
    <col min="7644" max="7644" width="5.28515625" style="1357" customWidth="1"/>
    <col min="7645" max="7645" width="3.28515625" style="1357" customWidth="1"/>
    <col min="7646" max="7646" width="4.7109375" style="1357" customWidth="1"/>
    <col min="7647" max="7647" width="2.5703125" style="1357" customWidth="1"/>
    <col min="7648" max="7648" width="1" style="1357" customWidth="1"/>
    <col min="7649" max="7652" width="0" style="1357" hidden="1" customWidth="1"/>
    <col min="7653" max="7653" width="10.140625" style="1357" customWidth="1"/>
    <col min="7654" max="7658" width="5.28515625" style="1357" customWidth="1"/>
    <col min="7659" max="7659" width="6.42578125" style="1357" customWidth="1"/>
    <col min="7660" max="7669" width="5.28515625" style="1357" customWidth="1"/>
    <col min="7670" max="7871" width="9.140625" style="1357"/>
    <col min="7872" max="7872" width="1" style="1357" customWidth="1"/>
    <col min="7873" max="7873" width="2.42578125" style="1357" customWidth="1"/>
    <col min="7874" max="7874" width="2.140625" style="1357" customWidth="1"/>
    <col min="7875" max="7875" width="23" style="1357" customWidth="1"/>
    <col min="7876" max="7876" width="7.140625" style="1357" customWidth="1"/>
    <col min="7877" max="7877" width="1.42578125" style="1357" customWidth="1"/>
    <col min="7878" max="7878" width="3.5703125" style="1357" customWidth="1"/>
    <col min="7879" max="7879" width="4" style="1357" customWidth="1"/>
    <col min="7880" max="7880" width="0" style="1357" hidden="1" customWidth="1"/>
    <col min="7881" max="7881" width="0.42578125" style="1357" customWidth="1"/>
    <col min="7882" max="7882" width="4.85546875" style="1357" customWidth="1"/>
    <col min="7883" max="7883" width="1.5703125" style="1357" customWidth="1"/>
    <col min="7884" max="7884" width="7.5703125" style="1357" customWidth="1"/>
    <col min="7885" max="7885" width="0" style="1357" hidden="1" customWidth="1"/>
    <col min="7886" max="7886" width="0.5703125" style="1357" customWidth="1"/>
    <col min="7887" max="7887" width="0.85546875" style="1357" customWidth="1"/>
    <col min="7888" max="7888" width="6.42578125" style="1357" customWidth="1"/>
    <col min="7889" max="7889" width="2.5703125" style="1357" customWidth="1"/>
    <col min="7890" max="7890" width="0.7109375" style="1357" customWidth="1"/>
    <col min="7891" max="7891" width="0.85546875" style="1357" customWidth="1"/>
    <col min="7892" max="7892" width="4.5703125" style="1357" customWidth="1"/>
    <col min="7893" max="7893" width="0" style="1357" hidden="1" customWidth="1"/>
    <col min="7894" max="7894" width="3.5703125" style="1357" customWidth="1"/>
    <col min="7895" max="7895" width="1.140625" style="1357" customWidth="1"/>
    <col min="7896" max="7896" width="4" style="1357" customWidth="1"/>
    <col min="7897" max="7898" width="0" style="1357" hidden="1" customWidth="1"/>
    <col min="7899" max="7899" width="0.85546875" style="1357" customWidth="1"/>
    <col min="7900" max="7900" width="5.28515625" style="1357" customWidth="1"/>
    <col min="7901" max="7901" width="3.28515625" style="1357" customWidth="1"/>
    <col min="7902" max="7902" width="4.7109375" style="1357" customWidth="1"/>
    <col min="7903" max="7903" width="2.5703125" style="1357" customWidth="1"/>
    <col min="7904" max="7904" width="1" style="1357" customWidth="1"/>
    <col min="7905" max="7908" width="0" style="1357" hidden="1" customWidth="1"/>
    <col min="7909" max="7909" width="10.140625" style="1357" customWidth="1"/>
    <col min="7910" max="7914" width="5.28515625" style="1357" customWidth="1"/>
    <col min="7915" max="7915" width="6.42578125" style="1357" customWidth="1"/>
    <col min="7916" max="7925" width="5.28515625" style="1357" customWidth="1"/>
    <col min="7926" max="8127" width="9.140625" style="1357"/>
    <col min="8128" max="8128" width="1" style="1357" customWidth="1"/>
    <col min="8129" max="8129" width="2.42578125" style="1357" customWidth="1"/>
    <col min="8130" max="8130" width="2.140625" style="1357" customWidth="1"/>
    <col min="8131" max="8131" width="23" style="1357" customWidth="1"/>
    <col min="8132" max="8132" width="7.140625" style="1357" customWidth="1"/>
    <col min="8133" max="8133" width="1.42578125" style="1357" customWidth="1"/>
    <col min="8134" max="8134" width="3.5703125" style="1357" customWidth="1"/>
    <col min="8135" max="8135" width="4" style="1357" customWidth="1"/>
    <col min="8136" max="8136" width="0" style="1357" hidden="1" customWidth="1"/>
    <col min="8137" max="8137" width="0.42578125" style="1357" customWidth="1"/>
    <col min="8138" max="8138" width="4.85546875" style="1357" customWidth="1"/>
    <col min="8139" max="8139" width="1.5703125" style="1357" customWidth="1"/>
    <col min="8140" max="8140" width="7.5703125" style="1357" customWidth="1"/>
    <col min="8141" max="8141" width="0" style="1357" hidden="1" customWidth="1"/>
    <col min="8142" max="8142" width="0.5703125" style="1357" customWidth="1"/>
    <col min="8143" max="8143" width="0.85546875" style="1357" customWidth="1"/>
    <col min="8144" max="8144" width="6.42578125" style="1357" customWidth="1"/>
    <col min="8145" max="8145" width="2.5703125" style="1357" customWidth="1"/>
    <col min="8146" max="8146" width="0.7109375" style="1357" customWidth="1"/>
    <col min="8147" max="8147" width="0.85546875" style="1357" customWidth="1"/>
    <col min="8148" max="8148" width="4.5703125" style="1357" customWidth="1"/>
    <col min="8149" max="8149" width="0" style="1357" hidden="1" customWidth="1"/>
    <col min="8150" max="8150" width="3.5703125" style="1357" customWidth="1"/>
    <col min="8151" max="8151" width="1.140625" style="1357" customWidth="1"/>
    <col min="8152" max="8152" width="4" style="1357" customWidth="1"/>
    <col min="8153" max="8154" width="0" style="1357" hidden="1" customWidth="1"/>
    <col min="8155" max="8155" width="0.85546875" style="1357" customWidth="1"/>
    <col min="8156" max="8156" width="5.28515625" style="1357" customWidth="1"/>
    <col min="8157" max="8157" width="3.28515625" style="1357" customWidth="1"/>
    <col min="8158" max="8158" width="4.7109375" style="1357" customWidth="1"/>
    <col min="8159" max="8159" width="2.5703125" style="1357" customWidth="1"/>
    <col min="8160" max="8160" width="1" style="1357" customWidth="1"/>
    <col min="8161" max="8164" width="0" style="1357" hidden="1" customWidth="1"/>
    <col min="8165" max="8165" width="10.140625" style="1357" customWidth="1"/>
    <col min="8166" max="8170" width="5.28515625" style="1357" customWidth="1"/>
    <col min="8171" max="8171" width="6.42578125" style="1357" customWidth="1"/>
    <col min="8172" max="8181" width="5.28515625" style="1357" customWidth="1"/>
    <col min="8182" max="8383" width="9.140625" style="1357"/>
    <col min="8384" max="8384" width="1" style="1357" customWidth="1"/>
    <col min="8385" max="8385" width="2.42578125" style="1357" customWidth="1"/>
    <col min="8386" max="8386" width="2.140625" style="1357" customWidth="1"/>
    <col min="8387" max="8387" width="23" style="1357" customWidth="1"/>
    <col min="8388" max="8388" width="7.140625" style="1357" customWidth="1"/>
    <col min="8389" max="8389" width="1.42578125" style="1357" customWidth="1"/>
    <col min="8390" max="8390" width="3.5703125" style="1357" customWidth="1"/>
    <col min="8391" max="8391" width="4" style="1357" customWidth="1"/>
    <col min="8392" max="8392" width="0" style="1357" hidden="1" customWidth="1"/>
    <col min="8393" max="8393" width="0.42578125" style="1357" customWidth="1"/>
    <col min="8394" max="8394" width="4.85546875" style="1357" customWidth="1"/>
    <col min="8395" max="8395" width="1.5703125" style="1357" customWidth="1"/>
    <col min="8396" max="8396" width="7.5703125" style="1357" customWidth="1"/>
    <col min="8397" max="8397" width="0" style="1357" hidden="1" customWidth="1"/>
    <col min="8398" max="8398" width="0.5703125" style="1357" customWidth="1"/>
    <col min="8399" max="8399" width="0.85546875" style="1357" customWidth="1"/>
    <col min="8400" max="8400" width="6.42578125" style="1357" customWidth="1"/>
    <col min="8401" max="8401" width="2.5703125" style="1357" customWidth="1"/>
    <col min="8402" max="8402" width="0.7109375" style="1357" customWidth="1"/>
    <col min="8403" max="8403" width="0.85546875" style="1357" customWidth="1"/>
    <col min="8404" max="8404" width="4.5703125" style="1357" customWidth="1"/>
    <col min="8405" max="8405" width="0" style="1357" hidden="1" customWidth="1"/>
    <col min="8406" max="8406" width="3.5703125" style="1357" customWidth="1"/>
    <col min="8407" max="8407" width="1.140625" style="1357" customWidth="1"/>
    <col min="8408" max="8408" width="4" style="1357" customWidth="1"/>
    <col min="8409" max="8410" width="0" style="1357" hidden="1" customWidth="1"/>
    <col min="8411" max="8411" width="0.85546875" style="1357" customWidth="1"/>
    <col min="8412" max="8412" width="5.28515625" style="1357" customWidth="1"/>
    <col min="8413" max="8413" width="3.28515625" style="1357" customWidth="1"/>
    <col min="8414" max="8414" width="4.7109375" style="1357" customWidth="1"/>
    <col min="8415" max="8415" width="2.5703125" style="1357" customWidth="1"/>
    <col min="8416" max="8416" width="1" style="1357" customWidth="1"/>
    <col min="8417" max="8420" width="0" style="1357" hidden="1" customWidth="1"/>
    <col min="8421" max="8421" width="10.140625" style="1357" customWidth="1"/>
    <col min="8422" max="8426" width="5.28515625" style="1357" customWidth="1"/>
    <col min="8427" max="8427" width="6.42578125" style="1357" customWidth="1"/>
    <col min="8428" max="8437" width="5.28515625" style="1357" customWidth="1"/>
    <col min="8438" max="8639" width="9.140625" style="1357"/>
    <col min="8640" max="8640" width="1" style="1357" customWidth="1"/>
    <col min="8641" max="8641" width="2.42578125" style="1357" customWidth="1"/>
    <col min="8642" max="8642" width="2.140625" style="1357" customWidth="1"/>
    <col min="8643" max="8643" width="23" style="1357" customWidth="1"/>
    <col min="8644" max="8644" width="7.140625" style="1357" customWidth="1"/>
    <col min="8645" max="8645" width="1.42578125" style="1357" customWidth="1"/>
    <col min="8646" max="8646" width="3.5703125" style="1357" customWidth="1"/>
    <col min="8647" max="8647" width="4" style="1357" customWidth="1"/>
    <col min="8648" max="8648" width="0" style="1357" hidden="1" customWidth="1"/>
    <col min="8649" max="8649" width="0.42578125" style="1357" customWidth="1"/>
    <col min="8650" max="8650" width="4.85546875" style="1357" customWidth="1"/>
    <col min="8651" max="8651" width="1.5703125" style="1357" customWidth="1"/>
    <col min="8652" max="8652" width="7.5703125" style="1357" customWidth="1"/>
    <col min="8653" max="8653" width="0" style="1357" hidden="1" customWidth="1"/>
    <col min="8654" max="8654" width="0.5703125" style="1357" customWidth="1"/>
    <col min="8655" max="8655" width="0.85546875" style="1357" customWidth="1"/>
    <col min="8656" max="8656" width="6.42578125" style="1357" customWidth="1"/>
    <col min="8657" max="8657" width="2.5703125" style="1357" customWidth="1"/>
    <col min="8658" max="8658" width="0.7109375" style="1357" customWidth="1"/>
    <col min="8659" max="8659" width="0.85546875" style="1357" customWidth="1"/>
    <col min="8660" max="8660" width="4.5703125" style="1357" customWidth="1"/>
    <col min="8661" max="8661" width="0" style="1357" hidden="1" customWidth="1"/>
    <col min="8662" max="8662" width="3.5703125" style="1357" customWidth="1"/>
    <col min="8663" max="8663" width="1.140625" style="1357" customWidth="1"/>
    <col min="8664" max="8664" width="4" style="1357" customWidth="1"/>
    <col min="8665" max="8666" width="0" style="1357" hidden="1" customWidth="1"/>
    <col min="8667" max="8667" width="0.85546875" style="1357" customWidth="1"/>
    <col min="8668" max="8668" width="5.28515625" style="1357" customWidth="1"/>
    <col min="8669" max="8669" width="3.28515625" style="1357" customWidth="1"/>
    <col min="8670" max="8670" width="4.7109375" style="1357" customWidth="1"/>
    <col min="8671" max="8671" width="2.5703125" style="1357" customWidth="1"/>
    <col min="8672" max="8672" width="1" style="1357" customWidth="1"/>
    <col min="8673" max="8676" width="0" style="1357" hidden="1" customWidth="1"/>
    <col min="8677" max="8677" width="10.140625" style="1357" customWidth="1"/>
    <col min="8678" max="8682" width="5.28515625" style="1357" customWidth="1"/>
    <col min="8683" max="8683" width="6.42578125" style="1357" customWidth="1"/>
    <col min="8684" max="8693" width="5.28515625" style="1357" customWidth="1"/>
    <col min="8694" max="8895" width="9.140625" style="1357"/>
    <col min="8896" max="8896" width="1" style="1357" customWidth="1"/>
    <col min="8897" max="8897" width="2.42578125" style="1357" customWidth="1"/>
    <col min="8898" max="8898" width="2.140625" style="1357" customWidth="1"/>
    <col min="8899" max="8899" width="23" style="1357" customWidth="1"/>
    <col min="8900" max="8900" width="7.140625" style="1357" customWidth="1"/>
    <col min="8901" max="8901" width="1.42578125" style="1357" customWidth="1"/>
    <col min="8902" max="8902" width="3.5703125" style="1357" customWidth="1"/>
    <col min="8903" max="8903" width="4" style="1357" customWidth="1"/>
    <col min="8904" max="8904" width="0" style="1357" hidden="1" customWidth="1"/>
    <col min="8905" max="8905" width="0.42578125" style="1357" customWidth="1"/>
    <col min="8906" max="8906" width="4.85546875" style="1357" customWidth="1"/>
    <col min="8907" max="8907" width="1.5703125" style="1357" customWidth="1"/>
    <col min="8908" max="8908" width="7.5703125" style="1357" customWidth="1"/>
    <col min="8909" max="8909" width="0" style="1357" hidden="1" customWidth="1"/>
    <col min="8910" max="8910" width="0.5703125" style="1357" customWidth="1"/>
    <col min="8911" max="8911" width="0.85546875" style="1357" customWidth="1"/>
    <col min="8912" max="8912" width="6.42578125" style="1357" customWidth="1"/>
    <col min="8913" max="8913" width="2.5703125" style="1357" customWidth="1"/>
    <col min="8914" max="8914" width="0.7109375" style="1357" customWidth="1"/>
    <col min="8915" max="8915" width="0.85546875" style="1357" customWidth="1"/>
    <col min="8916" max="8916" width="4.5703125" style="1357" customWidth="1"/>
    <col min="8917" max="8917" width="0" style="1357" hidden="1" customWidth="1"/>
    <col min="8918" max="8918" width="3.5703125" style="1357" customWidth="1"/>
    <col min="8919" max="8919" width="1.140625" style="1357" customWidth="1"/>
    <col min="8920" max="8920" width="4" style="1357" customWidth="1"/>
    <col min="8921" max="8922" width="0" style="1357" hidden="1" customWidth="1"/>
    <col min="8923" max="8923" width="0.85546875" style="1357" customWidth="1"/>
    <col min="8924" max="8924" width="5.28515625" style="1357" customWidth="1"/>
    <col min="8925" max="8925" width="3.28515625" style="1357" customWidth="1"/>
    <col min="8926" max="8926" width="4.7109375" style="1357" customWidth="1"/>
    <col min="8927" max="8927" width="2.5703125" style="1357" customWidth="1"/>
    <col min="8928" max="8928" width="1" style="1357" customWidth="1"/>
    <col min="8929" max="8932" width="0" style="1357" hidden="1" customWidth="1"/>
    <col min="8933" max="8933" width="10.140625" style="1357" customWidth="1"/>
    <col min="8934" max="8938" width="5.28515625" style="1357" customWidth="1"/>
    <col min="8939" max="8939" width="6.42578125" style="1357" customWidth="1"/>
    <col min="8940" max="8949" width="5.28515625" style="1357" customWidth="1"/>
    <col min="8950" max="9151" width="9.140625" style="1357"/>
    <col min="9152" max="9152" width="1" style="1357" customWidth="1"/>
    <col min="9153" max="9153" width="2.42578125" style="1357" customWidth="1"/>
    <col min="9154" max="9154" width="2.140625" style="1357" customWidth="1"/>
    <col min="9155" max="9155" width="23" style="1357" customWidth="1"/>
    <col min="9156" max="9156" width="7.140625" style="1357" customWidth="1"/>
    <col min="9157" max="9157" width="1.42578125" style="1357" customWidth="1"/>
    <col min="9158" max="9158" width="3.5703125" style="1357" customWidth="1"/>
    <col min="9159" max="9159" width="4" style="1357" customWidth="1"/>
    <col min="9160" max="9160" width="0" style="1357" hidden="1" customWidth="1"/>
    <col min="9161" max="9161" width="0.42578125" style="1357" customWidth="1"/>
    <col min="9162" max="9162" width="4.85546875" style="1357" customWidth="1"/>
    <col min="9163" max="9163" width="1.5703125" style="1357" customWidth="1"/>
    <col min="9164" max="9164" width="7.5703125" style="1357" customWidth="1"/>
    <col min="9165" max="9165" width="0" style="1357" hidden="1" customWidth="1"/>
    <col min="9166" max="9166" width="0.5703125" style="1357" customWidth="1"/>
    <col min="9167" max="9167" width="0.85546875" style="1357" customWidth="1"/>
    <col min="9168" max="9168" width="6.42578125" style="1357" customWidth="1"/>
    <col min="9169" max="9169" width="2.5703125" style="1357" customWidth="1"/>
    <col min="9170" max="9170" width="0.7109375" style="1357" customWidth="1"/>
    <col min="9171" max="9171" width="0.85546875" style="1357" customWidth="1"/>
    <col min="9172" max="9172" width="4.5703125" style="1357" customWidth="1"/>
    <col min="9173" max="9173" width="0" style="1357" hidden="1" customWidth="1"/>
    <col min="9174" max="9174" width="3.5703125" style="1357" customWidth="1"/>
    <col min="9175" max="9175" width="1.140625" style="1357" customWidth="1"/>
    <col min="9176" max="9176" width="4" style="1357" customWidth="1"/>
    <col min="9177" max="9178" width="0" style="1357" hidden="1" customWidth="1"/>
    <col min="9179" max="9179" width="0.85546875" style="1357" customWidth="1"/>
    <col min="9180" max="9180" width="5.28515625" style="1357" customWidth="1"/>
    <col min="9181" max="9181" width="3.28515625" style="1357" customWidth="1"/>
    <col min="9182" max="9182" width="4.7109375" style="1357" customWidth="1"/>
    <col min="9183" max="9183" width="2.5703125" style="1357" customWidth="1"/>
    <col min="9184" max="9184" width="1" style="1357" customWidth="1"/>
    <col min="9185" max="9188" width="0" style="1357" hidden="1" customWidth="1"/>
    <col min="9189" max="9189" width="10.140625" style="1357" customWidth="1"/>
    <col min="9190" max="9194" width="5.28515625" style="1357" customWidth="1"/>
    <col min="9195" max="9195" width="6.42578125" style="1357" customWidth="1"/>
    <col min="9196" max="9205" width="5.28515625" style="1357" customWidth="1"/>
    <col min="9206" max="9407" width="9.140625" style="1357"/>
    <col min="9408" max="9408" width="1" style="1357" customWidth="1"/>
    <col min="9409" max="9409" width="2.42578125" style="1357" customWidth="1"/>
    <col min="9410" max="9410" width="2.140625" style="1357" customWidth="1"/>
    <col min="9411" max="9411" width="23" style="1357" customWidth="1"/>
    <col min="9412" max="9412" width="7.140625" style="1357" customWidth="1"/>
    <col min="9413" max="9413" width="1.42578125" style="1357" customWidth="1"/>
    <col min="9414" max="9414" width="3.5703125" style="1357" customWidth="1"/>
    <col min="9415" max="9415" width="4" style="1357" customWidth="1"/>
    <col min="9416" max="9416" width="0" style="1357" hidden="1" customWidth="1"/>
    <col min="9417" max="9417" width="0.42578125" style="1357" customWidth="1"/>
    <col min="9418" max="9418" width="4.85546875" style="1357" customWidth="1"/>
    <col min="9419" max="9419" width="1.5703125" style="1357" customWidth="1"/>
    <col min="9420" max="9420" width="7.5703125" style="1357" customWidth="1"/>
    <col min="9421" max="9421" width="0" style="1357" hidden="1" customWidth="1"/>
    <col min="9422" max="9422" width="0.5703125" style="1357" customWidth="1"/>
    <col min="9423" max="9423" width="0.85546875" style="1357" customWidth="1"/>
    <col min="9424" max="9424" width="6.42578125" style="1357" customWidth="1"/>
    <col min="9425" max="9425" width="2.5703125" style="1357" customWidth="1"/>
    <col min="9426" max="9426" width="0.7109375" style="1357" customWidth="1"/>
    <col min="9427" max="9427" width="0.85546875" style="1357" customWidth="1"/>
    <col min="9428" max="9428" width="4.5703125" style="1357" customWidth="1"/>
    <col min="9429" max="9429" width="0" style="1357" hidden="1" customWidth="1"/>
    <col min="9430" max="9430" width="3.5703125" style="1357" customWidth="1"/>
    <col min="9431" max="9431" width="1.140625" style="1357" customWidth="1"/>
    <col min="9432" max="9432" width="4" style="1357" customWidth="1"/>
    <col min="9433" max="9434" width="0" style="1357" hidden="1" customWidth="1"/>
    <col min="9435" max="9435" width="0.85546875" style="1357" customWidth="1"/>
    <col min="9436" max="9436" width="5.28515625" style="1357" customWidth="1"/>
    <col min="9437" max="9437" width="3.28515625" style="1357" customWidth="1"/>
    <col min="9438" max="9438" width="4.7109375" style="1357" customWidth="1"/>
    <col min="9439" max="9439" width="2.5703125" style="1357" customWidth="1"/>
    <col min="9440" max="9440" width="1" style="1357" customWidth="1"/>
    <col min="9441" max="9444" width="0" style="1357" hidden="1" customWidth="1"/>
    <col min="9445" max="9445" width="10.140625" style="1357" customWidth="1"/>
    <col min="9446" max="9450" width="5.28515625" style="1357" customWidth="1"/>
    <col min="9451" max="9451" width="6.42578125" style="1357" customWidth="1"/>
    <col min="9452" max="9461" width="5.28515625" style="1357" customWidth="1"/>
    <col min="9462" max="9663" width="9.140625" style="1357"/>
    <col min="9664" max="9664" width="1" style="1357" customWidth="1"/>
    <col min="9665" max="9665" width="2.42578125" style="1357" customWidth="1"/>
    <col min="9666" max="9666" width="2.140625" style="1357" customWidth="1"/>
    <col min="9667" max="9667" width="23" style="1357" customWidth="1"/>
    <col min="9668" max="9668" width="7.140625" style="1357" customWidth="1"/>
    <col min="9669" max="9669" width="1.42578125" style="1357" customWidth="1"/>
    <col min="9670" max="9670" width="3.5703125" style="1357" customWidth="1"/>
    <col min="9671" max="9671" width="4" style="1357" customWidth="1"/>
    <col min="9672" max="9672" width="0" style="1357" hidden="1" customWidth="1"/>
    <col min="9673" max="9673" width="0.42578125" style="1357" customWidth="1"/>
    <col min="9674" max="9674" width="4.85546875" style="1357" customWidth="1"/>
    <col min="9675" max="9675" width="1.5703125" style="1357" customWidth="1"/>
    <col min="9676" max="9676" width="7.5703125" style="1357" customWidth="1"/>
    <col min="9677" max="9677" width="0" style="1357" hidden="1" customWidth="1"/>
    <col min="9678" max="9678" width="0.5703125" style="1357" customWidth="1"/>
    <col min="9679" max="9679" width="0.85546875" style="1357" customWidth="1"/>
    <col min="9680" max="9680" width="6.42578125" style="1357" customWidth="1"/>
    <col min="9681" max="9681" width="2.5703125" style="1357" customWidth="1"/>
    <col min="9682" max="9682" width="0.7109375" style="1357" customWidth="1"/>
    <col min="9683" max="9683" width="0.85546875" style="1357" customWidth="1"/>
    <col min="9684" max="9684" width="4.5703125" style="1357" customWidth="1"/>
    <col min="9685" max="9685" width="0" style="1357" hidden="1" customWidth="1"/>
    <col min="9686" max="9686" width="3.5703125" style="1357" customWidth="1"/>
    <col min="9687" max="9687" width="1.140625" style="1357" customWidth="1"/>
    <col min="9688" max="9688" width="4" style="1357" customWidth="1"/>
    <col min="9689" max="9690" width="0" style="1357" hidden="1" customWidth="1"/>
    <col min="9691" max="9691" width="0.85546875" style="1357" customWidth="1"/>
    <col min="9692" max="9692" width="5.28515625" style="1357" customWidth="1"/>
    <col min="9693" max="9693" width="3.28515625" style="1357" customWidth="1"/>
    <col min="9694" max="9694" width="4.7109375" style="1357" customWidth="1"/>
    <col min="9695" max="9695" width="2.5703125" style="1357" customWidth="1"/>
    <col min="9696" max="9696" width="1" style="1357" customWidth="1"/>
    <col min="9697" max="9700" width="0" style="1357" hidden="1" customWidth="1"/>
    <col min="9701" max="9701" width="10.140625" style="1357" customWidth="1"/>
    <col min="9702" max="9706" width="5.28515625" style="1357" customWidth="1"/>
    <col min="9707" max="9707" width="6.42578125" style="1357" customWidth="1"/>
    <col min="9708" max="9717" width="5.28515625" style="1357" customWidth="1"/>
    <col min="9718" max="9919" width="9.140625" style="1357"/>
    <col min="9920" max="9920" width="1" style="1357" customWidth="1"/>
    <col min="9921" max="9921" width="2.42578125" style="1357" customWidth="1"/>
    <col min="9922" max="9922" width="2.140625" style="1357" customWidth="1"/>
    <col min="9923" max="9923" width="23" style="1357" customWidth="1"/>
    <col min="9924" max="9924" width="7.140625" style="1357" customWidth="1"/>
    <col min="9925" max="9925" width="1.42578125" style="1357" customWidth="1"/>
    <col min="9926" max="9926" width="3.5703125" style="1357" customWidth="1"/>
    <col min="9927" max="9927" width="4" style="1357" customWidth="1"/>
    <col min="9928" max="9928" width="0" style="1357" hidden="1" customWidth="1"/>
    <col min="9929" max="9929" width="0.42578125" style="1357" customWidth="1"/>
    <col min="9930" max="9930" width="4.85546875" style="1357" customWidth="1"/>
    <col min="9931" max="9931" width="1.5703125" style="1357" customWidth="1"/>
    <col min="9932" max="9932" width="7.5703125" style="1357" customWidth="1"/>
    <col min="9933" max="9933" width="0" style="1357" hidden="1" customWidth="1"/>
    <col min="9934" max="9934" width="0.5703125" style="1357" customWidth="1"/>
    <col min="9935" max="9935" width="0.85546875" style="1357" customWidth="1"/>
    <col min="9936" max="9936" width="6.42578125" style="1357" customWidth="1"/>
    <col min="9937" max="9937" width="2.5703125" style="1357" customWidth="1"/>
    <col min="9938" max="9938" width="0.7109375" style="1357" customWidth="1"/>
    <col min="9939" max="9939" width="0.85546875" style="1357" customWidth="1"/>
    <col min="9940" max="9940" width="4.5703125" style="1357" customWidth="1"/>
    <col min="9941" max="9941" width="0" style="1357" hidden="1" customWidth="1"/>
    <col min="9942" max="9942" width="3.5703125" style="1357" customWidth="1"/>
    <col min="9943" max="9943" width="1.140625" style="1357" customWidth="1"/>
    <col min="9944" max="9944" width="4" style="1357" customWidth="1"/>
    <col min="9945" max="9946" width="0" style="1357" hidden="1" customWidth="1"/>
    <col min="9947" max="9947" width="0.85546875" style="1357" customWidth="1"/>
    <col min="9948" max="9948" width="5.28515625" style="1357" customWidth="1"/>
    <col min="9949" max="9949" width="3.28515625" style="1357" customWidth="1"/>
    <col min="9950" max="9950" width="4.7109375" style="1357" customWidth="1"/>
    <col min="9951" max="9951" width="2.5703125" style="1357" customWidth="1"/>
    <col min="9952" max="9952" width="1" style="1357" customWidth="1"/>
    <col min="9953" max="9956" width="0" style="1357" hidden="1" customWidth="1"/>
    <col min="9957" max="9957" width="10.140625" style="1357" customWidth="1"/>
    <col min="9958" max="9962" width="5.28515625" style="1357" customWidth="1"/>
    <col min="9963" max="9963" width="6.42578125" style="1357" customWidth="1"/>
    <col min="9964" max="9973" width="5.28515625" style="1357" customWidth="1"/>
    <col min="9974" max="10175" width="9.140625" style="1357"/>
    <col min="10176" max="10176" width="1" style="1357" customWidth="1"/>
    <col min="10177" max="10177" width="2.42578125" style="1357" customWidth="1"/>
    <col min="10178" max="10178" width="2.140625" style="1357" customWidth="1"/>
    <col min="10179" max="10179" width="23" style="1357" customWidth="1"/>
    <col min="10180" max="10180" width="7.140625" style="1357" customWidth="1"/>
    <col min="10181" max="10181" width="1.42578125" style="1357" customWidth="1"/>
    <col min="10182" max="10182" width="3.5703125" style="1357" customWidth="1"/>
    <col min="10183" max="10183" width="4" style="1357" customWidth="1"/>
    <col min="10184" max="10184" width="0" style="1357" hidden="1" customWidth="1"/>
    <col min="10185" max="10185" width="0.42578125" style="1357" customWidth="1"/>
    <col min="10186" max="10186" width="4.85546875" style="1357" customWidth="1"/>
    <col min="10187" max="10187" width="1.5703125" style="1357" customWidth="1"/>
    <col min="10188" max="10188" width="7.5703125" style="1357" customWidth="1"/>
    <col min="10189" max="10189" width="0" style="1357" hidden="1" customWidth="1"/>
    <col min="10190" max="10190" width="0.5703125" style="1357" customWidth="1"/>
    <col min="10191" max="10191" width="0.85546875" style="1357" customWidth="1"/>
    <col min="10192" max="10192" width="6.42578125" style="1357" customWidth="1"/>
    <col min="10193" max="10193" width="2.5703125" style="1357" customWidth="1"/>
    <col min="10194" max="10194" width="0.7109375" style="1357" customWidth="1"/>
    <col min="10195" max="10195" width="0.85546875" style="1357" customWidth="1"/>
    <col min="10196" max="10196" width="4.5703125" style="1357" customWidth="1"/>
    <col min="10197" max="10197" width="0" style="1357" hidden="1" customWidth="1"/>
    <col min="10198" max="10198" width="3.5703125" style="1357" customWidth="1"/>
    <col min="10199" max="10199" width="1.140625" style="1357" customWidth="1"/>
    <col min="10200" max="10200" width="4" style="1357" customWidth="1"/>
    <col min="10201" max="10202" width="0" style="1357" hidden="1" customWidth="1"/>
    <col min="10203" max="10203" width="0.85546875" style="1357" customWidth="1"/>
    <col min="10204" max="10204" width="5.28515625" style="1357" customWidth="1"/>
    <col min="10205" max="10205" width="3.28515625" style="1357" customWidth="1"/>
    <col min="10206" max="10206" width="4.7109375" style="1357" customWidth="1"/>
    <col min="10207" max="10207" width="2.5703125" style="1357" customWidth="1"/>
    <col min="10208" max="10208" width="1" style="1357" customWidth="1"/>
    <col min="10209" max="10212" width="0" style="1357" hidden="1" customWidth="1"/>
    <col min="10213" max="10213" width="10.140625" style="1357" customWidth="1"/>
    <col min="10214" max="10218" width="5.28515625" style="1357" customWidth="1"/>
    <col min="10219" max="10219" width="6.42578125" style="1357" customWidth="1"/>
    <col min="10220" max="10229" width="5.28515625" style="1357" customWidth="1"/>
    <col min="10230" max="10431" width="9.140625" style="1357"/>
    <col min="10432" max="10432" width="1" style="1357" customWidth="1"/>
    <col min="10433" max="10433" width="2.42578125" style="1357" customWidth="1"/>
    <col min="10434" max="10434" width="2.140625" style="1357" customWidth="1"/>
    <col min="10435" max="10435" width="23" style="1357" customWidth="1"/>
    <col min="10436" max="10436" width="7.140625" style="1357" customWidth="1"/>
    <col min="10437" max="10437" width="1.42578125" style="1357" customWidth="1"/>
    <col min="10438" max="10438" width="3.5703125" style="1357" customWidth="1"/>
    <col min="10439" max="10439" width="4" style="1357" customWidth="1"/>
    <col min="10440" max="10440" width="0" style="1357" hidden="1" customWidth="1"/>
    <col min="10441" max="10441" width="0.42578125" style="1357" customWidth="1"/>
    <col min="10442" max="10442" width="4.85546875" style="1357" customWidth="1"/>
    <col min="10443" max="10443" width="1.5703125" style="1357" customWidth="1"/>
    <col min="10444" max="10444" width="7.5703125" style="1357" customWidth="1"/>
    <col min="10445" max="10445" width="0" style="1357" hidden="1" customWidth="1"/>
    <col min="10446" max="10446" width="0.5703125" style="1357" customWidth="1"/>
    <col min="10447" max="10447" width="0.85546875" style="1357" customWidth="1"/>
    <col min="10448" max="10448" width="6.42578125" style="1357" customWidth="1"/>
    <col min="10449" max="10449" width="2.5703125" style="1357" customWidth="1"/>
    <col min="10450" max="10450" width="0.7109375" style="1357" customWidth="1"/>
    <col min="10451" max="10451" width="0.85546875" style="1357" customWidth="1"/>
    <col min="10452" max="10452" width="4.5703125" style="1357" customWidth="1"/>
    <col min="10453" max="10453" width="0" style="1357" hidden="1" customWidth="1"/>
    <col min="10454" max="10454" width="3.5703125" style="1357" customWidth="1"/>
    <col min="10455" max="10455" width="1.140625" style="1357" customWidth="1"/>
    <col min="10456" max="10456" width="4" style="1357" customWidth="1"/>
    <col min="10457" max="10458" width="0" style="1357" hidden="1" customWidth="1"/>
    <col min="10459" max="10459" width="0.85546875" style="1357" customWidth="1"/>
    <col min="10460" max="10460" width="5.28515625" style="1357" customWidth="1"/>
    <col min="10461" max="10461" width="3.28515625" style="1357" customWidth="1"/>
    <col min="10462" max="10462" width="4.7109375" style="1357" customWidth="1"/>
    <col min="10463" max="10463" width="2.5703125" style="1357" customWidth="1"/>
    <col min="10464" max="10464" width="1" style="1357" customWidth="1"/>
    <col min="10465" max="10468" width="0" style="1357" hidden="1" customWidth="1"/>
    <col min="10469" max="10469" width="10.140625" style="1357" customWidth="1"/>
    <col min="10470" max="10474" width="5.28515625" style="1357" customWidth="1"/>
    <col min="10475" max="10475" width="6.42578125" style="1357" customWidth="1"/>
    <col min="10476" max="10485" width="5.28515625" style="1357" customWidth="1"/>
    <col min="10486" max="10687" width="9.140625" style="1357"/>
    <col min="10688" max="10688" width="1" style="1357" customWidth="1"/>
    <col min="10689" max="10689" width="2.42578125" style="1357" customWidth="1"/>
    <col min="10690" max="10690" width="2.140625" style="1357" customWidth="1"/>
    <col min="10691" max="10691" width="23" style="1357" customWidth="1"/>
    <col min="10692" max="10692" width="7.140625" style="1357" customWidth="1"/>
    <col min="10693" max="10693" width="1.42578125" style="1357" customWidth="1"/>
    <col min="10694" max="10694" width="3.5703125" style="1357" customWidth="1"/>
    <col min="10695" max="10695" width="4" style="1357" customWidth="1"/>
    <col min="10696" max="10696" width="0" style="1357" hidden="1" customWidth="1"/>
    <col min="10697" max="10697" width="0.42578125" style="1357" customWidth="1"/>
    <col min="10698" max="10698" width="4.85546875" style="1357" customWidth="1"/>
    <col min="10699" max="10699" width="1.5703125" style="1357" customWidth="1"/>
    <col min="10700" max="10700" width="7.5703125" style="1357" customWidth="1"/>
    <col min="10701" max="10701" width="0" style="1357" hidden="1" customWidth="1"/>
    <col min="10702" max="10702" width="0.5703125" style="1357" customWidth="1"/>
    <col min="10703" max="10703" width="0.85546875" style="1357" customWidth="1"/>
    <col min="10704" max="10704" width="6.42578125" style="1357" customWidth="1"/>
    <col min="10705" max="10705" width="2.5703125" style="1357" customWidth="1"/>
    <col min="10706" max="10706" width="0.7109375" style="1357" customWidth="1"/>
    <col min="10707" max="10707" width="0.85546875" style="1357" customWidth="1"/>
    <col min="10708" max="10708" width="4.5703125" style="1357" customWidth="1"/>
    <col min="10709" max="10709" width="0" style="1357" hidden="1" customWidth="1"/>
    <col min="10710" max="10710" width="3.5703125" style="1357" customWidth="1"/>
    <col min="10711" max="10711" width="1.140625" style="1357" customWidth="1"/>
    <col min="10712" max="10712" width="4" style="1357" customWidth="1"/>
    <col min="10713" max="10714" width="0" style="1357" hidden="1" customWidth="1"/>
    <col min="10715" max="10715" width="0.85546875" style="1357" customWidth="1"/>
    <col min="10716" max="10716" width="5.28515625" style="1357" customWidth="1"/>
    <col min="10717" max="10717" width="3.28515625" style="1357" customWidth="1"/>
    <col min="10718" max="10718" width="4.7109375" style="1357" customWidth="1"/>
    <col min="10719" max="10719" width="2.5703125" style="1357" customWidth="1"/>
    <col min="10720" max="10720" width="1" style="1357" customWidth="1"/>
    <col min="10721" max="10724" width="0" style="1357" hidden="1" customWidth="1"/>
    <col min="10725" max="10725" width="10.140625" style="1357" customWidth="1"/>
    <col min="10726" max="10730" width="5.28515625" style="1357" customWidth="1"/>
    <col min="10731" max="10731" width="6.42578125" style="1357" customWidth="1"/>
    <col min="10732" max="10741" width="5.28515625" style="1357" customWidth="1"/>
    <col min="10742" max="10943" width="9.140625" style="1357"/>
    <col min="10944" max="10944" width="1" style="1357" customWidth="1"/>
    <col min="10945" max="10945" width="2.42578125" style="1357" customWidth="1"/>
    <col min="10946" max="10946" width="2.140625" style="1357" customWidth="1"/>
    <col min="10947" max="10947" width="23" style="1357" customWidth="1"/>
    <col min="10948" max="10948" width="7.140625" style="1357" customWidth="1"/>
    <col min="10949" max="10949" width="1.42578125" style="1357" customWidth="1"/>
    <col min="10950" max="10950" width="3.5703125" style="1357" customWidth="1"/>
    <col min="10951" max="10951" width="4" style="1357" customWidth="1"/>
    <col min="10952" max="10952" width="0" style="1357" hidden="1" customWidth="1"/>
    <col min="10953" max="10953" width="0.42578125" style="1357" customWidth="1"/>
    <col min="10954" max="10954" width="4.85546875" style="1357" customWidth="1"/>
    <col min="10955" max="10955" width="1.5703125" style="1357" customWidth="1"/>
    <col min="10956" max="10956" width="7.5703125" style="1357" customWidth="1"/>
    <col min="10957" max="10957" width="0" style="1357" hidden="1" customWidth="1"/>
    <col min="10958" max="10958" width="0.5703125" style="1357" customWidth="1"/>
    <col min="10959" max="10959" width="0.85546875" style="1357" customWidth="1"/>
    <col min="10960" max="10960" width="6.42578125" style="1357" customWidth="1"/>
    <col min="10961" max="10961" width="2.5703125" style="1357" customWidth="1"/>
    <col min="10962" max="10962" width="0.7109375" style="1357" customWidth="1"/>
    <col min="10963" max="10963" width="0.85546875" style="1357" customWidth="1"/>
    <col min="10964" max="10964" width="4.5703125" style="1357" customWidth="1"/>
    <col min="10965" max="10965" width="0" style="1357" hidden="1" customWidth="1"/>
    <col min="10966" max="10966" width="3.5703125" style="1357" customWidth="1"/>
    <col min="10967" max="10967" width="1.140625" style="1357" customWidth="1"/>
    <col min="10968" max="10968" width="4" style="1357" customWidth="1"/>
    <col min="10969" max="10970" width="0" style="1357" hidden="1" customWidth="1"/>
    <col min="10971" max="10971" width="0.85546875" style="1357" customWidth="1"/>
    <col min="10972" max="10972" width="5.28515625" style="1357" customWidth="1"/>
    <col min="10973" max="10973" width="3.28515625" style="1357" customWidth="1"/>
    <col min="10974" max="10974" width="4.7109375" style="1357" customWidth="1"/>
    <col min="10975" max="10975" width="2.5703125" style="1357" customWidth="1"/>
    <col min="10976" max="10976" width="1" style="1357" customWidth="1"/>
    <col min="10977" max="10980" width="0" style="1357" hidden="1" customWidth="1"/>
    <col min="10981" max="10981" width="10.140625" style="1357" customWidth="1"/>
    <col min="10982" max="10986" width="5.28515625" style="1357" customWidth="1"/>
    <col min="10987" max="10987" width="6.42578125" style="1357" customWidth="1"/>
    <col min="10988" max="10997" width="5.28515625" style="1357" customWidth="1"/>
    <col min="10998" max="11199" width="9.140625" style="1357"/>
    <col min="11200" max="11200" width="1" style="1357" customWidth="1"/>
    <col min="11201" max="11201" width="2.42578125" style="1357" customWidth="1"/>
    <col min="11202" max="11202" width="2.140625" style="1357" customWidth="1"/>
    <col min="11203" max="11203" width="23" style="1357" customWidth="1"/>
    <col min="11204" max="11204" width="7.140625" style="1357" customWidth="1"/>
    <col min="11205" max="11205" width="1.42578125" style="1357" customWidth="1"/>
    <col min="11206" max="11206" width="3.5703125" style="1357" customWidth="1"/>
    <col min="11207" max="11207" width="4" style="1357" customWidth="1"/>
    <col min="11208" max="11208" width="0" style="1357" hidden="1" customWidth="1"/>
    <col min="11209" max="11209" width="0.42578125" style="1357" customWidth="1"/>
    <col min="11210" max="11210" width="4.85546875" style="1357" customWidth="1"/>
    <col min="11211" max="11211" width="1.5703125" style="1357" customWidth="1"/>
    <col min="11212" max="11212" width="7.5703125" style="1357" customWidth="1"/>
    <col min="11213" max="11213" width="0" style="1357" hidden="1" customWidth="1"/>
    <col min="11214" max="11214" width="0.5703125" style="1357" customWidth="1"/>
    <col min="11215" max="11215" width="0.85546875" style="1357" customWidth="1"/>
    <col min="11216" max="11216" width="6.42578125" style="1357" customWidth="1"/>
    <col min="11217" max="11217" width="2.5703125" style="1357" customWidth="1"/>
    <col min="11218" max="11218" width="0.7109375" style="1357" customWidth="1"/>
    <col min="11219" max="11219" width="0.85546875" style="1357" customWidth="1"/>
    <col min="11220" max="11220" width="4.5703125" style="1357" customWidth="1"/>
    <col min="11221" max="11221" width="0" style="1357" hidden="1" customWidth="1"/>
    <col min="11222" max="11222" width="3.5703125" style="1357" customWidth="1"/>
    <col min="11223" max="11223" width="1.140625" style="1357" customWidth="1"/>
    <col min="11224" max="11224" width="4" style="1357" customWidth="1"/>
    <col min="11225" max="11226" width="0" style="1357" hidden="1" customWidth="1"/>
    <col min="11227" max="11227" width="0.85546875" style="1357" customWidth="1"/>
    <col min="11228" max="11228" width="5.28515625" style="1357" customWidth="1"/>
    <col min="11229" max="11229" width="3.28515625" style="1357" customWidth="1"/>
    <col min="11230" max="11230" width="4.7109375" style="1357" customWidth="1"/>
    <col min="11231" max="11231" width="2.5703125" style="1357" customWidth="1"/>
    <col min="11232" max="11232" width="1" style="1357" customWidth="1"/>
    <col min="11233" max="11236" width="0" style="1357" hidden="1" customWidth="1"/>
    <col min="11237" max="11237" width="10.140625" style="1357" customWidth="1"/>
    <col min="11238" max="11242" width="5.28515625" style="1357" customWidth="1"/>
    <col min="11243" max="11243" width="6.42578125" style="1357" customWidth="1"/>
    <col min="11244" max="11253" width="5.28515625" style="1357" customWidth="1"/>
    <col min="11254" max="11455" width="9.140625" style="1357"/>
    <col min="11456" max="11456" width="1" style="1357" customWidth="1"/>
    <col min="11457" max="11457" width="2.42578125" style="1357" customWidth="1"/>
    <col min="11458" max="11458" width="2.140625" style="1357" customWidth="1"/>
    <col min="11459" max="11459" width="23" style="1357" customWidth="1"/>
    <col min="11460" max="11460" width="7.140625" style="1357" customWidth="1"/>
    <col min="11461" max="11461" width="1.42578125" style="1357" customWidth="1"/>
    <col min="11462" max="11462" width="3.5703125" style="1357" customWidth="1"/>
    <col min="11463" max="11463" width="4" style="1357" customWidth="1"/>
    <col min="11464" max="11464" width="0" style="1357" hidden="1" customWidth="1"/>
    <col min="11465" max="11465" width="0.42578125" style="1357" customWidth="1"/>
    <col min="11466" max="11466" width="4.85546875" style="1357" customWidth="1"/>
    <col min="11467" max="11467" width="1.5703125" style="1357" customWidth="1"/>
    <col min="11468" max="11468" width="7.5703125" style="1357" customWidth="1"/>
    <col min="11469" max="11469" width="0" style="1357" hidden="1" customWidth="1"/>
    <col min="11470" max="11470" width="0.5703125" style="1357" customWidth="1"/>
    <col min="11471" max="11471" width="0.85546875" style="1357" customWidth="1"/>
    <col min="11472" max="11472" width="6.42578125" style="1357" customWidth="1"/>
    <col min="11473" max="11473" width="2.5703125" style="1357" customWidth="1"/>
    <col min="11474" max="11474" width="0.7109375" style="1357" customWidth="1"/>
    <col min="11475" max="11475" width="0.85546875" style="1357" customWidth="1"/>
    <col min="11476" max="11476" width="4.5703125" style="1357" customWidth="1"/>
    <col min="11477" max="11477" width="0" style="1357" hidden="1" customWidth="1"/>
    <col min="11478" max="11478" width="3.5703125" style="1357" customWidth="1"/>
    <col min="11479" max="11479" width="1.140625" style="1357" customWidth="1"/>
    <col min="11480" max="11480" width="4" style="1357" customWidth="1"/>
    <col min="11481" max="11482" width="0" style="1357" hidden="1" customWidth="1"/>
    <col min="11483" max="11483" width="0.85546875" style="1357" customWidth="1"/>
    <col min="11484" max="11484" width="5.28515625" style="1357" customWidth="1"/>
    <col min="11485" max="11485" width="3.28515625" style="1357" customWidth="1"/>
    <col min="11486" max="11486" width="4.7109375" style="1357" customWidth="1"/>
    <col min="11487" max="11487" width="2.5703125" style="1357" customWidth="1"/>
    <col min="11488" max="11488" width="1" style="1357" customWidth="1"/>
    <col min="11489" max="11492" width="0" style="1357" hidden="1" customWidth="1"/>
    <col min="11493" max="11493" width="10.140625" style="1357" customWidth="1"/>
    <col min="11494" max="11498" width="5.28515625" style="1357" customWidth="1"/>
    <col min="11499" max="11499" width="6.42578125" style="1357" customWidth="1"/>
    <col min="11500" max="11509" width="5.28515625" style="1357" customWidth="1"/>
    <col min="11510" max="11711" width="9.140625" style="1357"/>
    <col min="11712" max="11712" width="1" style="1357" customWidth="1"/>
    <col min="11713" max="11713" width="2.42578125" style="1357" customWidth="1"/>
    <col min="11714" max="11714" width="2.140625" style="1357" customWidth="1"/>
    <col min="11715" max="11715" width="23" style="1357" customWidth="1"/>
    <col min="11716" max="11716" width="7.140625" style="1357" customWidth="1"/>
    <col min="11717" max="11717" width="1.42578125" style="1357" customWidth="1"/>
    <col min="11718" max="11718" width="3.5703125" style="1357" customWidth="1"/>
    <col min="11719" max="11719" width="4" style="1357" customWidth="1"/>
    <col min="11720" max="11720" width="0" style="1357" hidden="1" customWidth="1"/>
    <col min="11721" max="11721" width="0.42578125" style="1357" customWidth="1"/>
    <col min="11722" max="11722" width="4.85546875" style="1357" customWidth="1"/>
    <col min="11723" max="11723" width="1.5703125" style="1357" customWidth="1"/>
    <col min="11724" max="11724" width="7.5703125" style="1357" customWidth="1"/>
    <col min="11725" max="11725" width="0" style="1357" hidden="1" customWidth="1"/>
    <col min="11726" max="11726" width="0.5703125" style="1357" customWidth="1"/>
    <col min="11727" max="11727" width="0.85546875" style="1357" customWidth="1"/>
    <col min="11728" max="11728" width="6.42578125" style="1357" customWidth="1"/>
    <col min="11729" max="11729" width="2.5703125" style="1357" customWidth="1"/>
    <col min="11730" max="11730" width="0.7109375" style="1357" customWidth="1"/>
    <col min="11731" max="11731" width="0.85546875" style="1357" customWidth="1"/>
    <col min="11732" max="11732" width="4.5703125" style="1357" customWidth="1"/>
    <col min="11733" max="11733" width="0" style="1357" hidden="1" customWidth="1"/>
    <col min="11734" max="11734" width="3.5703125" style="1357" customWidth="1"/>
    <col min="11735" max="11735" width="1.140625" style="1357" customWidth="1"/>
    <col min="11736" max="11736" width="4" style="1357" customWidth="1"/>
    <col min="11737" max="11738" width="0" style="1357" hidden="1" customWidth="1"/>
    <col min="11739" max="11739" width="0.85546875" style="1357" customWidth="1"/>
    <col min="11740" max="11740" width="5.28515625" style="1357" customWidth="1"/>
    <col min="11741" max="11741" width="3.28515625" style="1357" customWidth="1"/>
    <col min="11742" max="11742" width="4.7109375" style="1357" customWidth="1"/>
    <col min="11743" max="11743" width="2.5703125" style="1357" customWidth="1"/>
    <col min="11744" max="11744" width="1" style="1357" customWidth="1"/>
    <col min="11745" max="11748" width="0" style="1357" hidden="1" customWidth="1"/>
    <col min="11749" max="11749" width="10.140625" style="1357" customWidth="1"/>
    <col min="11750" max="11754" width="5.28515625" style="1357" customWidth="1"/>
    <col min="11755" max="11755" width="6.42578125" style="1357" customWidth="1"/>
    <col min="11756" max="11765" width="5.28515625" style="1357" customWidth="1"/>
    <col min="11766" max="11967" width="9.140625" style="1357"/>
    <col min="11968" max="11968" width="1" style="1357" customWidth="1"/>
    <col min="11969" max="11969" width="2.42578125" style="1357" customWidth="1"/>
    <col min="11970" max="11970" width="2.140625" style="1357" customWidth="1"/>
    <col min="11971" max="11971" width="23" style="1357" customWidth="1"/>
    <col min="11972" max="11972" width="7.140625" style="1357" customWidth="1"/>
    <col min="11973" max="11973" width="1.42578125" style="1357" customWidth="1"/>
    <col min="11974" max="11974" width="3.5703125" style="1357" customWidth="1"/>
    <col min="11975" max="11975" width="4" style="1357" customWidth="1"/>
    <col min="11976" max="11976" width="0" style="1357" hidden="1" customWidth="1"/>
    <col min="11977" max="11977" width="0.42578125" style="1357" customWidth="1"/>
    <col min="11978" max="11978" width="4.85546875" style="1357" customWidth="1"/>
    <col min="11979" max="11979" width="1.5703125" style="1357" customWidth="1"/>
    <col min="11980" max="11980" width="7.5703125" style="1357" customWidth="1"/>
    <col min="11981" max="11981" width="0" style="1357" hidden="1" customWidth="1"/>
    <col min="11982" max="11982" width="0.5703125" style="1357" customWidth="1"/>
    <col min="11983" max="11983" width="0.85546875" style="1357" customWidth="1"/>
    <col min="11984" max="11984" width="6.42578125" style="1357" customWidth="1"/>
    <col min="11985" max="11985" width="2.5703125" style="1357" customWidth="1"/>
    <col min="11986" max="11986" width="0.7109375" style="1357" customWidth="1"/>
    <col min="11987" max="11987" width="0.85546875" style="1357" customWidth="1"/>
    <col min="11988" max="11988" width="4.5703125" style="1357" customWidth="1"/>
    <col min="11989" max="11989" width="0" style="1357" hidden="1" customWidth="1"/>
    <col min="11990" max="11990" width="3.5703125" style="1357" customWidth="1"/>
    <col min="11991" max="11991" width="1.140625" style="1357" customWidth="1"/>
    <col min="11992" max="11992" width="4" style="1357" customWidth="1"/>
    <col min="11993" max="11994" width="0" style="1357" hidden="1" customWidth="1"/>
    <col min="11995" max="11995" width="0.85546875" style="1357" customWidth="1"/>
    <col min="11996" max="11996" width="5.28515625" style="1357" customWidth="1"/>
    <col min="11997" max="11997" width="3.28515625" style="1357" customWidth="1"/>
    <col min="11998" max="11998" width="4.7109375" style="1357" customWidth="1"/>
    <col min="11999" max="11999" width="2.5703125" style="1357" customWidth="1"/>
    <col min="12000" max="12000" width="1" style="1357" customWidth="1"/>
    <col min="12001" max="12004" width="0" style="1357" hidden="1" customWidth="1"/>
    <col min="12005" max="12005" width="10.140625" style="1357" customWidth="1"/>
    <col min="12006" max="12010" width="5.28515625" style="1357" customWidth="1"/>
    <col min="12011" max="12011" width="6.42578125" style="1357" customWidth="1"/>
    <col min="12012" max="12021" width="5.28515625" style="1357" customWidth="1"/>
    <col min="12022" max="12223" width="9.140625" style="1357"/>
    <col min="12224" max="12224" width="1" style="1357" customWidth="1"/>
    <col min="12225" max="12225" width="2.42578125" style="1357" customWidth="1"/>
    <col min="12226" max="12226" width="2.140625" style="1357" customWidth="1"/>
    <col min="12227" max="12227" width="23" style="1357" customWidth="1"/>
    <col min="12228" max="12228" width="7.140625" style="1357" customWidth="1"/>
    <col min="12229" max="12229" width="1.42578125" style="1357" customWidth="1"/>
    <col min="12230" max="12230" width="3.5703125" style="1357" customWidth="1"/>
    <col min="12231" max="12231" width="4" style="1357" customWidth="1"/>
    <col min="12232" max="12232" width="0" style="1357" hidden="1" customWidth="1"/>
    <col min="12233" max="12233" width="0.42578125" style="1357" customWidth="1"/>
    <col min="12234" max="12234" width="4.85546875" style="1357" customWidth="1"/>
    <col min="12235" max="12235" width="1.5703125" style="1357" customWidth="1"/>
    <col min="12236" max="12236" width="7.5703125" style="1357" customWidth="1"/>
    <col min="12237" max="12237" width="0" style="1357" hidden="1" customWidth="1"/>
    <col min="12238" max="12238" width="0.5703125" style="1357" customWidth="1"/>
    <col min="12239" max="12239" width="0.85546875" style="1357" customWidth="1"/>
    <col min="12240" max="12240" width="6.42578125" style="1357" customWidth="1"/>
    <col min="12241" max="12241" width="2.5703125" style="1357" customWidth="1"/>
    <col min="12242" max="12242" width="0.7109375" style="1357" customWidth="1"/>
    <col min="12243" max="12243" width="0.85546875" style="1357" customWidth="1"/>
    <col min="12244" max="12244" width="4.5703125" style="1357" customWidth="1"/>
    <col min="12245" max="12245" width="0" style="1357" hidden="1" customWidth="1"/>
    <col min="12246" max="12246" width="3.5703125" style="1357" customWidth="1"/>
    <col min="12247" max="12247" width="1.140625" style="1357" customWidth="1"/>
    <col min="12248" max="12248" width="4" style="1357" customWidth="1"/>
    <col min="12249" max="12250" width="0" style="1357" hidden="1" customWidth="1"/>
    <col min="12251" max="12251" width="0.85546875" style="1357" customWidth="1"/>
    <col min="12252" max="12252" width="5.28515625" style="1357" customWidth="1"/>
    <col min="12253" max="12253" width="3.28515625" style="1357" customWidth="1"/>
    <col min="12254" max="12254" width="4.7109375" style="1357" customWidth="1"/>
    <col min="12255" max="12255" width="2.5703125" style="1357" customWidth="1"/>
    <col min="12256" max="12256" width="1" style="1357" customWidth="1"/>
    <col min="12257" max="12260" width="0" style="1357" hidden="1" customWidth="1"/>
    <col min="12261" max="12261" width="10.140625" style="1357" customWidth="1"/>
    <col min="12262" max="12266" width="5.28515625" style="1357" customWidth="1"/>
    <col min="12267" max="12267" width="6.42578125" style="1357" customWidth="1"/>
    <col min="12268" max="12277" width="5.28515625" style="1357" customWidth="1"/>
    <col min="12278" max="12479" width="9.140625" style="1357"/>
    <col min="12480" max="12480" width="1" style="1357" customWidth="1"/>
    <col min="12481" max="12481" width="2.42578125" style="1357" customWidth="1"/>
    <col min="12482" max="12482" width="2.140625" style="1357" customWidth="1"/>
    <col min="12483" max="12483" width="23" style="1357" customWidth="1"/>
    <col min="12484" max="12484" width="7.140625" style="1357" customWidth="1"/>
    <col min="12485" max="12485" width="1.42578125" style="1357" customWidth="1"/>
    <col min="12486" max="12486" width="3.5703125" style="1357" customWidth="1"/>
    <col min="12487" max="12487" width="4" style="1357" customWidth="1"/>
    <col min="12488" max="12488" width="0" style="1357" hidden="1" customWidth="1"/>
    <col min="12489" max="12489" width="0.42578125" style="1357" customWidth="1"/>
    <col min="12490" max="12490" width="4.85546875" style="1357" customWidth="1"/>
    <col min="12491" max="12491" width="1.5703125" style="1357" customWidth="1"/>
    <col min="12492" max="12492" width="7.5703125" style="1357" customWidth="1"/>
    <col min="12493" max="12493" width="0" style="1357" hidden="1" customWidth="1"/>
    <col min="12494" max="12494" width="0.5703125" style="1357" customWidth="1"/>
    <col min="12495" max="12495" width="0.85546875" style="1357" customWidth="1"/>
    <col min="12496" max="12496" width="6.42578125" style="1357" customWidth="1"/>
    <col min="12497" max="12497" width="2.5703125" style="1357" customWidth="1"/>
    <col min="12498" max="12498" width="0.7109375" style="1357" customWidth="1"/>
    <col min="12499" max="12499" width="0.85546875" style="1357" customWidth="1"/>
    <col min="12500" max="12500" width="4.5703125" style="1357" customWidth="1"/>
    <col min="12501" max="12501" width="0" style="1357" hidden="1" customWidth="1"/>
    <col min="12502" max="12502" width="3.5703125" style="1357" customWidth="1"/>
    <col min="12503" max="12503" width="1.140625" style="1357" customWidth="1"/>
    <col min="12504" max="12504" width="4" style="1357" customWidth="1"/>
    <col min="12505" max="12506" width="0" style="1357" hidden="1" customWidth="1"/>
    <col min="12507" max="12507" width="0.85546875" style="1357" customWidth="1"/>
    <col min="12508" max="12508" width="5.28515625" style="1357" customWidth="1"/>
    <col min="12509" max="12509" width="3.28515625" style="1357" customWidth="1"/>
    <col min="12510" max="12510" width="4.7109375" style="1357" customWidth="1"/>
    <col min="12511" max="12511" width="2.5703125" style="1357" customWidth="1"/>
    <col min="12512" max="12512" width="1" style="1357" customWidth="1"/>
    <col min="12513" max="12516" width="0" style="1357" hidden="1" customWidth="1"/>
    <col min="12517" max="12517" width="10.140625" style="1357" customWidth="1"/>
    <col min="12518" max="12522" width="5.28515625" style="1357" customWidth="1"/>
    <col min="12523" max="12523" width="6.42578125" style="1357" customWidth="1"/>
    <col min="12524" max="12533" width="5.28515625" style="1357" customWidth="1"/>
    <col min="12534" max="12735" width="9.140625" style="1357"/>
    <col min="12736" max="12736" width="1" style="1357" customWidth="1"/>
    <col min="12737" max="12737" width="2.42578125" style="1357" customWidth="1"/>
    <col min="12738" max="12738" width="2.140625" style="1357" customWidth="1"/>
    <col min="12739" max="12739" width="23" style="1357" customWidth="1"/>
    <col min="12740" max="12740" width="7.140625" style="1357" customWidth="1"/>
    <col min="12741" max="12741" width="1.42578125" style="1357" customWidth="1"/>
    <col min="12742" max="12742" width="3.5703125" style="1357" customWidth="1"/>
    <col min="12743" max="12743" width="4" style="1357" customWidth="1"/>
    <col min="12744" max="12744" width="0" style="1357" hidden="1" customWidth="1"/>
    <col min="12745" max="12745" width="0.42578125" style="1357" customWidth="1"/>
    <col min="12746" max="12746" width="4.85546875" style="1357" customWidth="1"/>
    <col min="12747" max="12747" width="1.5703125" style="1357" customWidth="1"/>
    <col min="12748" max="12748" width="7.5703125" style="1357" customWidth="1"/>
    <col min="12749" max="12749" width="0" style="1357" hidden="1" customWidth="1"/>
    <col min="12750" max="12750" width="0.5703125" style="1357" customWidth="1"/>
    <col min="12751" max="12751" width="0.85546875" style="1357" customWidth="1"/>
    <col min="12752" max="12752" width="6.42578125" style="1357" customWidth="1"/>
    <col min="12753" max="12753" width="2.5703125" style="1357" customWidth="1"/>
    <col min="12754" max="12754" width="0.7109375" style="1357" customWidth="1"/>
    <col min="12755" max="12755" width="0.85546875" style="1357" customWidth="1"/>
    <col min="12756" max="12756" width="4.5703125" style="1357" customWidth="1"/>
    <col min="12757" max="12757" width="0" style="1357" hidden="1" customWidth="1"/>
    <col min="12758" max="12758" width="3.5703125" style="1357" customWidth="1"/>
    <col min="12759" max="12759" width="1.140625" style="1357" customWidth="1"/>
    <col min="12760" max="12760" width="4" style="1357" customWidth="1"/>
    <col min="12761" max="12762" width="0" style="1357" hidden="1" customWidth="1"/>
    <col min="12763" max="12763" width="0.85546875" style="1357" customWidth="1"/>
    <col min="12764" max="12764" width="5.28515625" style="1357" customWidth="1"/>
    <col min="12765" max="12765" width="3.28515625" style="1357" customWidth="1"/>
    <col min="12766" max="12766" width="4.7109375" style="1357" customWidth="1"/>
    <col min="12767" max="12767" width="2.5703125" style="1357" customWidth="1"/>
    <col min="12768" max="12768" width="1" style="1357" customWidth="1"/>
    <col min="12769" max="12772" width="0" style="1357" hidden="1" customWidth="1"/>
    <col min="12773" max="12773" width="10.140625" style="1357" customWidth="1"/>
    <col min="12774" max="12778" width="5.28515625" style="1357" customWidth="1"/>
    <col min="12779" max="12779" width="6.42578125" style="1357" customWidth="1"/>
    <col min="12780" max="12789" width="5.28515625" style="1357" customWidth="1"/>
    <col min="12790" max="12991" width="9.140625" style="1357"/>
    <col min="12992" max="12992" width="1" style="1357" customWidth="1"/>
    <col min="12993" max="12993" width="2.42578125" style="1357" customWidth="1"/>
    <col min="12994" max="12994" width="2.140625" style="1357" customWidth="1"/>
    <col min="12995" max="12995" width="23" style="1357" customWidth="1"/>
    <col min="12996" max="12996" width="7.140625" style="1357" customWidth="1"/>
    <col min="12997" max="12997" width="1.42578125" style="1357" customWidth="1"/>
    <col min="12998" max="12998" width="3.5703125" style="1357" customWidth="1"/>
    <col min="12999" max="12999" width="4" style="1357" customWidth="1"/>
    <col min="13000" max="13000" width="0" style="1357" hidden="1" customWidth="1"/>
    <col min="13001" max="13001" width="0.42578125" style="1357" customWidth="1"/>
    <col min="13002" max="13002" width="4.85546875" style="1357" customWidth="1"/>
    <col min="13003" max="13003" width="1.5703125" style="1357" customWidth="1"/>
    <col min="13004" max="13004" width="7.5703125" style="1357" customWidth="1"/>
    <col min="13005" max="13005" width="0" style="1357" hidden="1" customWidth="1"/>
    <col min="13006" max="13006" width="0.5703125" style="1357" customWidth="1"/>
    <col min="13007" max="13007" width="0.85546875" style="1357" customWidth="1"/>
    <col min="13008" max="13008" width="6.42578125" style="1357" customWidth="1"/>
    <col min="13009" max="13009" width="2.5703125" style="1357" customWidth="1"/>
    <col min="13010" max="13010" width="0.7109375" style="1357" customWidth="1"/>
    <col min="13011" max="13011" width="0.85546875" style="1357" customWidth="1"/>
    <col min="13012" max="13012" width="4.5703125" style="1357" customWidth="1"/>
    <col min="13013" max="13013" width="0" style="1357" hidden="1" customWidth="1"/>
    <col min="13014" max="13014" width="3.5703125" style="1357" customWidth="1"/>
    <col min="13015" max="13015" width="1.140625" style="1357" customWidth="1"/>
    <col min="13016" max="13016" width="4" style="1357" customWidth="1"/>
    <col min="13017" max="13018" width="0" style="1357" hidden="1" customWidth="1"/>
    <col min="13019" max="13019" width="0.85546875" style="1357" customWidth="1"/>
    <col min="13020" max="13020" width="5.28515625" style="1357" customWidth="1"/>
    <col min="13021" max="13021" width="3.28515625" style="1357" customWidth="1"/>
    <col min="13022" max="13022" width="4.7109375" style="1357" customWidth="1"/>
    <col min="13023" max="13023" width="2.5703125" style="1357" customWidth="1"/>
    <col min="13024" max="13024" width="1" style="1357" customWidth="1"/>
    <col min="13025" max="13028" width="0" style="1357" hidden="1" customWidth="1"/>
    <col min="13029" max="13029" width="10.140625" style="1357" customWidth="1"/>
    <col min="13030" max="13034" width="5.28515625" style="1357" customWidth="1"/>
    <col min="13035" max="13035" width="6.42578125" style="1357" customWidth="1"/>
    <col min="13036" max="13045" width="5.28515625" style="1357" customWidth="1"/>
    <col min="13046" max="13247" width="9.140625" style="1357"/>
    <col min="13248" max="13248" width="1" style="1357" customWidth="1"/>
    <col min="13249" max="13249" width="2.42578125" style="1357" customWidth="1"/>
    <col min="13250" max="13250" width="2.140625" style="1357" customWidth="1"/>
    <col min="13251" max="13251" width="23" style="1357" customWidth="1"/>
    <col min="13252" max="13252" width="7.140625" style="1357" customWidth="1"/>
    <col min="13253" max="13253" width="1.42578125" style="1357" customWidth="1"/>
    <col min="13254" max="13254" width="3.5703125" style="1357" customWidth="1"/>
    <col min="13255" max="13255" width="4" style="1357" customWidth="1"/>
    <col min="13256" max="13256" width="0" style="1357" hidden="1" customWidth="1"/>
    <col min="13257" max="13257" width="0.42578125" style="1357" customWidth="1"/>
    <col min="13258" max="13258" width="4.85546875" style="1357" customWidth="1"/>
    <col min="13259" max="13259" width="1.5703125" style="1357" customWidth="1"/>
    <col min="13260" max="13260" width="7.5703125" style="1357" customWidth="1"/>
    <col min="13261" max="13261" width="0" style="1357" hidden="1" customWidth="1"/>
    <col min="13262" max="13262" width="0.5703125" style="1357" customWidth="1"/>
    <col min="13263" max="13263" width="0.85546875" style="1357" customWidth="1"/>
    <col min="13264" max="13264" width="6.42578125" style="1357" customWidth="1"/>
    <col min="13265" max="13265" width="2.5703125" style="1357" customWidth="1"/>
    <col min="13266" max="13266" width="0.7109375" style="1357" customWidth="1"/>
    <col min="13267" max="13267" width="0.85546875" style="1357" customWidth="1"/>
    <col min="13268" max="13268" width="4.5703125" style="1357" customWidth="1"/>
    <col min="13269" max="13269" width="0" style="1357" hidden="1" customWidth="1"/>
    <col min="13270" max="13270" width="3.5703125" style="1357" customWidth="1"/>
    <col min="13271" max="13271" width="1.140625" style="1357" customWidth="1"/>
    <col min="13272" max="13272" width="4" style="1357" customWidth="1"/>
    <col min="13273" max="13274" width="0" style="1357" hidden="1" customWidth="1"/>
    <col min="13275" max="13275" width="0.85546875" style="1357" customWidth="1"/>
    <col min="13276" max="13276" width="5.28515625" style="1357" customWidth="1"/>
    <col min="13277" max="13277" width="3.28515625" style="1357" customWidth="1"/>
    <col min="13278" max="13278" width="4.7109375" style="1357" customWidth="1"/>
    <col min="13279" max="13279" width="2.5703125" style="1357" customWidth="1"/>
    <col min="13280" max="13280" width="1" style="1357" customWidth="1"/>
    <col min="13281" max="13284" width="0" style="1357" hidden="1" customWidth="1"/>
    <col min="13285" max="13285" width="10.140625" style="1357" customWidth="1"/>
    <col min="13286" max="13290" width="5.28515625" style="1357" customWidth="1"/>
    <col min="13291" max="13291" width="6.42578125" style="1357" customWidth="1"/>
    <col min="13292" max="13301" width="5.28515625" style="1357" customWidth="1"/>
    <col min="13302" max="13503" width="9.140625" style="1357"/>
    <col min="13504" max="13504" width="1" style="1357" customWidth="1"/>
    <col min="13505" max="13505" width="2.42578125" style="1357" customWidth="1"/>
    <col min="13506" max="13506" width="2.140625" style="1357" customWidth="1"/>
    <col min="13507" max="13507" width="23" style="1357" customWidth="1"/>
    <col min="13508" max="13508" width="7.140625" style="1357" customWidth="1"/>
    <col min="13509" max="13509" width="1.42578125" style="1357" customWidth="1"/>
    <col min="13510" max="13510" width="3.5703125" style="1357" customWidth="1"/>
    <col min="13511" max="13511" width="4" style="1357" customWidth="1"/>
    <col min="13512" max="13512" width="0" style="1357" hidden="1" customWidth="1"/>
    <col min="13513" max="13513" width="0.42578125" style="1357" customWidth="1"/>
    <col min="13514" max="13514" width="4.85546875" style="1357" customWidth="1"/>
    <col min="13515" max="13515" width="1.5703125" style="1357" customWidth="1"/>
    <col min="13516" max="13516" width="7.5703125" style="1357" customWidth="1"/>
    <col min="13517" max="13517" width="0" style="1357" hidden="1" customWidth="1"/>
    <col min="13518" max="13518" width="0.5703125" style="1357" customWidth="1"/>
    <col min="13519" max="13519" width="0.85546875" style="1357" customWidth="1"/>
    <col min="13520" max="13520" width="6.42578125" style="1357" customWidth="1"/>
    <col min="13521" max="13521" width="2.5703125" style="1357" customWidth="1"/>
    <col min="13522" max="13522" width="0.7109375" style="1357" customWidth="1"/>
    <col min="13523" max="13523" width="0.85546875" style="1357" customWidth="1"/>
    <col min="13524" max="13524" width="4.5703125" style="1357" customWidth="1"/>
    <col min="13525" max="13525" width="0" style="1357" hidden="1" customWidth="1"/>
    <col min="13526" max="13526" width="3.5703125" style="1357" customWidth="1"/>
    <col min="13527" max="13527" width="1.140625" style="1357" customWidth="1"/>
    <col min="13528" max="13528" width="4" style="1357" customWidth="1"/>
    <col min="13529" max="13530" width="0" style="1357" hidden="1" customWidth="1"/>
    <col min="13531" max="13531" width="0.85546875" style="1357" customWidth="1"/>
    <col min="13532" max="13532" width="5.28515625" style="1357" customWidth="1"/>
    <col min="13533" max="13533" width="3.28515625" style="1357" customWidth="1"/>
    <col min="13534" max="13534" width="4.7109375" style="1357" customWidth="1"/>
    <col min="13535" max="13535" width="2.5703125" style="1357" customWidth="1"/>
    <col min="13536" max="13536" width="1" style="1357" customWidth="1"/>
    <col min="13537" max="13540" width="0" style="1357" hidden="1" customWidth="1"/>
    <col min="13541" max="13541" width="10.140625" style="1357" customWidth="1"/>
    <col min="13542" max="13546" width="5.28515625" style="1357" customWidth="1"/>
    <col min="13547" max="13547" width="6.42578125" style="1357" customWidth="1"/>
    <col min="13548" max="13557" width="5.28515625" style="1357" customWidth="1"/>
    <col min="13558" max="13759" width="9.140625" style="1357"/>
    <col min="13760" max="13760" width="1" style="1357" customWidth="1"/>
    <col min="13761" max="13761" width="2.42578125" style="1357" customWidth="1"/>
    <col min="13762" max="13762" width="2.140625" style="1357" customWidth="1"/>
    <col min="13763" max="13763" width="23" style="1357" customWidth="1"/>
    <col min="13764" max="13764" width="7.140625" style="1357" customWidth="1"/>
    <col min="13765" max="13765" width="1.42578125" style="1357" customWidth="1"/>
    <col min="13766" max="13766" width="3.5703125" style="1357" customWidth="1"/>
    <col min="13767" max="13767" width="4" style="1357" customWidth="1"/>
    <col min="13768" max="13768" width="0" style="1357" hidden="1" customWidth="1"/>
    <col min="13769" max="13769" width="0.42578125" style="1357" customWidth="1"/>
    <col min="13770" max="13770" width="4.85546875" style="1357" customWidth="1"/>
    <col min="13771" max="13771" width="1.5703125" style="1357" customWidth="1"/>
    <col min="13772" max="13772" width="7.5703125" style="1357" customWidth="1"/>
    <col min="13773" max="13773" width="0" style="1357" hidden="1" customWidth="1"/>
    <col min="13774" max="13774" width="0.5703125" style="1357" customWidth="1"/>
    <col min="13775" max="13775" width="0.85546875" style="1357" customWidth="1"/>
    <col min="13776" max="13776" width="6.42578125" style="1357" customWidth="1"/>
    <col min="13777" max="13777" width="2.5703125" style="1357" customWidth="1"/>
    <col min="13778" max="13778" width="0.7109375" style="1357" customWidth="1"/>
    <col min="13779" max="13779" width="0.85546875" style="1357" customWidth="1"/>
    <col min="13780" max="13780" width="4.5703125" style="1357" customWidth="1"/>
    <col min="13781" max="13781" width="0" style="1357" hidden="1" customWidth="1"/>
    <col min="13782" max="13782" width="3.5703125" style="1357" customWidth="1"/>
    <col min="13783" max="13783" width="1.140625" style="1357" customWidth="1"/>
    <col min="13784" max="13784" width="4" style="1357" customWidth="1"/>
    <col min="13785" max="13786" width="0" style="1357" hidden="1" customWidth="1"/>
    <col min="13787" max="13787" width="0.85546875" style="1357" customWidth="1"/>
    <col min="13788" max="13788" width="5.28515625" style="1357" customWidth="1"/>
    <col min="13789" max="13789" width="3.28515625" style="1357" customWidth="1"/>
    <col min="13790" max="13790" width="4.7109375" style="1357" customWidth="1"/>
    <col min="13791" max="13791" width="2.5703125" style="1357" customWidth="1"/>
    <col min="13792" max="13792" width="1" style="1357" customWidth="1"/>
    <col min="13793" max="13796" width="0" style="1357" hidden="1" customWidth="1"/>
    <col min="13797" max="13797" width="10.140625" style="1357" customWidth="1"/>
    <col min="13798" max="13802" width="5.28515625" style="1357" customWidth="1"/>
    <col min="13803" max="13803" width="6.42578125" style="1357" customWidth="1"/>
    <col min="13804" max="13813" width="5.28515625" style="1357" customWidth="1"/>
    <col min="13814" max="14015" width="9.140625" style="1357"/>
    <col min="14016" max="14016" width="1" style="1357" customWidth="1"/>
    <col min="14017" max="14017" width="2.42578125" style="1357" customWidth="1"/>
    <col min="14018" max="14018" width="2.140625" style="1357" customWidth="1"/>
    <col min="14019" max="14019" width="23" style="1357" customWidth="1"/>
    <col min="14020" max="14020" width="7.140625" style="1357" customWidth="1"/>
    <col min="14021" max="14021" width="1.42578125" style="1357" customWidth="1"/>
    <col min="14022" max="14022" width="3.5703125" style="1357" customWidth="1"/>
    <col min="14023" max="14023" width="4" style="1357" customWidth="1"/>
    <col min="14024" max="14024" width="0" style="1357" hidden="1" customWidth="1"/>
    <col min="14025" max="14025" width="0.42578125" style="1357" customWidth="1"/>
    <col min="14026" max="14026" width="4.85546875" style="1357" customWidth="1"/>
    <col min="14027" max="14027" width="1.5703125" style="1357" customWidth="1"/>
    <col min="14028" max="14028" width="7.5703125" style="1357" customWidth="1"/>
    <col min="14029" max="14029" width="0" style="1357" hidden="1" customWidth="1"/>
    <col min="14030" max="14030" width="0.5703125" style="1357" customWidth="1"/>
    <col min="14031" max="14031" width="0.85546875" style="1357" customWidth="1"/>
    <col min="14032" max="14032" width="6.42578125" style="1357" customWidth="1"/>
    <col min="14033" max="14033" width="2.5703125" style="1357" customWidth="1"/>
    <col min="14034" max="14034" width="0.7109375" style="1357" customWidth="1"/>
    <col min="14035" max="14035" width="0.85546875" style="1357" customWidth="1"/>
    <col min="14036" max="14036" width="4.5703125" style="1357" customWidth="1"/>
    <col min="14037" max="14037" width="0" style="1357" hidden="1" customWidth="1"/>
    <col min="14038" max="14038" width="3.5703125" style="1357" customWidth="1"/>
    <col min="14039" max="14039" width="1.140625" style="1357" customWidth="1"/>
    <col min="14040" max="14040" width="4" style="1357" customWidth="1"/>
    <col min="14041" max="14042" width="0" style="1357" hidden="1" customWidth="1"/>
    <col min="14043" max="14043" width="0.85546875" style="1357" customWidth="1"/>
    <col min="14044" max="14044" width="5.28515625" style="1357" customWidth="1"/>
    <col min="14045" max="14045" width="3.28515625" style="1357" customWidth="1"/>
    <col min="14046" max="14046" width="4.7109375" style="1357" customWidth="1"/>
    <col min="14047" max="14047" width="2.5703125" style="1357" customWidth="1"/>
    <col min="14048" max="14048" width="1" style="1357" customWidth="1"/>
    <col min="14049" max="14052" width="0" style="1357" hidden="1" customWidth="1"/>
    <col min="14053" max="14053" width="10.140625" style="1357" customWidth="1"/>
    <col min="14054" max="14058" width="5.28515625" style="1357" customWidth="1"/>
    <col min="14059" max="14059" width="6.42578125" style="1357" customWidth="1"/>
    <col min="14060" max="14069" width="5.28515625" style="1357" customWidth="1"/>
    <col min="14070" max="14271" width="9.140625" style="1357"/>
    <col min="14272" max="14272" width="1" style="1357" customWidth="1"/>
    <col min="14273" max="14273" width="2.42578125" style="1357" customWidth="1"/>
    <col min="14274" max="14274" width="2.140625" style="1357" customWidth="1"/>
    <col min="14275" max="14275" width="23" style="1357" customWidth="1"/>
    <col min="14276" max="14276" width="7.140625" style="1357" customWidth="1"/>
    <col min="14277" max="14277" width="1.42578125" style="1357" customWidth="1"/>
    <col min="14278" max="14278" width="3.5703125" style="1357" customWidth="1"/>
    <col min="14279" max="14279" width="4" style="1357" customWidth="1"/>
    <col min="14280" max="14280" width="0" style="1357" hidden="1" customWidth="1"/>
    <col min="14281" max="14281" width="0.42578125" style="1357" customWidth="1"/>
    <col min="14282" max="14282" width="4.85546875" style="1357" customWidth="1"/>
    <col min="14283" max="14283" width="1.5703125" style="1357" customWidth="1"/>
    <col min="14284" max="14284" width="7.5703125" style="1357" customWidth="1"/>
    <col min="14285" max="14285" width="0" style="1357" hidden="1" customWidth="1"/>
    <col min="14286" max="14286" width="0.5703125" style="1357" customWidth="1"/>
    <col min="14287" max="14287" width="0.85546875" style="1357" customWidth="1"/>
    <col min="14288" max="14288" width="6.42578125" style="1357" customWidth="1"/>
    <col min="14289" max="14289" width="2.5703125" style="1357" customWidth="1"/>
    <col min="14290" max="14290" width="0.7109375" style="1357" customWidth="1"/>
    <col min="14291" max="14291" width="0.85546875" style="1357" customWidth="1"/>
    <col min="14292" max="14292" width="4.5703125" style="1357" customWidth="1"/>
    <col min="14293" max="14293" width="0" style="1357" hidden="1" customWidth="1"/>
    <col min="14294" max="14294" width="3.5703125" style="1357" customWidth="1"/>
    <col min="14295" max="14295" width="1.140625" style="1357" customWidth="1"/>
    <col min="14296" max="14296" width="4" style="1357" customWidth="1"/>
    <col min="14297" max="14298" width="0" style="1357" hidden="1" customWidth="1"/>
    <col min="14299" max="14299" width="0.85546875" style="1357" customWidth="1"/>
    <col min="14300" max="14300" width="5.28515625" style="1357" customWidth="1"/>
    <col min="14301" max="14301" width="3.28515625" style="1357" customWidth="1"/>
    <col min="14302" max="14302" width="4.7109375" style="1357" customWidth="1"/>
    <col min="14303" max="14303" width="2.5703125" style="1357" customWidth="1"/>
    <col min="14304" max="14304" width="1" style="1357" customWidth="1"/>
    <col min="14305" max="14308" width="0" style="1357" hidden="1" customWidth="1"/>
    <col min="14309" max="14309" width="10.140625" style="1357" customWidth="1"/>
    <col min="14310" max="14314" width="5.28515625" style="1357" customWidth="1"/>
    <col min="14315" max="14315" width="6.42578125" style="1357" customWidth="1"/>
    <col min="14316" max="14325" width="5.28515625" style="1357" customWidth="1"/>
    <col min="14326" max="14527" width="9.140625" style="1357"/>
    <col min="14528" max="14528" width="1" style="1357" customWidth="1"/>
    <col min="14529" max="14529" width="2.42578125" style="1357" customWidth="1"/>
    <col min="14530" max="14530" width="2.140625" style="1357" customWidth="1"/>
    <col min="14531" max="14531" width="23" style="1357" customWidth="1"/>
    <col min="14532" max="14532" width="7.140625" style="1357" customWidth="1"/>
    <col min="14533" max="14533" width="1.42578125" style="1357" customWidth="1"/>
    <col min="14534" max="14534" width="3.5703125" style="1357" customWidth="1"/>
    <col min="14535" max="14535" width="4" style="1357" customWidth="1"/>
    <col min="14536" max="14536" width="0" style="1357" hidden="1" customWidth="1"/>
    <col min="14537" max="14537" width="0.42578125" style="1357" customWidth="1"/>
    <col min="14538" max="14538" width="4.85546875" style="1357" customWidth="1"/>
    <col min="14539" max="14539" width="1.5703125" style="1357" customWidth="1"/>
    <col min="14540" max="14540" width="7.5703125" style="1357" customWidth="1"/>
    <col min="14541" max="14541" width="0" style="1357" hidden="1" customWidth="1"/>
    <col min="14542" max="14542" width="0.5703125" style="1357" customWidth="1"/>
    <col min="14543" max="14543" width="0.85546875" style="1357" customWidth="1"/>
    <col min="14544" max="14544" width="6.42578125" style="1357" customWidth="1"/>
    <col min="14545" max="14545" width="2.5703125" style="1357" customWidth="1"/>
    <col min="14546" max="14546" width="0.7109375" style="1357" customWidth="1"/>
    <col min="14547" max="14547" width="0.85546875" style="1357" customWidth="1"/>
    <col min="14548" max="14548" width="4.5703125" style="1357" customWidth="1"/>
    <col min="14549" max="14549" width="0" style="1357" hidden="1" customWidth="1"/>
    <col min="14550" max="14550" width="3.5703125" style="1357" customWidth="1"/>
    <col min="14551" max="14551" width="1.140625" style="1357" customWidth="1"/>
    <col min="14552" max="14552" width="4" style="1357" customWidth="1"/>
    <col min="14553" max="14554" width="0" style="1357" hidden="1" customWidth="1"/>
    <col min="14555" max="14555" width="0.85546875" style="1357" customWidth="1"/>
    <col min="14556" max="14556" width="5.28515625" style="1357" customWidth="1"/>
    <col min="14557" max="14557" width="3.28515625" style="1357" customWidth="1"/>
    <col min="14558" max="14558" width="4.7109375" style="1357" customWidth="1"/>
    <col min="14559" max="14559" width="2.5703125" style="1357" customWidth="1"/>
    <col min="14560" max="14560" width="1" style="1357" customWidth="1"/>
    <col min="14561" max="14564" width="0" style="1357" hidden="1" customWidth="1"/>
    <col min="14565" max="14565" width="10.140625" style="1357" customWidth="1"/>
    <col min="14566" max="14570" width="5.28515625" style="1357" customWidth="1"/>
    <col min="14571" max="14571" width="6.42578125" style="1357" customWidth="1"/>
    <col min="14572" max="14581" width="5.28515625" style="1357" customWidth="1"/>
    <col min="14582" max="14783" width="9.140625" style="1357"/>
    <col min="14784" max="14784" width="1" style="1357" customWidth="1"/>
    <col min="14785" max="14785" width="2.42578125" style="1357" customWidth="1"/>
    <col min="14786" max="14786" width="2.140625" style="1357" customWidth="1"/>
    <col min="14787" max="14787" width="23" style="1357" customWidth="1"/>
    <col min="14788" max="14788" width="7.140625" style="1357" customWidth="1"/>
    <col min="14789" max="14789" width="1.42578125" style="1357" customWidth="1"/>
    <col min="14790" max="14790" width="3.5703125" style="1357" customWidth="1"/>
    <col min="14791" max="14791" width="4" style="1357" customWidth="1"/>
    <col min="14792" max="14792" width="0" style="1357" hidden="1" customWidth="1"/>
    <col min="14793" max="14793" width="0.42578125" style="1357" customWidth="1"/>
    <col min="14794" max="14794" width="4.85546875" style="1357" customWidth="1"/>
    <col min="14795" max="14795" width="1.5703125" style="1357" customWidth="1"/>
    <col min="14796" max="14796" width="7.5703125" style="1357" customWidth="1"/>
    <col min="14797" max="14797" width="0" style="1357" hidden="1" customWidth="1"/>
    <col min="14798" max="14798" width="0.5703125" style="1357" customWidth="1"/>
    <col min="14799" max="14799" width="0.85546875" style="1357" customWidth="1"/>
    <col min="14800" max="14800" width="6.42578125" style="1357" customWidth="1"/>
    <col min="14801" max="14801" width="2.5703125" style="1357" customWidth="1"/>
    <col min="14802" max="14802" width="0.7109375" style="1357" customWidth="1"/>
    <col min="14803" max="14803" width="0.85546875" style="1357" customWidth="1"/>
    <col min="14804" max="14804" width="4.5703125" style="1357" customWidth="1"/>
    <col min="14805" max="14805" width="0" style="1357" hidden="1" customWidth="1"/>
    <col min="14806" max="14806" width="3.5703125" style="1357" customWidth="1"/>
    <col min="14807" max="14807" width="1.140625" style="1357" customWidth="1"/>
    <col min="14808" max="14808" width="4" style="1357" customWidth="1"/>
    <col min="14809" max="14810" width="0" style="1357" hidden="1" customWidth="1"/>
    <col min="14811" max="14811" width="0.85546875" style="1357" customWidth="1"/>
    <col min="14812" max="14812" width="5.28515625" style="1357" customWidth="1"/>
    <col min="14813" max="14813" width="3.28515625" style="1357" customWidth="1"/>
    <col min="14814" max="14814" width="4.7109375" style="1357" customWidth="1"/>
    <col min="14815" max="14815" width="2.5703125" style="1357" customWidth="1"/>
    <col min="14816" max="14816" width="1" style="1357" customWidth="1"/>
    <col min="14817" max="14820" width="0" style="1357" hidden="1" customWidth="1"/>
    <col min="14821" max="14821" width="10.140625" style="1357" customWidth="1"/>
    <col min="14822" max="14826" width="5.28515625" style="1357" customWidth="1"/>
    <col min="14827" max="14827" width="6.42578125" style="1357" customWidth="1"/>
    <col min="14828" max="14837" width="5.28515625" style="1357" customWidth="1"/>
    <col min="14838" max="15039" width="9.140625" style="1357"/>
    <col min="15040" max="15040" width="1" style="1357" customWidth="1"/>
    <col min="15041" max="15041" width="2.42578125" style="1357" customWidth="1"/>
    <col min="15042" max="15042" width="2.140625" style="1357" customWidth="1"/>
    <col min="15043" max="15043" width="23" style="1357" customWidth="1"/>
    <col min="15044" max="15044" width="7.140625" style="1357" customWidth="1"/>
    <col min="15045" max="15045" width="1.42578125" style="1357" customWidth="1"/>
    <col min="15046" max="15046" width="3.5703125" style="1357" customWidth="1"/>
    <col min="15047" max="15047" width="4" style="1357" customWidth="1"/>
    <col min="15048" max="15048" width="0" style="1357" hidden="1" customWidth="1"/>
    <col min="15049" max="15049" width="0.42578125" style="1357" customWidth="1"/>
    <col min="15050" max="15050" width="4.85546875" style="1357" customWidth="1"/>
    <col min="15051" max="15051" width="1.5703125" style="1357" customWidth="1"/>
    <col min="15052" max="15052" width="7.5703125" style="1357" customWidth="1"/>
    <col min="15053" max="15053" width="0" style="1357" hidden="1" customWidth="1"/>
    <col min="15054" max="15054" width="0.5703125" style="1357" customWidth="1"/>
    <col min="15055" max="15055" width="0.85546875" style="1357" customWidth="1"/>
    <col min="15056" max="15056" width="6.42578125" style="1357" customWidth="1"/>
    <col min="15057" max="15057" width="2.5703125" style="1357" customWidth="1"/>
    <col min="15058" max="15058" width="0.7109375" style="1357" customWidth="1"/>
    <col min="15059" max="15059" width="0.85546875" style="1357" customWidth="1"/>
    <col min="15060" max="15060" width="4.5703125" style="1357" customWidth="1"/>
    <col min="15061" max="15061" width="0" style="1357" hidden="1" customWidth="1"/>
    <col min="15062" max="15062" width="3.5703125" style="1357" customWidth="1"/>
    <col min="15063" max="15063" width="1.140625" style="1357" customWidth="1"/>
    <col min="15064" max="15064" width="4" style="1357" customWidth="1"/>
    <col min="15065" max="15066" width="0" style="1357" hidden="1" customWidth="1"/>
    <col min="15067" max="15067" width="0.85546875" style="1357" customWidth="1"/>
    <col min="15068" max="15068" width="5.28515625" style="1357" customWidth="1"/>
    <col min="15069" max="15069" width="3.28515625" style="1357" customWidth="1"/>
    <col min="15070" max="15070" width="4.7109375" style="1357" customWidth="1"/>
    <col min="15071" max="15071" width="2.5703125" style="1357" customWidth="1"/>
    <col min="15072" max="15072" width="1" style="1357" customWidth="1"/>
    <col min="15073" max="15076" width="0" style="1357" hidden="1" customWidth="1"/>
    <col min="15077" max="15077" width="10.140625" style="1357" customWidth="1"/>
    <col min="15078" max="15082" width="5.28515625" style="1357" customWidth="1"/>
    <col min="15083" max="15083" width="6.42578125" style="1357" customWidth="1"/>
    <col min="15084" max="15093" width="5.28515625" style="1357" customWidth="1"/>
    <col min="15094" max="15295" width="9.140625" style="1357"/>
    <col min="15296" max="15296" width="1" style="1357" customWidth="1"/>
    <col min="15297" max="15297" width="2.42578125" style="1357" customWidth="1"/>
    <col min="15298" max="15298" width="2.140625" style="1357" customWidth="1"/>
    <col min="15299" max="15299" width="23" style="1357" customWidth="1"/>
    <col min="15300" max="15300" width="7.140625" style="1357" customWidth="1"/>
    <col min="15301" max="15301" width="1.42578125" style="1357" customWidth="1"/>
    <col min="15302" max="15302" width="3.5703125" style="1357" customWidth="1"/>
    <col min="15303" max="15303" width="4" style="1357" customWidth="1"/>
    <col min="15304" max="15304" width="0" style="1357" hidden="1" customWidth="1"/>
    <col min="15305" max="15305" width="0.42578125" style="1357" customWidth="1"/>
    <col min="15306" max="15306" width="4.85546875" style="1357" customWidth="1"/>
    <col min="15307" max="15307" width="1.5703125" style="1357" customWidth="1"/>
    <col min="15308" max="15308" width="7.5703125" style="1357" customWidth="1"/>
    <col min="15309" max="15309" width="0" style="1357" hidden="1" customWidth="1"/>
    <col min="15310" max="15310" width="0.5703125" style="1357" customWidth="1"/>
    <col min="15311" max="15311" width="0.85546875" style="1357" customWidth="1"/>
    <col min="15312" max="15312" width="6.42578125" style="1357" customWidth="1"/>
    <col min="15313" max="15313" width="2.5703125" style="1357" customWidth="1"/>
    <col min="15314" max="15314" width="0.7109375" style="1357" customWidth="1"/>
    <col min="15315" max="15315" width="0.85546875" style="1357" customWidth="1"/>
    <col min="15316" max="15316" width="4.5703125" style="1357" customWidth="1"/>
    <col min="15317" max="15317" width="0" style="1357" hidden="1" customWidth="1"/>
    <col min="15318" max="15318" width="3.5703125" style="1357" customWidth="1"/>
    <col min="15319" max="15319" width="1.140625" style="1357" customWidth="1"/>
    <col min="15320" max="15320" width="4" style="1357" customWidth="1"/>
    <col min="15321" max="15322" width="0" style="1357" hidden="1" customWidth="1"/>
    <col min="15323" max="15323" width="0.85546875" style="1357" customWidth="1"/>
    <col min="15324" max="15324" width="5.28515625" style="1357" customWidth="1"/>
    <col min="15325" max="15325" width="3.28515625" style="1357" customWidth="1"/>
    <col min="15326" max="15326" width="4.7109375" style="1357" customWidth="1"/>
    <col min="15327" max="15327" width="2.5703125" style="1357" customWidth="1"/>
    <col min="15328" max="15328" width="1" style="1357" customWidth="1"/>
    <col min="15329" max="15332" width="0" style="1357" hidden="1" customWidth="1"/>
    <col min="15333" max="15333" width="10.140625" style="1357" customWidth="1"/>
    <col min="15334" max="15338" width="5.28515625" style="1357" customWidth="1"/>
    <col min="15339" max="15339" width="6.42578125" style="1357" customWidth="1"/>
    <col min="15340" max="15349" width="5.28515625" style="1357" customWidth="1"/>
    <col min="15350" max="15551" width="9.140625" style="1357"/>
    <col min="15552" max="15552" width="1" style="1357" customWidth="1"/>
    <col min="15553" max="15553" width="2.42578125" style="1357" customWidth="1"/>
    <col min="15554" max="15554" width="2.140625" style="1357" customWidth="1"/>
    <col min="15555" max="15555" width="23" style="1357" customWidth="1"/>
    <col min="15556" max="15556" width="7.140625" style="1357" customWidth="1"/>
    <col min="15557" max="15557" width="1.42578125" style="1357" customWidth="1"/>
    <col min="15558" max="15558" width="3.5703125" style="1357" customWidth="1"/>
    <col min="15559" max="15559" width="4" style="1357" customWidth="1"/>
    <col min="15560" max="15560" width="0" style="1357" hidden="1" customWidth="1"/>
    <col min="15561" max="15561" width="0.42578125" style="1357" customWidth="1"/>
    <col min="15562" max="15562" width="4.85546875" style="1357" customWidth="1"/>
    <col min="15563" max="15563" width="1.5703125" style="1357" customWidth="1"/>
    <col min="15564" max="15564" width="7.5703125" style="1357" customWidth="1"/>
    <col min="15565" max="15565" width="0" style="1357" hidden="1" customWidth="1"/>
    <col min="15566" max="15566" width="0.5703125" style="1357" customWidth="1"/>
    <col min="15567" max="15567" width="0.85546875" style="1357" customWidth="1"/>
    <col min="15568" max="15568" width="6.42578125" style="1357" customWidth="1"/>
    <col min="15569" max="15569" width="2.5703125" style="1357" customWidth="1"/>
    <col min="15570" max="15570" width="0.7109375" style="1357" customWidth="1"/>
    <col min="15571" max="15571" width="0.85546875" style="1357" customWidth="1"/>
    <col min="15572" max="15572" width="4.5703125" style="1357" customWidth="1"/>
    <col min="15573" max="15573" width="0" style="1357" hidden="1" customWidth="1"/>
    <col min="15574" max="15574" width="3.5703125" style="1357" customWidth="1"/>
    <col min="15575" max="15575" width="1.140625" style="1357" customWidth="1"/>
    <col min="15576" max="15576" width="4" style="1357" customWidth="1"/>
    <col min="15577" max="15578" width="0" style="1357" hidden="1" customWidth="1"/>
    <col min="15579" max="15579" width="0.85546875" style="1357" customWidth="1"/>
    <col min="15580" max="15580" width="5.28515625" style="1357" customWidth="1"/>
    <col min="15581" max="15581" width="3.28515625" style="1357" customWidth="1"/>
    <col min="15582" max="15582" width="4.7109375" style="1357" customWidth="1"/>
    <col min="15583" max="15583" width="2.5703125" style="1357" customWidth="1"/>
    <col min="15584" max="15584" width="1" style="1357" customWidth="1"/>
    <col min="15585" max="15588" width="0" style="1357" hidden="1" customWidth="1"/>
    <col min="15589" max="15589" width="10.140625" style="1357" customWidth="1"/>
    <col min="15590" max="15594" width="5.28515625" style="1357" customWidth="1"/>
    <col min="15595" max="15595" width="6.42578125" style="1357" customWidth="1"/>
    <col min="15596" max="15605" width="5.28515625" style="1357" customWidth="1"/>
    <col min="15606" max="15807" width="9.140625" style="1357"/>
    <col min="15808" max="15808" width="1" style="1357" customWidth="1"/>
    <col min="15809" max="15809" width="2.42578125" style="1357" customWidth="1"/>
    <col min="15810" max="15810" width="2.140625" style="1357" customWidth="1"/>
    <col min="15811" max="15811" width="23" style="1357" customWidth="1"/>
    <col min="15812" max="15812" width="7.140625" style="1357" customWidth="1"/>
    <col min="15813" max="15813" width="1.42578125" style="1357" customWidth="1"/>
    <col min="15814" max="15814" width="3.5703125" style="1357" customWidth="1"/>
    <col min="15815" max="15815" width="4" style="1357" customWidth="1"/>
    <col min="15816" max="15816" width="0" style="1357" hidden="1" customWidth="1"/>
    <col min="15817" max="15817" width="0.42578125" style="1357" customWidth="1"/>
    <col min="15818" max="15818" width="4.85546875" style="1357" customWidth="1"/>
    <col min="15819" max="15819" width="1.5703125" style="1357" customWidth="1"/>
    <col min="15820" max="15820" width="7.5703125" style="1357" customWidth="1"/>
    <col min="15821" max="15821" width="0" style="1357" hidden="1" customWidth="1"/>
    <col min="15822" max="15822" width="0.5703125" style="1357" customWidth="1"/>
    <col min="15823" max="15823" width="0.85546875" style="1357" customWidth="1"/>
    <col min="15824" max="15824" width="6.42578125" style="1357" customWidth="1"/>
    <col min="15825" max="15825" width="2.5703125" style="1357" customWidth="1"/>
    <col min="15826" max="15826" width="0.7109375" style="1357" customWidth="1"/>
    <col min="15827" max="15827" width="0.85546875" style="1357" customWidth="1"/>
    <col min="15828" max="15828" width="4.5703125" style="1357" customWidth="1"/>
    <col min="15829" max="15829" width="0" style="1357" hidden="1" customWidth="1"/>
    <col min="15830" max="15830" width="3.5703125" style="1357" customWidth="1"/>
    <col min="15831" max="15831" width="1.140625" style="1357" customWidth="1"/>
    <col min="15832" max="15832" width="4" style="1357" customWidth="1"/>
    <col min="15833" max="15834" width="0" style="1357" hidden="1" customWidth="1"/>
    <col min="15835" max="15835" width="0.85546875" style="1357" customWidth="1"/>
    <col min="15836" max="15836" width="5.28515625" style="1357" customWidth="1"/>
    <col min="15837" max="15837" width="3.28515625" style="1357" customWidth="1"/>
    <col min="15838" max="15838" width="4.7109375" style="1357" customWidth="1"/>
    <col min="15839" max="15839" width="2.5703125" style="1357" customWidth="1"/>
    <col min="15840" max="15840" width="1" style="1357" customWidth="1"/>
    <col min="15841" max="15844" width="0" style="1357" hidden="1" customWidth="1"/>
    <col min="15845" max="15845" width="10.140625" style="1357" customWidth="1"/>
    <col min="15846" max="15850" width="5.28515625" style="1357" customWidth="1"/>
    <col min="15851" max="15851" width="6.42578125" style="1357" customWidth="1"/>
    <col min="15852" max="15861" width="5.28515625" style="1357" customWidth="1"/>
    <col min="15862" max="16063" width="9.140625" style="1357"/>
    <col min="16064" max="16064" width="1" style="1357" customWidth="1"/>
    <col min="16065" max="16065" width="2.42578125" style="1357" customWidth="1"/>
    <col min="16066" max="16066" width="2.140625" style="1357" customWidth="1"/>
    <col min="16067" max="16067" width="23" style="1357" customWidth="1"/>
    <col min="16068" max="16068" width="7.140625" style="1357" customWidth="1"/>
    <col min="16069" max="16069" width="1.42578125" style="1357" customWidth="1"/>
    <col min="16070" max="16070" width="3.5703125" style="1357" customWidth="1"/>
    <col min="16071" max="16071" width="4" style="1357" customWidth="1"/>
    <col min="16072" max="16072" width="0" style="1357" hidden="1" customWidth="1"/>
    <col min="16073" max="16073" width="0.42578125" style="1357" customWidth="1"/>
    <col min="16074" max="16074" width="4.85546875" style="1357" customWidth="1"/>
    <col min="16075" max="16075" width="1.5703125" style="1357" customWidth="1"/>
    <col min="16076" max="16076" width="7.5703125" style="1357" customWidth="1"/>
    <col min="16077" max="16077" width="0" style="1357" hidden="1" customWidth="1"/>
    <col min="16078" max="16078" width="0.5703125" style="1357" customWidth="1"/>
    <col min="16079" max="16079" width="0.85546875" style="1357" customWidth="1"/>
    <col min="16080" max="16080" width="6.42578125" style="1357" customWidth="1"/>
    <col min="16081" max="16081" width="2.5703125" style="1357" customWidth="1"/>
    <col min="16082" max="16082" width="0.7109375" style="1357" customWidth="1"/>
    <col min="16083" max="16083" width="0.85546875" style="1357" customWidth="1"/>
    <col min="16084" max="16084" width="4.5703125" style="1357" customWidth="1"/>
    <col min="16085" max="16085" width="0" style="1357" hidden="1" customWidth="1"/>
    <col min="16086" max="16086" width="3.5703125" style="1357" customWidth="1"/>
    <col min="16087" max="16087" width="1.140625" style="1357" customWidth="1"/>
    <col min="16088" max="16088" width="4" style="1357" customWidth="1"/>
    <col min="16089" max="16090" width="0" style="1357" hidden="1" customWidth="1"/>
    <col min="16091" max="16091" width="0.85546875" style="1357" customWidth="1"/>
    <col min="16092" max="16092" width="5.28515625" style="1357" customWidth="1"/>
    <col min="16093" max="16093" width="3.28515625" style="1357" customWidth="1"/>
    <col min="16094" max="16094" width="4.7109375" style="1357" customWidth="1"/>
    <col min="16095" max="16095" width="2.5703125" style="1357" customWidth="1"/>
    <col min="16096" max="16096" width="1" style="1357" customWidth="1"/>
    <col min="16097" max="16100" width="0" style="1357" hidden="1" customWidth="1"/>
    <col min="16101" max="16101" width="10.140625" style="1357" customWidth="1"/>
    <col min="16102" max="16106" width="5.28515625" style="1357" customWidth="1"/>
    <col min="16107" max="16107" width="6.42578125" style="1357" customWidth="1"/>
    <col min="16108" max="16117" width="5.28515625" style="1357" customWidth="1"/>
    <col min="16118" max="16384" width="9.140625" style="1357"/>
  </cols>
  <sheetData>
    <row r="1" spans="1:38" ht="13.5" customHeight="1" thickBot="1">
      <c r="A1" s="1355"/>
      <c r="B1" s="1356"/>
      <c r="C1" s="1078" t="s">
        <v>105</v>
      </c>
      <c r="E1" s="824"/>
      <c r="F1" s="824"/>
      <c r="G1" s="824"/>
      <c r="H1" s="824"/>
      <c r="I1" s="824"/>
      <c r="J1" s="824"/>
      <c r="K1" s="824"/>
      <c r="L1" s="824"/>
      <c r="M1" s="824"/>
      <c r="N1" s="824"/>
      <c r="O1" s="824"/>
      <c r="P1" s="824"/>
      <c r="Q1" s="824"/>
      <c r="R1" s="824"/>
      <c r="S1" s="824"/>
      <c r="T1" s="824"/>
      <c r="U1" s="824"/>
      <c r="V1" s="824"/>
      <c r="W1" s="824"/>
      <c r="X1" s="824"/>
      <c r="Y1" s="824"/>
      <c r="Z1" s="824"/>
      <c r="AA1" s="824"/>
      <c r="AB1" s="824"/>
      <c r="AC1" s="824"/>
      <c r="AD1" s="824"/>
      <c r="AE1" s="824"/>
      <c r="AF1" s="824"/>
      <c r="AH1" s="825"/>
      <c r="AI1" s="1358"/>
      <c r="AJ1" s="1359"/>
    </row>
    <row r="2" spans="1:38" ht="6" customHeight="1">
      <c r="A2" s="1355"/>
      <c r="B2" s="826"/>
      <c r="C2" s="826"/>
      <c r="D2" s="827"/>
      <c r="E2" s="827"/>
      <c r="F2" s="827"/>
      <c r="G2" s="827"/>
      <c r="H2" s="827"/>
      <c r="I2" s="827"/>
      <c r="J2" s="827"/>
      <c r="K2" s="827"/>
      <c r="L2" s="827"/>
      <c r="M2" s="827"/>
      <c r="N2" s="827"/>
      <c r="O2" s="827"/>
      <c r="P2" s="827"/>
      <c r="Q2" s="827"/>
      <c r="R2" s="827"/>
      <c r="S2" s="827"/>
      <c r="T2" s="827"/>
      <c r="U2" s="827"/>
      <c r="V2" s="827"/>
      <c r="W2" s="827"/>
      <c r="X2" s="827"/>
      <c r="Y2" s="827"/>
      <c r="Z2" s="827"/>
      <c r="AA2" s="827"/>
      <c r="AB2" s="827"/>
      <c r="AC2" s="827"/>
      <c r="AD2" s="827"/>
      <c r="AE2" s="827"/>
      <c r="AF2" s="828"/>
      <c r="AG2" s="1359"/>
      <c r="AH2" s="829"/>
      <c r="AI2" s="1360"/>
      <c r="AJ2" s="1361"/>
    </row>
    <row r="3" spans="1:38" ht="10.5" customHeight="1" thickBot="1">
      <c r="A3" s="1355"/>
      <c r="B3" s="1359"/>
      <c r="C3" s="1359"/>
      <c r="D3" s="1359"/>
      <c r="E3" s="1359"/>
      <c r="F3" s="1359"/>
      <c r="G3" s="1359"/>
      <c r="H3" s="1359"/>
      <c r="I3" s="1359"/>
      <c r="J3" s="1359"/>
      <c r="K3" s="1359"/>
      <c r="L3" s="1359"/>
      <c r="M3" s="1359"/>
      <c r="N3" s="1359"/>
      <c r="O3" s="1359"/>
      <c r="P3" s="1359"/>
      <c r="Q3" s="1359"/>
      <c r="R3" s="1359"/>
      <c r="S3" s="1359"/>
      <c r="T3" s="1359"/>
      <c r="U3" s="1359"/>
      <c r="V3" s="1359"/>
      <c r="W3" s="1359"/>
      <c r="X3" s="1359"/>
      <c r="Y3" s="1359"/>
      <c r="Z3" s="1359"/>
      <c r="AA3" s="1359"/>
      <c r="AB3" s="1359"/>
      <c r="AC3" s="1359"/>
      <c r="AD3" s="1565" t="s">
        <v>97</v>
      </c>
      <c r="AE3" s="1565"/>
      <c r="AF3" s="828"/>
      <c r="AG3" s="1359"/>
      <c r="AH3" s="830"/>
      <c r="AI3" s="1360"/>
      <c r="AJ3" s="1355"/>
    </row>
    <row r="4" spans="1:38" s="1366" customFormat="1" ht="13.5" customHeight="1" thickBot="1">
      <c r="A4" s="1362"/>
      <c r="B4" s="1363"/>
      <c r="C4" s="525" t="s">
        <v>613</v>
      </c>
      <c r="D4" s="1079"/>
      <c r="E4" s="1079"/>
      <c r="F4" s="1079"/>
      <c r="G4" s="1079"/>
      <c r="H4" s="1079"/>
      <c r="I4" s="1079"/>
      <c r="J4" s="1079"/>
      <c r="K4" s="1079"/>
      <c r="L4" s="1079"/>
      <c r="M4" s="1079"/>
      <c r="N4" s="1079"/>
      <c r="O4" s="1079"/>
      <c r="P4" s="1079"/>
      <c r="Q4" s="1079"/>
      <c r="R4" s="1079"/>
      <c r="S4" s="1079"/>
      <c r="T4" s="1079"/>
      <c r="U4" s="1079"/>
      <c r="V4" s="1079"/>
      <c r="W4" s="1079"/>
      <c r="X4" s="1079"/>
      <c r="Y4" s="1079"/>
      <c r="Z4" s="1079"/>
      <c r="AA4" s="1079"/>
      <c r="AB4" s="1079"/>
      <c r="AC4" s="1079"/>
      <c r="AD4" s="1079"/>
      <c r="AE4" s="1080"/>
      <c r="AF4" s="828"/>
      <c r="AG4" s="1363"/>
      <c r="AH4" s="1364"/>
      <c r="AI4" s="1365"/>
      <c r="AJ4" s="1365"/>
      <c r="AK4" s="1365"/>
    </row>
    <row r="5" spans="1:38" s="1365" customFormat="1" ht="3" customHeight="1">
      <c r="A5" s="1367"/>
      <c r="B5" s="1368"/>
      <c r="C5" s="1081"/>
      <c r="D5" s="1081"/>
      <c r="E5" s="1081"/>
      <c r="F5" s="1081"/>
      <c r="G5" s="1081"/>
      <c r="H5" s="1081"/>
      <c r="I5" s="1081"/>
      <c r="J5" s="1081"/>
      <c r="K5" s="1081"/>
      <c r="L5" s="1081"/>
      <c r="M5" s="1081"/>
      <c r="N5" s="1081"/>
      <c r="O5" s="1081"/>
      <c r="P5" s="1081"/>
      <c r="Q5" s="1081"/>
      <c r="R5" s="1081"/>
      <c r="S5" s="1081"/>
      <c r="T5" s="1081"/>
      <c r="U5" s="1081"/>
      <c r="V5" s="1081"/>
      <c r="W5" s="1081"/>
      <c r="X5" s="1081"/>
      <c r="Y5" s="1081"/>
      <c r="Z5" s="1081"/>
      <c r="AA5" s="1081"/>
      <c r="AB5" s="1081"/>
      <c r="AC5" s="1081"/>
      <c r="AD5" s="1081"/>
      <c r="AE5" s="1082"/>
      <c r="AF5" s="828"/>
      <c r="AG5" s="1368"/>
      <c r="AH5" s="1364"/>
    </row>
    <row r="6" spans="1:38" s="1365" customFormat="1" ht="13.5" customHeight="1">
      <c r="A6" s="1367"/>
      <c r="B6" s="1368"/>
      <c r="C6" s="1081"/>
      <c r="D6" s="1081"/>
      <c r="E6" s="1566"/>
      <c r="F6" s="1566"/>
      <c r="G6" s="1567">
        <v>2003</v>
      </c>
      <c r="H6" s="1567"/>
      <c r="I6" s="1567"/>
      <c r="J6" s="1567">
        <v>2004</v>
      </c>
      <c r="K6" s="1567"/>
      <c r="L6" s="1567"/>
      <c r="M6" s="1567">
        <v>2005</v>
      </c>
      <c r="N6" s="1567"/>
      <c r="O6" s="1567"/>
      <c r="P6" s="1350"/>
      <c r="Q6" s="1567">
        <v>2006</v>
      </c>
      <c r="R6" s="1567"/>
      <c r="S6" s="1567">
        <v>2007</v>
      </c>
      <c r="T6" s="1567"/>
      <c r="U6" s="1567"/>
      <c r="V6" s="1350"/>
      <c r="W6" s="1567">
        <v>2008</v>
      </c>
      <c r="X6" s="1567"/>
      <c r="Y6" s="1567"/>
      <c r="Z6" s="1350"/>
      <c r="AA6" s="1567">
        <v>2009</v>
      </c>
      <c r="AB6" s="1567"/>
      <c r="AC6" s="1567"/>
      <c r="AD6" s="1567">
        <v>2010</v>
      </c>
      <c r="AE6" s="1567"/>
      <c r="AF6" s="828"/>
      <c r="AG6" s="1368"/>
      <c r="AH6" s="1364"/>
    </row>
    <row r="7" spans="1:38" s="1365" customFormat="1" ht="1.5" customHeight="1">
      <c r="A7" s="1367"/>
      <c r="B7" s="1368"/>
      <c r="C7" s="1081"/>
      <c r="D7" s="1081"/>
      <c r="E7" s="1570"/>
      <c r="F7" s="1570"/>
      <c r="G7" s="1564"/>
      <c r="H7" s="1564"/>
      <c r="I7" s="1564"/>
      <c r="J7" s="1564"/>
      <c r="K7" s="1564"/>
      <c r="L7" s="1564"/>
      <c r="M7" s="1564"/>
      <c r="N7" s="1564"/>
      <c r="O7" s="1564"/>
      <c r="P7" s="1352"/>
      <c r="Q7" s="1564"/>
      <c r="R7" s="1564"/>
      <c r="S7" s="1564"/>
      <c r="T7" s="1564"/>
      <c r="U7" s="1564"/>
      <c r="V7" s="1352"/>
      <c r="W7" s="1564"/>
      <c r="X7" s="1564"/>
      <c r="Y7" s="1564"/>
      <c r="Z7" s="1352"/>
      <c r="AA7" s="1564"/>
      <c r="AB7" s="1564"/>
      <c r="AC7" s="1564"/>
      <c r="AD7" s="1564"/>
      <c r="AE7" s="1564"/>
      <c r="AF7" s="828"/>
      <c r="AG7" s="1368"/>
      <c r="AH7" s="1364"/>
    </row>
    <row r="8" spans="1:38" s="1365" customFormat="1" ht="12" customHeight="1">
      <c r="A8" s="1367"/>
      <c r="B8" s="1368"/>
      <c r="C8" s="1568" t="s">
        <v>614</v>
      </c>
      <c r="D8" s="1568"/>
      <c r="E8" s="1568"/>
      <c r="F8" s="1568"/>
      <c r="G8" s="1563">
        <f>+[2]EMPRESAS!$B$5</f>
        <v>294949</v>
      </c>
      <c r="H8" s="1563"/>
      <c r="I8" s="1563"/>
      <c r="J8" s="1563">
        <f>+[2]EMPRESAS!$C$5</f>
        <v>300850</v>
      </c>
      <c r="K8" s="1563"/>
      <c r="L8" s="1563"/>
      <c r="M8" s="1563">
        <f>+[2]EMPRESAS!$D$5</f>
        <v>328230</v>
      </c>
      <c r="N8" s="1563"/>
      <c r="O8" s="1563"/>
      <c r="P8" s="1351"/>
      <c r="Q8" s="1569">
        <f>+[2]EMPRESAS!$E$5</f>
        <v>330967</v>
      </c>
      <c r="R8" s="1569"/>
      <c r="S8" s="1563">
        <f>+[2]EMPRESAS!$F$5</f>
        <v>341720</v>
      </c>
      <c r="T8" s="1563"/>
      <c r="U8" s="1563"/>
      <c r="V8" s="1351"/>
      <c r="W8" s="1569">
        <f>+[2]EMPRESAS!$G$5</f>
        <v>343663</v>
      </c>
      <c r="X8" s="1569"/>
      <c r="Y8" s="1569"/>
      <c r="Z8" s="1351"/>
      <c r="AA8" s="1563">
        <f>+[2]EMPRESAS!$H$5</f>
        <v>336378</v>
      </c>
      <c r="AB8" s="1563"/>
      <c r="AC8" s="1563"/>
      <c r="AD8" s="1563">
        <f>+'[3]CAE Emp - NUT'!$B$6</f>
        <v>283311</v>
      </c>
      <c r="AE8" s="1563"/>
      <c r="AF8" s="828"/>
      <c r="AG8" s="1368"/>
      <c r="AH8" s="1364"/>
    </row>
    <row r="9" spans="1:38" s="1365" customFormat="1" ht="10.5" customHeight="1">
      <c r="A9" s="1367"/>
      <c r="B9" s="1368"/>
      <c r="C9" s="1568" t="s">
        <v>615</v>
      </c>
      <c r="D9" s="1568"/>
      <c r="E9" s="1568"/>
      <c r="F9" s="1568"/>
      <c r="G9" s="1563">
        <f>+[4]ESTABELECIMENTOS!$B$5</f>
        <v>339601</v>
      </c>
      <c r="H9" s="1563"/>
      <c r="I9" s="1563"/>
      <c r="J9" s="1563">
        <f>+[4]ESTABELECIMENTOS!$C$5</f>
        <v>347798</v>
      </c>
      <c r="K9" s="1563"/>
      <c r="L9" s="1563"/>
      <c r="M9" s="1563">
        <f>+[4]ESTABELECIMENTOS!$D$5</f>
        <v>378756</v>
      </c>
      <c r="N9" s="1563"/>
      <c r="O9" s="1563"/>
      <c r="P9" s="1351"/>
      <c r="Q9" s="1569">
        <f>+[4]ESTABELECIMENTOS!$E$5</f>
        <v>384854</v>
      </c>
      <c r="R9" s="1569"/>
      <c r="S9" s="1563">
        <f>+[4]ESTABELECIMENTOS!$F$5</f>
        <v>397332</v>
      </c>
      <c r="T9" s="1563"/>
      <c r="U9" s="1563"/>
      <c r="V9" s="1351"/>
      <c r="W9" s="1569">
        <f>+[4]ESTABELECIMENTOS!$G$5</f>
        <v>400210</v>
      </c>
      <c r="X9" s="1569"/>
      <c r="Y9" s="1569"/>
      <c r="Z9" s="1351"/>
      <c r="AA9" s="1563">
        <f>+[4]ESTABELECIMENTOS!$H$5</f>
        <v>390129</v>
      </c>
      <c r="AB9" s="1563"/>
      <c r="AC9" s="1563"/>
      <c r="AD9" s="1563">
        <f>+'[5]CAE Est - NUT (Dim. Empresa)'!$B$7</f>
        <v>337570</v>
      </c>
      <c r="AE9" s="1563"/>
      <c r="AF9" s="828"/>
      <c r="AG9" s="1368"/>
      <c r="AH9" s="1364"/>
    </row>
    <row r="10" spans="1:38" s="1365" customFormat="1" ht="10.5" customHeight="1">
      <c r="A10" s="1367"/>
      <c r="B10" s="1368"/>
      <c r="C10" s="1568" t="s">
        <v>616</v>
      </c>
      <c r="D10" s="1568"/>
      <c r="E10" s="1568"/>
      <c r="F10" s="1568"/>
      <c r="G10" s="1563">
        <f>+[6]PESSOAS!$B$5</f>
        <v>2739776</v>
      </c>
      <c r="H10" s="1563"/>
      <c r="I10" s="1563"/>
      <c r="J10" s="1563">
        <f>+[6]PESSOAS!$C$5</f>
        <v>2791443</v>
      </c>
      <c r="K10" s="1563"/>
      <c r="L10" s="1563"/>
      <c r="M10" s="1563">
        <f>+[6]PESSOAS!$D$5</f>
        <v>2960216</v>
      </c>
      <c r="N10" s="1563"/>
      <c r="O10" s="1563"/>
      <c r="P10" s="1351"/>
      <c r="Q10" s="1569">
        <f>+[6]PESSOAS!$E$5</f>
        <v>2990993</v>
      </c>
      <c r="R10" s="1569"/>
      <c r="S10" s="1563">
        <f>+[6]PESSOAS!$F$5</f>
        <v>3094177</v>
      </c>
      <c r="T10" s="1563"/>
      <c r="U10" s="1563"/>
      <c r="V10" s="1351"/>
      <c r="W10" s="1569">
        <f>+[6]PESSOAS!$G$5</f>
        <v>3138017</v>
      </c>
      <c r="X10" s="1569"/>
      <c r="Y10" s="1569"/>
      <c r="Z10" s="1351"/>
      <c r="AA10" s="1563">
        <f>+[6]PESSOAS!$H$5</f>
        <v>2998781</v>
      </c>
      <c r="AB10" s="1563"/>
      <c r="AC10" s="1563"/>
      <c r="AD10" s="1563">
        <f>+'[7]CAE Est - Distrito'!$B$7</f>
        <v>2779077</v>
      </c>
      <c r="AE10" s="1563"/>
      <c r="AF10" s="828"/>
      <c r="AG10" s="1368"/>
      <c r="AH10" s="1364"/>
    </row>
    <row r="11" spans="1:38" s="1365" customFormat="1" ht="10.5" customHeight="1">
      <c r="A11" s="1367"/>
      <c r="B11" s="1368"/>
      <c r="C11" s="1568" t="s">
        <v>584</v>
      </c>
      <c r="D11" s="1568"/>
      <c r="E11" s="1568"/>
      <c r="F11" s="1568"/>
      <c r="G11" s="1563">
        <f>+[6]PESSOAS!$I$5</f>
        <v>2509958</v>
      </c>
      <c r="H11" s="1563"/>
      <c r="I11" s="1563"/>
      <c r="J11" s="1563">
        <f>+[6]PESSOAS!$J$5</f>
        <v>2573719</v>
      </c>
      <c r="K11" s="1563"/>
      <c r="L11" s="1563"/>
      <c r="M11" s="1563">
        <f>+[6]PESSOAS!$K$5</f>
        <v>2738739</v>
      </c>
      <c r="N11" s="1563"/>
      <c r="O11" s="1563"/>
      <c r="P11" s="1351"/>
      <c r="Q11" s="1569">
        <f>+[6]PESSOAS!$L$5</f>
        <v>2765576</v>
      </c>
      <c r="R11" s="1569"/>
      <c r="S11" s="1563">
        <f>+[6]PESSOAS!$M$5</f>
        <v>2848902</v>
      </c>
      <c r="T11" s="1563"/>
      <c r="U11" s="1563"/>
      <c r="V11" s="1351"/>
      <c r="W11" s="1569">
        <f>+[6]PESSOAS!$N$5</f>
        <v>2894365</v>
      </c>
      <c r="X11" s="1569"/>
      <c r="Y11" s="1569"/>
      <c r="Z11" s="1351"/>
      <c r="AA11" s="1563">
        <f>+[6]PESSOAS!$O$5</f>
        <v>2759400</v>
      </c>
      <c r="AB11" s="1563"/>
      <c r="AC11" s="1563"/>
      <c r="AD11" s="1563">
        <f>+'[8]CAE Est - Distrito'!$B$7</f>
        <v>2599509</v>
      </c>
      <c r="AE11" s="1563"/>
      <c r="AF11" s="828"/>
      <c r="AG11" s="1368"/>
      <c r="AH11" s="1364"/>
    </row>
    <row r="12" spans="1:38" s="1365" customFormat="1" ht="13.5" customHeight="1">
      <c r="A12" s="1367"/>
      <c r="B12" s="1368"/>
      <c r="C12" s="1568" t="s">
        <v>617</v>
      </c>
      <c r="D12" s="1568"/>
      <c r="E12" s="1568"/>
      <c r="F12" s="1568"/>
      <c r="G12" s="1571">
        <f>+'[9]CAE Est - NUT'!$B$7</f>
        <v>714.29</v>
      </c>
      <c r="H12" s="1571"/>
      <c r="I12" s="1571"/>
      <c r="J12" s="1571">
        <f>+'[9]CAE Est - NUT'!$D$7</f>
        <v>741.41</v>
      </c>
      <c r="K12" s="1571"/>
      <c r="L12" s="1571"/>
      <c r="M12" s="1571">
        <f>+'[9]CAE Est - NUT'!$F$7</f>
        <v>767.35</v>
      </c>
      <c r="N12" s="1571"/>
      <c r="O12" s="1571"/>
      <c r="P12" s="1351"/>
      <c r="Q12" s="1572">
        <f>+'[9]CAE Est - NUT'!$H$7</f>
        <v>789.22</v>
      </c>
      <c r="R12" s="1572"/>
      <c r="S12" s="1571">
        <f>+'[9]CAE Est - NUT'!$J$7</f>
        <v>808.48</v>
      </c>
      <c r="T12" s="1571"/>
      <c r="U12" s="1571"/>
      <c r="V12" s="1351"/>
      <c r="W12" s="1572">
        <f>+'[9]CAE Est - NUT'!$L$7</f>
        <v>846.13</v>
      </c>
      <c r="X12" s="1572"/>
      <c r="Y12" s="1572"/>
      <c r="Z12" s="1351"/>
      <c r="AA12" s="1571">
        <f>+'[9]CAE Est - NUT'!$N$7</f>
        <v>870.34</v>
      </c>
      <c r="AB12" s="1571"/>
      <c r="AC12" s="1571"/>
      <c r="AD12" s="1571">
        <f>+'[10]CAE Est - NUT'!B8</f>
        <v>900.04</v>
      </c>
      <c r="AE12" s="1571"/>
      <c r="AF12" s="828"/>
      <c r="AG12" s="1368"/>
      <c r="AH12" s="1364"/>
    </row>
    <row r="13" spans="1:38" s="1365" customFormat="1" ht="10.5" customHeight="1">
      <c r="A13" s="1367"/>
      <c r="B13" s="1368"/>
      <c r="C13" s="1568" t="s">
        <v>618</v>
      </c>
      <c r="D13" s="1568"/>
      <c r="E13" s="1568"/>
      <c r="F13" s="1568"/>
      <c r="G13" s="1571">
        <f>+'[11]CAE Est - NUT'!$B$7</f>
        <v>852.4</v>
      </c>
      <c r="H13" s="1571"/>
      <c r="I13" s="1571"/>
      <c r="J13" s="1571">
        <f>+'[11]CAE Est - NUT'!$C$7</f>
        <v>879.62</v>
      </c>
      <c r="K13" s="1571"/>
      <c r="L13" s="1571"/>
      <c r="M13" s="1571">
        <f>+'[11]CAE Est - NUT'!$D$7</f>
        <v>909.17</v>
      </c>
      <c r="N13" s="1571"/>
      <c r="O13" s="1571"/>
      <c r="P13" s="1351"/>
      <c r="Q13" s="1572">
        <f>+'[11]CAE Est - NUT'!$E$7</f>
        <v>935.97</v>
      </c>
      <c r="R13" s="1572"/>
      <c r="S13" s="1571">
        <f>+'[11]CAE Est - NUT'!$F$7</f>
        <v>965.25</v>
      </c>
      <c r="T13" s="1571"/>
      <c r="U13" s="1571"/>
      <c r="V13" s="1351"/>
      <c r="W13" s="1572">
        <f>+'[11]CAE Est - NUT'!$G$7</f>
        <v>1010.38</v>
      </c>
      <c r="X13" s="1572"/>
      <c r="Y13" s="1572"/>
      <c r="Z13" s="1351"/>
      <c r="AA13" s="1571">
        <f>+'[11]CAE Est - NUT'!$H$7</f>
        <v>1036.44</v>
      </c>
      <c r="AB13" s="1571"/>
      <c r="AC13" s="1571"/>
      <c r="AD13" s="1571">
        <f>+'[12]CAE Est - NUT'!$B$7</f>
        <v>1076.26</v>
      </c>
      <c r="AE13" s="1571"/>
      <c r="AF13" s="828"/>
      <c r="AG13" s="1368"/>
      <c r="AH13" s="1364"/>
    </row>
    <row r="14" spans="1:38" s="1090" customFormat="1" ht="6" customHeight="1" thickBot="1">
      <c r="A14" s="1353"/>
      <c r="B14" s="1083"/>
      <c r="C14" s="1084"/>
      <c r="D14" s="1085"/>
      <c r="E14" s="1086"/>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6"/>
      <c r="AB14" s="1086"/>
      <c r="AC14" s="1086"/>
      <c r="AD14" s="1086"/>
      <c r="AE14" s="1086"/>
      <c r="AF14" s="828"/>
      <c r="AG14" s="1368"/>
      <c r="AH14" s="1369"/>
      <c r="AI14" s="831"/>
      <c r="AJ14" s="1087"/>
      <c r="AK14" s="1088"/>
      <c r="AL14" s="1089"/>
    </row>
    <row r="15" spans="1:38" s="1093" customFormat="1" ht="13.5" thickBot="1">
      <c r="A15" s="1091"/>
      <c r="B15" s="1359"/>
      <c r="C15" s="1092" t="s">
        <v>619</v>
      </c>
      <c r="D15" s="1079"/>
      <c r="E15" s="1079"/>
      <c r="F15" s="1079"/>
      <c r="G15" s="1079"/>
      <c r="H15" s="1079"/>
      <c r="I15" s="1079"/>
      <c r="J15" s="1079"/>
      <c r="K15" s="1079"/>
      <c r="L15" s="1079"/>
      <c r="M15" s="1079"/>
      <c r="N15" s="1079"/>
      <c r="O15" s="1079"/>
      <c r="P15" s="1079"/>
      <c r="Q15" s="1079"/>
      <c r="R15" s="1079"/>
      <c r="S15" s="1079"/>
      <c r="T15" s="1079"/>
      <c r="U15" s="1079"/>
      <c r="V15" s="1079"/>
      <c r="W15" s="1079"/>
      <c r="X15" s="1079"/>
      <c r="Y15" s="1079"/>
      <c r="Z15" s="1079"/>
      <c r="AA15" s="1079"/>
      <c r="AB15" s="1079"/>
      <c r="AC15" s="1079"/>
      <c r="AD15" s="1079"/>
      <c r="AE15" s="1080"/>
      <c r="AF15" s="828"/>
      <c r="AG15" s="1368"/>
      <c r="AH15" s="1370"/>
      <c r="AI15" s="831"/>
      <c r="AJ15" s="1371"/>
      <c r="AK15" s="1372"/>
      <c r="AL15" s="1372"/>
    </row>
    <row r="16" spans="1:38" s="1090" customFormat="1" ht="3" customHeight="1">
      <c r="A16" s="1353"/>
      <c r="B16" s="1083"/>
      <c r="C16" s="1084"/>
      <c r="D16" s="1085"/>
      <c r="E16" s="1086"/>
      <c r="F16" s="1086"/>
      <c r="G16" s="1086"/>
      <c r="H16" s="1086"/>
      <c r="I16" s="1086"/>
      <c r="J16" s="1086"/>
      <c r="K16" s="1086"/>
      <c r="L16" s="1086"/>
      <c r="M16" s="1086"/>
      <c r="N16" s="1086"/>
      <c r="O16" s="1086"/>
      <c r="P16" s="1086"/>
      <c r="Q16" s="1086"/>
      <c r="R16" s="1086"/>
      <c r="S16" s="1086"/>
      <c r="T16" s="1086"/>
      <c r="U16" s="1086"/>
      <c r="V16" s="1086"/>
      <c r="W16" s="1086"/>
      <c r="X16" s="1086"/>
      <c r="Y16" s="1086"/>
      <c r="Z16" s="1086"/>
      <c r="AA16" s="1086"/>
      <c r="AB16" s="1086"/>
      <c r="AC16" s="1086"/>
      <c r="AD16" s="1086"/>
      <c r="AE16" s="1086"/>
      <c r="AF16" s="828"/>
      <c r="AG16" s="1368"/>
      <c r="AH16" s="1369"/>
      <c r="AI16" s="831"/>
      <c r="AJ16" s="1087"/>
      <c r="AK16" s="1088"/>
      <c r="AL16" s="1089"/>
    </row>
    <row r="17" spans="1:44" s="1090" customFormat="1" ht="33.75" customHeight="1">
      <c r="A17" s="1353"/>
      <c r="B17" s="1083"/>
      <c r="C17" s="1573">
        <v>2010</v>
      </c>
      <c r="D17" s="1574"/>
      <c r="E17" s="1574"/>
      <c r="F17" s="1574"/>
      <c r="G17" s="1574"/>
      <c r="H17" s="1575"/>
      <c r="I17" s="1353"/>
      <c r="J17" s="1353"/>
      <c r="K17" s="1567" t="s">
        <v>614</v>
      </c>
      <c r="L17" s="1567"/>
      <c r="M17" s="1567"/>
      <c r="N17" s="1094"/>
      <c r="O17" s="1095"/>
      <c r="P17" s="1353"/>
      <c r="Q17" s="1576" t="s">
        <v>620</v>
      </c>
      <c r="R17" s="1576"/>
      <c r="S17" s="1576"/>
      <c r="T17" s="1096"/>
      <c r="U17" s="1576" t="s">
        <v>621</v>
      </c>
      <c r="V17" s="1576"/>
      <c r="W17" s="1576"/>
      <c r="X17" s="1576"/>
      <c r="Y17" s="1576"/>
      <c r="Z17" s="1097"/>
      <c r="AA17" s="1096"/>
      <c r="AB17" s="1353"/>
      <c r="AC17" s="1576" t="s">
        <v>622</v>
      </c>
      <c r="AD17" s="1576"/>
      <c r="AE17" s="1576"/>
      <c r="AF17" s="831"/>
      <c r="AG17" s="1353"/>
      <c r="AH17" s="1353"/>
      <c r="AI17" s="1098"/>
      <c r="AJ17" s="1087"/>
      <c r="AK17" s="1088"/>
      <c r="AL17" s="1089"/>
    </row>
    <row r="18" spans="1:44" s="1090" customFormat="1" ht="3.75" customHeight="1">
      <c r="A18" s="1353"/>
      <c r="B18" s="1083"/>
      <c r="C18" s="1084"/>
      <c r="D18" s="1085"/>
      <c r="E18" s="1086"/>
      <c r="F18" s="1086"/>
      <c r="G18" s="1086"/>
      <c r="H18" s="1086"/>
      <c r="I18" s="1086"/>
      <c r="J18" s="1086"/>
      <c r="K18" s="1086"/>
      <c r="L18" s="1086"/>
      <c r="M18" s="1086"/>
      <c r="N18" s="1086"/>
      <c r="O18" s="1353"/>
      <c r="P18" s="1353"/>
      <c r="Q18" s="1353"/>
      <c r="R18" s="1086"/>
      <c r="S18" s="1086"/>
      <c r="T18" s="1086"/>
      <c r="U18" s="1086"/>
      <c r="V18" s="1086"/>
      <c r="W18" s="1086"/>
      <c r="X18" s="1086"/>
      <c r="Y18" s="1086"/>
      <c r="Z18" s="1086"/>
      <c r="AA18" s="1086"/>
      <c r="AB18" s="1086"/>
      <c r="AC18" s="1086"/>
      <c r="AD18" s="1086"/>
      <c r="AE18" s="1086"/>
      <c r="AF18" s="831"/>
      <c r="AG18" s="1086"/>
      <c r="AH18" s="1086"/>
      <c r="AI18" s="831"/>
      <c r="AJ18" s="1087"/>
      <c r="AK18" s="1088"/>
      <c r="AL18" s="1089"/>
    </row>
    <row r="19" spans="1:44" s="1090" customFormat="1">
      <c r="A19" s="1353"/>
      <c r="B19" s="1083"/>
      <c r="C19" s="1354" t="s">
        <v>95</v>
      </c>
      <c r="D19" s="1373"/>
      <c r="E19" s="1086"/>
      <c r="F19" s="1086"/>
      <c r="G19" s="1353"/>
      <c r="H19" s="1099"/>
      <c r="I19" s="1099"/>
      <c r="J19" s="1099"/>
      <c r="K19" s="1580">
        <f>+'[13]2010'!C6</f>
        <v>283311</v>
      </c>
      <c r="L19" s="1580"/>
      <c r="M19" s="1580"/>
      <c r="N19" s="1099"/>
      <c r="O19" s="1100"/>
      <c r="P19" s="1100"/>
      <c r="Q19" s="1581">
        <f>+'[13]2010'!D6</f>
        <v>337570</v>
      </c>
      <c r="R19" s="1581"/>
      <c r="S19" s="1099"/>
      <c r="T19" s="1099"/>
      <c r="U19" s="1580">
        <f>+'[13]2010'!E6</f>
        <v>2779077</v>
      </c>
      <c r="V19" s="1580"/>
      <c r="W19" s="1580"/>
      <c r="X19" s="1580"/>
      <c r="Y19" s="1580"/>
      <c r="Z19" s="1099"/>
      <c r="AA19" s="1099"/>
      <c r="AB19" s="1099"/>
      <c r="AC19" s="1580">
        <f>+'[13]2010'!F6</f>
        <v>2599509</v>
      </c>
      <c r="AD19" s="1580"/>
      <c r="AE19" s="1580"/>
      <c r="AF19" s="831"/>
      <c r="AG19" s="1374"/>
      <c r="AH19" s="1099"/>
      <c r="AI19" s="831"/>
      <c r="AJ19" s="1087"/>
      <c r="AK19" s="1088"/>
      <c r="AL19" s="1089"/>
    </row>
    <row r="20" spans="1:44" s="1090" customFormat="1">
      <c r="A20" s="1353"/>
      <c r="B20" s="1083"/>
      <c r="C20" s="241" t="s">
        <v>623</v>
      </c>
      <c r="D20" s="1375"/>
      <c r="E20" s="1086"/>
      <c r="F20" s="1086"/>
      <c r="G20" s="1353"/>
      <c r="H20" s="1086"/>
      <c r="I20" s="1086"/>
      <c r="J20" s="1086"/>
      <c r="K20" s="1577">
        <f>+'[13]2010'!C7</f>
        <v>11918</v>
      </c>
      <c r="L20" s="1577"/>
      <c r="M20" s="1577"/>
      <c r="N20" s="1086"/>
      <c r="O20" s="1100"/>
      <c r="P20" s="1100"/>
      <c r="Q20" s="1578">
        <f>+'[13]2010'!D7</f>
        <v>12800</v>
      </c>
      <c r="R20" s="1578"/>
      <c r="S20" s="1086"/>
      <c r="T20" s="1086"/>
      <c r="U20" s="1579">
        <f>+'[13]2010'!E7</f>
        <v>53069</v>
      </c>
      <c r="V20" s="1579"/>
      <c r="W20" s="1579"/>
      <c r="X20" s="1579"/>
      <c r="Y20" s="1579"/>
      <c r="Z20" s="1086"/>
      <c r="AA20" s="1086"/>
      <c r="AB20" s="1086"/>
      <c r="AC20" s="1579">
        <f>+'[13]2010'!F7</f>
        <v>49070</v>
      </c>
      <c r="AD20" s="1579"/>
      <c r="AE20" s="1579"/>
      <c r="AF20" s="831"/>
      <c r="AG20" s="1086"/>
      <c r="AH20" s="1086"/>
      <c r="AI20" s="831"/>
      <c r="AJ20" s="1087"/>
      <c r="AK20" s="1088"/>
      <c r="AL20" s="1089"/>
    </row>
    <row r="21" spans="1:44" s="1090" customFormat="1" ht="10.5" customHeight="1">
      <c r="A21" s="1353"/>
      <c r="B21" s="1083"/>
      <c r="C21" s="241" t="s">
        <v>624</v>
      </c>
      <c r="D21" s="1376"/>
      <c r="E21" s="1086"/>
      <c r="F21" s="1086"/>
      <c r="G21" s="1353"/>
      <c r="H21" s="1086"/>
      <c r="I21" s="1086"/>
      <c r="J21" s="1086"/>
      <c r="K21" s="1577">
        <f>+'[13]2010'!C8</f>
        <v>710</v>
      </c>
      <c r="L21" s="1577"/>
      <c r="M21" s="1577"/>
      <c r="N21" s="1086"/>
      <c r="O21" s="1100"/>
      <c r="P21" s="1100"/>
      <c r="Q21" s="1578">
        <f>+'[13]2010'!D8</f>
        <v>937</v>
      </c>
      <c r="R21" s="1578"/>
      <c r="S21" s="1086"/>
      <c r="T21" s="1086"/>
      <c r="U21" s="1579">
        <f>+'[13]2010'!E8</f>
        <v>10301</v>
      </c>
      <c r="V21" s="1579"/>
      <c r="W21" s="1579"/>
      <c r="X21" s="1579"/>
      <c r="Y21" s="1579"/>
      <c r="Z21" s="1086"/>
      <c r="AA21" s="1086"/>
      <c r="AB21" s="1086"/>
      <c r="AC21" s="1579">
        <f>+'[13]2010'!F8</f>
        <v>9855</v>
      </c>
      <c r="AD21" s="1579"/>
      <c r="AE21" s="1579"/>
      <c r="AF21" s="831"/>
      <c r="AG21" s="1086"/>
      <c r="AH21" s="1086"/>
      <c r="AI21" s="831"/>
      <c r="AJ21" s="1087"/>
      <c r="AK21" s="1088"/>
      <c r="AL21" s="1089"/>
    </row>
    <row r="22" spans="1:44" s="1090" customFormat="1" ht="10.5" customHeight="1">
      <c r="A22" s="1353"/>
      <c r="B22" s="1083"/>
      <c r="C22" s="241" t="s">
        <v>625</v>
      </c>
      <c r="D22" s="1101"/>
      <c r="E22" s="1086"/>
      <c r="F22" s="1086"/>
      <c r="G22" s="1353"/>
      <c r="H22" s="1086"/>
      <c r="I22" s="1086"/>
      <c r="J22" s="1086"/>
      <c r="K22" s="1577">
        <f>+'[13]2010'!C9</f>
        <v>35421</v>
      </c>
      <c r="L22" s="1577"/>
      <c r="M22" s="1577"/>
      <c r="N22" s="1086"/>
      <c r="O22" s="1100"/>
      <c r="P22" s="1100"/>
      <c r="Q22" s="1578">
        <f>+'[13]2010'!D9</f>
        <v>39394</v>
      </c>
      <c r="R22" s="1578"/>
      <c r="S22" s="1086"/>
      <c r="T22" s="1086"/>
      <c r="U22" s="1579">
        <f>+'[13]2010'!E9</f>
        <v>603948</v>
      </c>
      <c r="V22" s="1579"/>
      <c r="W22" s="1579"/>
      <c r="X22" s="1579"/>
      <c r="Y22" s="1579"/>
      <c r="Z22" s="1086"/>
      <c r="AA22" s="1086"/>
      <c r="AB22" s="1086"/>
      <c r="AC22" s="1579">
        <f>+'[13]2010'!F9</f>
        <v>576984</v>
      </c>
      <c r="AD22" s="1579"/>
      <c r="AE22" s="1579"/>
      <c r="AF22" s="831"/>
      <c r="AG22" s="1086"/>
      <c r="AH22" s="1086"/>
      <c r="AI22" s="831"/>
      <c r="AJ22" s="1087"/>
      <c r="AK22" s="1088"/>
      <c r="AL22" s="1089"/>
    </row>
    <row r="23" spans="1:44" s="1090" customFormat="1" ht="10.5" customHeight="1">
      <c r="A23" s="1353"/>
      <c r="B23" s="1083"/>
      <c r="C23" s="241"/>
      <c r="D23" s="1377" t="s">
        <v>626</v>
      </c>
      <c r="E23" s="1086"/>
      <c r="F23" s="1086"/>
      <c r="G23" s="1353"/>
      <c r="H23" s="832"/>
      <c r="I23" s="832"/>
      <c r="J23" s="832"/>
      <c r="K23" s="1582">
        <f>+'[13]2010'!C10</f>
        <v>5353</v>
      </c>
      <c r="L23" s="1582"/>
      <c r="M23" s="1582"/>
      <c r="N23" s="832"/>
      <c r="O23" s="1100"/>
      <c r="P23" s="1100"/>
      <c r="Q23" s="1583">
        <f>+'[13]2010'!D10</f>
        <v>7017</v>
      </c>
      <c r="R23" s="1583"/>
      <c r="S23" s="832"/>
      <c r="T23" s="832"/>
      <c r="U23" s="1584">
        <f>+'[13]2010'!E10</f>
        <v>78961</v>
      </c>
      <c r="V23" s="1584"/>
      <c r="W23" s="1584"/>
      <c r="X23" s="1584"/>
      <c r="Y23" s="1584"/>
      <c r="Z23" s="832"/>
      <c r="AA23" s="832"/>
      <c r="AB23" s="832"/>
      <c r="AC23" s="1584">
        <f>+'[13]2010'!F10</f>
        <v>74930</v>
      </c>
      <c r="AD23" s="1584"/>
      <c r="AE23" s="1584"/>
      <c r="AF23" s="831"/>
      <c r="AG23" s="832"/>
      <c r="AH23" s="832"/>
      <c r="AI23" s="831"/>
      <c r="AJ23" s="1087"/>
      <c r="AK23" s="1088"/>
      <c r="AL23" s="1089"/>
    </row>
    <row r="24" spans="1:44" s="1090" customFormat="1" ht="10.5" customHeight="1">
      <c r="A24" s="1353"/>
      <c r="B24" s="1083"/>
      <c r="C24" s="241"/>
      <c r="D24" s="1377" t="s">
        <v>627</v>
      </c>
      <c r="E24" s="1086"/>
      <c r="F24" s="1086"/>
      <c r="G24" s="1353"/>
      <c r="H24" s="832"/>
      <c r="I24" s="832"/>
      <c r="J24" s="832"/>
      <c r="K24" s="1582">
        <f>+'[13]2010'!C11</f>
        <v>480</v>
      </c>
      <c r="L24" s="1582"/>
      <c r="M24" s="1582"/>
      <c r="N24" s="832"/>
      <c r="O24" s="1100"/>
      <c r="P24" s="1100"/>
      <c r="Q24" s="1583">
        <f>+'[13]2010'!D11</f>
        <v>645</v>
      </c>
      <c r="R24" s="1583"/>
      <c r="S24" s="832"/>
      <c r="T24" s="832"/>
      <c r="U24" s="1584">
        <f>+'[13]2010'!E11</f>
        <v>11371</v>
      </c>
      <c r="V24" s="1584"/>
      <c r="W24" s="1584"/>
      <c r="X24" s="1584"/>
      <c r="Y24" s="1584"/>
      <c r="Z24" s="832"/>
      <c r="AA24" s="832"/>
      <c r="AB24" s="832"/>
      <c r="AC24" s="1584">
        <f>+'[13]2010'!F11</f>
        <v>11183</v>
      </c>
      <c r="AD24" s="1584"/>
      <c r="AE24" s="1584"/>
      <c r="AF24" s="831"/>
      <c r="AG24" s="832"/>
      <c r="AH24" s="832"/>
      <c r="AI24" s="831"/>
      <c r="AJ24" s="1087"/>
      <c r="AK24" s="1088"/>
      <c r="AL24" s="1089"/>
      <c r="AN24" s="1378"/>
      <c r="AO24" s="1378"/>
      <c r="AP24" s="1378"/>
      <c r="AQ24" s="1378"/>
      <c r="AR24" s="1378"/>
    </row>
    <row r="25" spans="1:44" s="1090" customFormat="1" ht="10.5" customHeight="1">
      <c r="A25" s="1353"/>
      <c r="B25" s="1083"/>
      <c r="C25" s="241"/>
      <c r="D25" s="1377" t="s">
        <v>628</v>
      </c>
      <c r="E25" s="1086"/>
      <c r="F25" s="1086"/>
      <c r="G25" s="1353"/>
      <c r="H25" s="832"/>
      <c r="I25" s="832"/>
      <c r="J25" s="832"/>
      <c r="K25" s="1582">
        <f>+'[13]2010'!C12</f>
        <v>1</v>
      </c>
      <c r="L25" s="1582"/>
      <c r="M25" s="1582"/>
      <c r="N25" s="832"/>
      <c r="O25" s="1100"/>
      <c r="P25" s="1100"/>
      <c r="Q25" s="1583">
        <f>+'[13]2010'!D12</f>
        <v>1</v>
      </c>
      <c r="R25" s="1583"/>
      <c r="S25" s="832"/>
      <c r="T25" s="832"/>
      <c r="U25" s="1584">
        <f>+'[13]2010'!E12</f>
        <v>488</v>
      </c>
      <c r="V25" s="1584"/>
      <c r="W25" s="1584"/>
      <c r="X25" s="1584"/>
      <c r="Y25" s="1584"/>
      <c r="Z25" s="832"/>
      <c r="AA25" s="832"/>
      <c r="AB25" s="832"/>
      <c r="AC25" s="1584">
        <f>+'[13]2010'!F12</f>
        <v>488</v>
      </c>
      <c r="AD25" s="1584"/>
      <c r="AE25" s="1584"/>
      <c r="AF25" s="831"/>
      <c r="AG25" s="832"/>
      <c r="AH25" s="832"/>
      <c r="AI25" s="831"/>
      <c r="AJ25" s="1087"/>
      <c r="AK25" s="1088"/>
      <c r="AL25" s="1089"/>
      <c r="AN25" s="1378"/>
      <c r="AO25" s="1378"/>
      <c r="AP25" s="1378"/>
      <c r="AQ25" s="1378"/>
      <c r="AR25" s="1378"/>
    </row>
    <row r="26" spans="1:44" s="1090" customFormat="1" ht="10.5" customHeight="1">
      <c r="A26" s="1353"/>
      <c r="B26" s="1083"/>
      <c r="C26" s="241"/>
      <c r="D26" s="1377" t="s">
        <v>629</v>
      </c>
      <c r="E26" s="1086"/>
      <c r="F26" s="1086"/>
      <c r="G26" s="1353"/>
      <c r="H26" s="832"/>
      <c r="I26" s="832"/>
      <c r="J26" s="832"/>
      <c r="K26" s="1582">
        <f>+'[13]2010'!C13</f>
        <v>1736</v>
      </c>
      <c r="L26" s="1582"/>
      <c r="M26" s="1582"/>
      <c r="N26" s="832"/>
      <c r="O26" s="1100"/>
      <c r="P26" s="1100"/>
      <c r="Q26" s="1583">
        <f>+'[13]2010'!D13</f>
        <v>1834</v>
      </c>
      <c r="R26" s="1583"/>
      <c r="S26" s="832"/>
      <c r="T26" s="832"/>
      <c r="U26" s="1584">
        <f>+'[13]2010'!E13</f>
        <v>42643</v>
      </c>
      <c r="V26" s="1584"/>
      <c r="W26" s="1584"/>
      <c r="X26" s="1584"/>
      <c r="Y26" s="1584"/>
      <c r="Z26" s="832"/>
      <c r="AA26" s="832"/>
      <c r="AB26" s="832"/>
      <c r="AC26" s="1584">
        <f>+'[13]2010'!F13</f>
        <v>41344</v>
      </c>
      <c r="AD26" s="1584"/>
      <c r="AE26" s="1584"/>
      <c r="AF26" s="831"/>
      <c r="AG26" s="832"/>
      <c r="AH26" s="832"/>
      <c r="AI26" s="831"/>
      <c r="AJ26" s="1087"/>
      <c r="AK26" s="1088"/>
      <c r="AL26" s="1089"/>
    </row>
    <row r="27" spans="1:44" s="1090" customFormat="1" ht="10.5" customHeight="1">
      <c r="A27" s="1353"/>
      <c r="B27" s="1083"/>
      <c r="C27" s="241"/>
      <c r="D27" s="1377" t="s">
        <v>630</v>
      </c>
      <c r="E27" s="1086"/>
      <c r="F27" s="1086"/>
      <c r="G27" s="1353"/>
      <c r="H27" s="832"/>
      <c r="I27" s="832"/>
      <c r="J27" s="832"/>
      <c r="K27" s="1582">
        <f>+'[13]2010'!C14</f>
        <v>4126</v>
      </c>
      <c r="L27" s="1582"/>
      <c r="M27" s="1582"/>
      <c r="N27" s="832"/>
      <c r="O27" s="1100"/>
      <c r="P27" s="1100"/>
      <c r="Q27" s="1583">
        <f>+'[13]2010'!D14</f>
        <v>4383</v>
      </c>
      <c r="R27" s="1583"/>
      <c r="S27" s="832"/>
      <c r="T27" s="832"/>
      <c r="U27" s="1584">
        <f>+'[13]2010'!E14</f>
        <v>77667</v>
      </c>
      <c r="V27" s="1584"/>
      <c r="W27" s="1584"/>
      <c r="X27" s="1584"/>
      <c r="Y27" s="1584"/>
      <c r="Z27" s="832"/>
      <c r="AA27" s="832"/>
      <c r="AB27" s="832"/>
      <c r="AC27" s="1584">
        <f>+'[13]2010'!F14</f>
        <v>74815</v>
      </c>
      <c r="AD27" s="1584"/>
      <c r="AE27" s="1584"/>
      <c r="AF27" s="831"/>
      <c r="AG27" s="832"/>
      <c r="AH27" s="832"/>
      <c r="AI27" s="831"/>
      <c r="AJ27" s="1087"/>
      <c r="AK27" s="1088"/>
      <c r="AL27" s="1089"/>
    </row>
    <row r="28" spans="1:44" s="1090" customFormat="1" ht="10.5" customHeight="1">
      <c r="A28" s="1353"/>
      <c r="B28" s="1083"/>
      <c r="C28" s="241"/>
      <c r="D28" s="1377" t="s">
        <v>631</v>
      </c>
      <c r="E28" s="1086"/>
      <c r="F28" s="1086"/>
      <c r="G28" s="1353"/>
      <c r="H28" s="832"/>
      <c r="I28" s="832"/>
      <c r="J28" s="832"/>
      <c r="K28" s="1582">
        <f>+'[13]2010'!C15</f>
        <v>1665</v>
      </c>
      <c r="L28" s="1582"/>
      <c r="M28" s="1582"/>
      <c r="N28" s="832"/>
      <c r="O28" s="1100"/>
      <c r="P28" s="1100"/>
      <c r="Q28" s="1583">
        <f>+'[13]2010'!D15</f>
        <v>1702</v>
      </c>
      <c r="R28" s="1583"/>
      <c r="S28" s="832"/>
      <c r="T28" s="832"/>
      <c r="U28" s="1584">
        <f>+'[13]2010'!E15</f>
        <v>38800</v>
      </c>
      <c r="V28" s="1584"/>
      <c r="W28" s="1584"/>
      <c r="X28" s="1584"/>
      <c r="Y28" s="1584"/>
      <c r="Z28" s="832"/>
      <c r="AA28" s="832"/>
      <c r="AB28" s="832"/>
      <c r="AC28" s="1584">
        <f>+'[13]2010'!F15</f>
        <v>37336</v>
      </c>
      <c r="AD28" s="1584"/>
      <c r="AE28" s="1584"/>
      <c r="AF28" s="831"/>
      <c r="AG28" s="832"/>
      <c r="AH28" s="832"/>
      <c r="AI28" s="831"/>
      <c r="AJ28" s="1087"/>
      <c r="AK28" s="1088"/>
      <c r="AL28" s="1089"/>
    </row>
    <row r="29" spans="1:44" s="1090" customFormat="1" ht="10.5" customHeight="1">
      <c r="A29" s="1353"/>
      <c r="B29" s="1083"/>
      <c r="C29" s="241"/>
      <c r="D29" s="1377" t="s">
        <v>632</v>
      </c>
      <c r="E29" s="1086"/>
      <c r="F29" s="1086"/>
      <c r="G29" s="1353"/>
      <c r="H29" s="832"/>
      <c r="I29" s="832"/>
      <c r="J29" s="832"/>
      <c r="K29" s="1582">
        <f>+'[13]2010'!C16</f>
        <v>2599</v>
      </c>
      <c r="L29" s="1582"/>
      <c r="M29" s="1582"/>
      <c r="N29" s="832"/>
      <c r="O29" s="1100"/>
      <c r="P29" s="1100"/>
      <c r="Q29" s="1583">
        <f>+'[13]2010'!D16</f>
        <v>2706</v>
      </c>
      <c r="R29" s="1583"/>
      <c r="S29" s="832"/>
      <c r="T29" s="832"/>
      <c r="U29" s="1584">
        <f>+'[13]2010'!E16</f>
        <v>26341</v>
      </c>
      <c r="V29" s="1584"/>
      <c r="W29" s="1584"/>
      <c r="X29" s="1584"/>
      <c r="Y29" s="1584"/>
      <c r="Z29" s="832"/>
      <c r="AA29" s="832"/>
      <c r="AB29" s="832"/>
      <c r="AC29" s="1584">
        <f>+'[13]2010'!F16</f>
        <v>24565</v>
      </c>
      <c r="AD29" s="1584"/>
      <c r="AE29" s="1584"/>
      <c r="AF29" s="831"/>
      <c r="AG29" s="832"/>
      <c r="AH29" s="832"/>
      <c r="AI29" s="831"/>
      <c r="AJ29" s="1087"/>
      <c r="AK29" s="1088"/>
      <c r="AL29" s="1089"/>
    </row>
    <row r="30" spans="1:44" s="1090" customFormat="1" ht="10.5" customHeight="1">
      <c r="A30" s="1353"/>
      <c r="B30" s="1083"/>
      <c r="C30" s="241"/>
      <c r="D30" s="1377" t="s">
        <v>633</v>
      </c>
      <c r="E30" s="1086"/>
      <c r="F30" s="1086"/>
      <c r="G30" s="1353"/>
      <c r="H30" s="832"/>
      <c r="I30" s="832"/>
      <c r="J30" s="832"/>
      <c r="K30" s="1582">
        <f>+'[13]2010'!C17</f>
        <v>326</v>
      </c>
      <c r="L30" s="1582"/>
      <c r="M30" s="1582"/>
      <c r="N30" s="832"/>
      <c r="O30" s="1100"/>
      <c r="P30" s="1100"/>
      <c r="Q30" s="1583">
        <f>+'[13]2010'!D17</f>
        <v>351</v>
      </c>
      <c r="R30" s="1583"/>
      <c r="S30" s="832"/>
      <c r="T30" s="832"/>
      <c r="U30" s="1584">
        <f>+'[13]2010'!E17</f>
        <v>10639</v>
      </c>
      <c r="V30" s="1584"/>
      <c r="W30" s="1584"/>
      <c r="X30" s="1584"/>
      <c r="Y30" s="1584"/>
      <c r="Z30" s="832"/>
      <c r="AA30" s="832"/>
      <c r="AB30" s="832"/>
      <c r="AC30" s="1584">
        <f>+'[13]2010'!F17</f>
        <v>10408</v>
      </c>
      <c r="AD30" s="1584"/>
      <c r="AE30" s="1584"/>
      <c r="AF30" s="831"/>
      <c r="AG30" s="832"/>
      <c r="AH30" s="832"/>
      <c r="AI30" s="831"/>
      <c r="AJ30" s="1087"/>
      <c r="AK30" s="1088"/>
      <c r="AL30" s="1089"/>
    </row>
    <row r="31" spans="1:44" s="1090" customFormat="1" ht="10.5" customHeight="1">
      <c r="A31" s="1353"/>
      <c r="B31" s="1083"/>
      <c r="C31" s="241"/>
      <c r="D31" s="1377" t="s">
        <v>634</v>
      </c>
      <c r="E31" s="1086"/>
      <c r="F31" s="1086"/>
      <c r="G31" s="1353"/>
      <c r="H31" s="832"/>
      <c r="I31" s="832"/>
      <c r="J31" s="832"/>
      <c r="K31" s="1582">
        <f>+'[13]2010'!C18</f>
        <v>1543</v>
      </c>
      <c r="L31" s="1582"/>
      <c r="M31" s="1582"/>
      <c r="N31" s="832"/>
      <c r="O31" s="1100"/>
      <c r="P31" s="1100"/>
      <c r="Q31" s="1583">
        <f>+'[13]2010'!D18</f>
        <v>1641</v>
      </c>
      <c r="R31" s="1583"/>
      <c r="S31" s="832"/>
      <c r="T31" s="832"/>
      <c r="U31" s="1584">
        <f>+'[13]2010'!E18</f>
        <v>16046</v>
      </c>
      <c r="V31" s="1584"/>
      <c r="W31" s="1584"/>
      <c r="X31" s="1584"/>
      <c r="Y31" s="1584"/>
      <c r="Z31" s="832"/>
      <c r="AA31" s="832"/>
      <c r="AB31" s="832"/>
      <c r="AC31" s="1584">
        <f>+'[13]2010'!F18</f>
        <v>14737</v>
      </c>
      <c r="AD31" s="1584"/>
      <c r="AE31" s="1584"/>
      <c r="AF31" s="831"/>
      <c r="AG31" s="832"/>
      <c r="AH31" s="832"/>
      <c r="AI31" s="831"/>
      <c r="AJ31" s="1087"/>
      <c r="AK31" s="1088"/>
      <c r="AL31" s="1089"/>
    </row>
    <row r="32" spans="1:44" s="1090" customFormat="1" ht="10.5" customHeight="1">
      <c r="A32" s="1353"/>
      <c r="B32" s="1083"/>
      <c r="C32" s="241"/>
      <c r="D32" s="1377" t="s">
        <v>709</v>
      </c>
      <c r="E32" s="1086"/>
      <c r="F32" s="1086"/>
      <c r="G32" s="1353"/>
      <c r="H32" s="832"/>
      <c r="I32" s="832"/>
      <c r="J32" s="832"/>
      <c r="K32" s="1582">
        <f>+'[13]2010'!C19</f>
        <v>4</v>
      </c>
      <c r="L32" s="1582"/>
      <c r="M32" s="1582"/>
      <c r="N32" s="832"/>
      <c r="O32" s="1100"/>
      <c r="P32" s="1100"/>
      <c r="Q32" s="1583">
        <f>+'[13]2010'!D19</f>
        <v>18</v>
      </c>
      <c r="R32" s="1583"/>
      <c r="S32" s="832"/>
      <c r="T32" s="832"/>
      <c r="U32" s="1584">
        <f>+'[13]2010'!E19</f>
        <v>2049</v>
      </c>
      <c r="V32" s="1584"/>
      <c r="W32" s="1584"/>
      <c r="X32" s="1584"/>
      <c r="Y32" s="1584"/>
      <c r="Z32" s="832"/>
      <c r="AA32" s="832"/>
      <c r="AB32" s="832"/>
      <c r="AC32" s="1584">
        <f>+'[13]2010'!F19</f>
        <v>2048</v>
      </c>
      <c r="AD32" s="1584"/>
      <c r="AE32" s="1584"/>
      <c r="AF32" s="831"/>
      <c r="AG32" s="832"/>
      <c r="AH32" s="832"/>
      <c r="AI32" s="831"/>
      <c r="AJ32" s="1087"/>
      <c r="AK32" s="1088"/>
      <c r="AL32" s="1089"/>
    </row>
    <row r="33" spans="1:38" s="1090" customFormat="1" ht="10.5" customHeight="1">
      <c r="A33" s="1353"/>
      <c r="B33" s="1083"/>
      <c r="C33" s="241"/>
      <c r="D33" s="1377" t="s">
        <v>636</v>
      </c>
      <c r="E33" s="1086"/>
      <c r="F33" s="1086"/>
      <c r="G33" s="1353"/>
      <c r="H33" s="832"/>
      <c r="I33" s="832"/>
      <c r="J33" s="832"/>
      <c r="K33" s="1582">
        <f>+'[13]2010'!C20</f>
        <v>494</v>
      </c>
      <c r="L33" s="1582"/>
      <c r="M33" s="1582"/>
      <c r="N33" s="832"/>
      <c r="O33" s="1100"/>
      <c r="P33" s="1100"/>
      <c r="Q33" s="1583">
        <f>+'[13]2010'!D20</f>
        <v>697</v>
      </c>
      <c r="R33" s="1583"/>
      <c r="S33" s="832"/>
      <c r="T33" s="832"/>
      <c r="U33" s="1584">
        <f>+'[13]2010'!E20</f>
        <v>12054</v>
      </c>
      <c r="V33" s="1584"/>
      <c r="W33" s="1584"/>
      <c r="X33" s="1584"/>
      <c r="Y33" s="1584"/>
      <c r="Z33" s="832"/>
      <c r="AA33" s="832"/>
      <c r="AB33" s="832"/>
      <c r="AC33" s="1584">
        <f>+'[13]2010'!F20</f>
        <v>11689</v>
      </c>
      <c r="AD33" s="1584"/>
      <c r="AE33" s="1584"/>
      <c r="AF33" s="831"/>
      <c r="AG33" s="832"/>
      <c r="AH33" s="832"/>
      <c r="AI33" s="831"/>
      <c r="AJ33" s="1087"/>
      <c r="AK33" s="1088"/>
      <c r="AL33" s="1089"/>
    </row>
    <row r="34" spans="1:38" s="1090" customFormat="1" ht="10.5" customHeight="1">
      <c r="A34" s="1353"/>
      <c r="B34" s="1083"/>
      <c r="C34" s="241"/>
      <c r="D34" s="1377" t="s">
        <v>710</v>
      </c>
      <c r="E34" s="1086"/>
      <c r="F34" s="1086"/>
      <c r="G34" s="1353"/>
      <c r="H34" s="832"/>
      <c r="I34" s="832"/>
      <c r="J34" s="832"/>
      <c r="K34" s="1582">
        <f>+'[13]2010'!C21</f>
        <v>101</v>
      </c>
      <c r="L34" s="1582"/>
      <c r="M34" s="1582"/>
      <c r="N34" s="832"/>
      <c r="O34" s="1100"/>
      <c r="P34" s="1100"/>
      <c r="Q34" s="1583">
        <f>+'[13]2010'!D21</f>
        <v>132</v>
      </c>
      <c r="R34" s="1583"/>
      <c r="S34" s="832"/>
      <c r="T34" s="832"/>
      <c r="U34" s="1584">
        <f>+'[13]2010'!E21</f>
        <v>6529</v>
      </c>
      <c r="V34" s="1584"/>
      <c r="W34" s="1584"/>
      <c r="X34" s="1584"/>
      <c r="Y34" s="1584"/>
      <c r="Z34" s="832"/>
      <c r="AA34" s="832"/>
      <c r="AB34" s="832"/>
      <c r="AC34" s="1584">
        <f>+'[13]2010'!F21</f>
        <v>6495</v>
      </c>
      <c r="AD34" s="1584"/>
      <c r="AE34" s="1584"/>
      <c r="AF34" s="831"/>
      <c r="AG34" s="832"/>
      <c r="AH34" s="832"/>
      <c r="AI34" s="831"/>
      <c r="AJ34" s="1087"/>
      <c r="AK34" s="1088"/>
      <c r="AL34" s="1089"/>
    </row>
    <row r="35" spans="1:38" s="1090" customFormat="1" ht="10.5" customHeight="1">
      <c r="A35" s="1353"/>
      <c r="B35" s="1083"/>
      <c r="C35" s="241"/>
      <c r="D35" s="1377" t="s">
        <v>638</v>
      </c>
      <c r="E35" s="1086"/>
      <c r="F35" s="1086"/>
      <c r="G35" s="1353"/>
      <c r="H35" s="832"/>
      <c r="I35" s="832"/>
      <c r="J35" s="832"/>
      <c r="K35" s="1582">
        <f>+'[13]2010'!C22</f>
        <v>765</v>
      </c>
      <c r="L35" s="1582"/>
      <c r="M35" s="1582"/>
      <c r="N35" s="832"/>
      <c r="O35" s="1100"/>
      <c r="P35" s="1100"/>
      <c r="Q35" s="1583">
        <f>+'[13]2010'!D22</f>
        <v>839</v>
      </c>
      <c r="R35" s="1583"/>
      <c r="S35" s="832"/>
      <c r="T35" s="832"/>
      <c r="U35" s="1584">
        <f>+'[13]2010'!E22</f>
        <v>22723</v>
      </c>
      <c r="V35" s="1584"/>
      <c r="W35" s="1584"/>
      <c r="X35" s="1584"/>
      <c r="Y35" s="1584"/>
      <c r="Z35" s="832"/>
      <c r="AA35" s="832"/>
      <c r="AB35" s="832"/>
      <c r="AC35" s="1584">
        <f>+'[13]2010'!F22</f>
        <v>22055</v>
      </c>
      <c r="AD35" s="1584"/>
      <c r="AE35" s="1584"/>
      <c r="AF35" s="831"/>
      <c r="AG35" s="832"/>
      <c r="AH35" s="832"/>
      <c r="AI35" s="831"/>
      <c r="AJ35" s="1087"/>
      <c r="AK35" s="1088"/>
      <c r="AL35" s="1089"/>
    </row>
    <row r="36" spans="1:38" s="1090" customFormat="1" ht="10.5" customHeight="1">
      <c r="A36" s="1353"/>
      <c r="B36" s="1083"/>
      <c r="C36" s="241"/>
      <c r="D36" s="1377" t="s">
        <v>639</v>
      </c>
      <c r="E36" s="1086"/>
      <c r="F36" s="1086"/>
      <c r="G36" s="1353"/>
      <c r="H36" s="832"/>
      <c r="I36" s="832"/>
      <c r="J36" s="832"/>
      <c r="K36" s="1582">
        <f>+'[13]2010'!C23</f>
        <v>2442</v>
      </c>
      <c r="L36" s="1582"/>
      <c r="M36" s="1582"/>
      <c r="N36" s="832"/>
      <c r="O36" s="1100"/>
      <c r="P36" s="1100"/>
      <c r="Q36" s="1583">
        <f>+'[13]2010'!D23</f>
        <v>2877</v>
      </c>
      <c r="R36" s="1583"/>
      <c r="S36" s="832"/>
      <c r="T36" s="832"/>
      <c r="U36" s="1584">
        <f>+'[13]2010'!E23</f>
        <v>42547</v>
      </c>
      <c r="V36" s="1584"/>
      <c r="W36" s="1584"/>
      <c r="X36" s="1584"/>
      <c r="Y36" s="1584"/>
      <c r="Z36" s="832"/>
      <c r="AA36" s="832"/>
      <c r="AB36" s="832"/>
      <c r="AC36" s="1584">
        <f>+'[13]2010'!F23</f>
        <v>40577</v>
      </c>
      <c r="AD36" s="1584"/>
      <c r="AE36" s="1584"/>
      <c r="AF36" s="831"/>
      <c r="AG36" s="832"/>
      <c r="AH36" s="832"/>
      <c r="AI36" s="831"/>
      <c r="AJ36" s="1087"/>
      <c r="AK36" s="1088"/>
      <c r="AL36" s="1089"/>
    </row>
    <row r="37" spans="1:38" s="1090" customFormat="1" ht="10.5" customHeight="1">
      <c r="A37" s="1353"/>
      <c r="B37" s="1083"/>
      <c r="C37" s="241"/>
      <c r="D37" s="1377" t="s">
        <v>640</v>
      </c>
      <c r="E37" s="1086"/>
      <c r="F37" s="1086"/>
      <c r="G37" s="1353"/>
      <c r="H37" s="832"/>
      <c r="I37" s="832"/>
      <c r="J37" s="832"/>
      <c r="K37" s="1582">
        <f>+'[13]2010'!C24</f>
        <v>245</v>
      </c>
      <c r="L37" s="1582"/>
      <c r="M37" s="1582"/>
      <c r="N37" s="832"/>
      <c r="O37" s="1100"/>
      <c r="P37" s="1100"/>
      <c r="Q37" s="1583">
        <f>+'[13]2010'!D24</f>
        <v>281</v>
      </c>
      <c r="R37" s="1583"/>
      <c r="S37" s="832"/>
      <c r="T37" s="832"/>
      <c r="U37" s="1584">
        <f>+'[13]2010'!E24</f>
        <v>8730</v>
      </c>
      <c r="V37" s="1584"/>
      <c r="W37" s="1584"/>
      <c r="X37" s="1584"/>
      <c r="Y37" s="1584"/>
      <c r="Z37" s="832"/>
      <c r="AA37" s="832"/>
      <c r="AB37" s="832"/>
      <c r="AC37" s="1584">
        <f>+'[13]2010'!F24</f>
        <v>8561</v>
      </c>
      <c r="AD37" s="1584"/>
      <c r="AE37" s="1584"/>
      <c r="AF37" s="831"/>
      <c r="AG37" s="832"/>
      <c r="AH37" s="832"/>
      <c r="AI37" s="831"/>
      <c r="AJ37" s="1087"/>
      <c r="AK37" s="1088"/>
      <c r="AL37" s="1089"/>
    </row>
    <row r="38" spans="1:38" s="1090" customFormat="1" ht="10.5" customHeight="1">
      <c r="A38" s="1353"/>
      <c r="B38" s="1083"/>
      <c r="C38" s="242"/>
      <c r="D38" s="1377" t="s">
        <v>641</v>
      </c>
      <c r="E38" s="1086"/>
      <c r="F38" s="1086"/>
      <c r="G38" s="1353"/>
      <c r="H38" s="832"/>
      <c r="I38" s="832"/>
      <c r="J38" s="832"/>
      <c r="K38" s="1582">
        <f>+'[13]2010'!C25</f>
        <v>6244</v>
      </c>
      <c r="L38" s="1582"/>
      <c r="M38" s="1582"/>
      <c r="N38" s="832"/>
      <c r="O38" s="1100"/>
      <c r="P38" s="1100"/>
      <c r="Q38" s="1583">
        <f>+'[13]2010'!D25</f>
        <v>6449</v>
      </c>
      <c r="R38" s="1583"/>
      <c r="S38" s="832"/>
      <c r="T38" s="832"/>
      <c r="U38" s="1584">
        <f>+'[13]2010'!E25</f>
        <v>73481</v>
      </c>
      <c r="V38" s="1584"/>
      <c r="W38" s="1584"/>
      <c r="X38" s="1584"/>
      <c r="Y38" s="1584"/>
      <c r="Z38" s="832"/>
      <c r="AA38" s="832"/>
      <c r="AB38" s="832"/>
      <c r="AC38" s="1584">
        <f>+'[13]2010'!F25</f>
        <v>68398</v>
      </c>
      <c r="AD38" s="1584"/>
      <c r="AE38" s="1584"/>
      <c r="AF38" s="831"/>
      <c r="AG38" s="832"/>
      <c r="AH38" s="832"/>
      <c r="AI38" s="831"/>
      <c r="AJ38" s="1087"/>
      <c r="AK38" s="1088"/>
      <c r="AL38" s="1089"/>
    </row>
    <row r="39" spans="1:38" s="1090" customFormat="1" ht="10.5" customHeight="1">
      <c r="A39" s="1353"/>
      <c r="B39" s="1083"/>
      <c r="C39" s="242"/>
      <c r="D39" s="1377" t="s">
        <v>711</v>
      </c>
      <c r="E39" s="1086"/>
      <c r="F39" s="1086"/>
      <c r="G39" s="1353"/>
      <c r="H39" s="832"/>
      <c r="I39" s="832"/>
      <c r="J39" s="832"/>
      <c r="K39" s="1582">
        <f>+'[13]2010'!C26</f>
        <v>159</v>
      </c>
      <c r="L39" s="1582"/>
      <c r="M39" s="1582"/>
      <c r="N39" s="832"/>
      <c r="O39" s="1100"/>
      <c r="P39" s="1100"/>
      <c r="Q39" s="1583">
        <f>+'[13]2010'!D26</f>
        <v>180</v>
      </c>
      <c r="R39" s="1583"/>
      <c r="S39" s="832"/>
      <c r="T39" s="832"/>
      <c r="U39" s="1584">
        <f>+'[13]2010'!E26</f>
        <v>10596</v>
      </c>
      <c r="V39" s="1584"/>
      <c r="W39" s="1584"/>
      <c r="X39" s="1584"/>
      <c r="Y39" s="1584"/>
      <c r="Z39" s="832"/>
      <c r="AA39" s="832"/>
      <c r="AB39" s="832"/>
      <c r="AC39" s="1584">
        <f>+'[13]2010'!F26</f>
        <v>10471</v>
      </c>
      <c r="AD39" s="1584"/>
      <c r="AE39" s="1584"/>
      <c r="AF39" s="831"/>
      <c r="AG39" s="832"/>
      <c r="AH39" s="832"/>
      <c r="AI39" s="831"/>
      <c r="AJ39" s="1087"/>
      <c r="AK39" s="1088"/>
      <c r="AL39" s="1089"/>
    </row>
    <row r="40" spans="1:38" s="1090" customFormat="1" ht="10.5" customHeight="1">
      <c r="A40" s="1353"/>
      <c r="B40" s="1083"/>
      <c r="C40" s="242"/>
      <c r="D40" s="1377" t="s">
        <v>643</v>
      </c>
      <c r="E40" s="1086"/>
      <c r="F40" s="1086"/>
      <c r="G40" s="1353"/>
      <c r="H40" s="832"/>
      <c r="I40" s="832"/>
      <c r="J40" s="832"/>
      <c r="K40" s="1582">
        <f>+'[13]2010'!C27</f>
        <v>406</v>
      </c>
      <c r="L40" s="1582"/>
      <c r="M40" s="1582"/>
      <c r="N40" s="832"/>
      <c r="O40" s="1100"/>
      <c r="P40" s="1100"/>
      <c r="Q40" s="1583">
        <f>+'[13]2010'!D27</f>
        <v>464</v>
      </c>
      <c r="R40" s="1583"/>
      <c r="S40" s="832"/>
      <c r="T40" s="832"/>
      <c r="U40" s="1584">
        <f>+'[13]2010'!E27</f>
        <v>16193</v>
      </c>
      <c r="V40" s="1584"/>
      <c r="W40" s="1584"/>
      <c r="X40" s="1584"/>
      <c r="Y40" s="1584"/>
      <c r="Z40" s="832"/>
      <c r="AA40" s="832"/>
      <c r="AB40" s="832"/>
      <c r="AC40" s="1584">
        <f>+'[13]2010'!F27</f>
        <v>15824</v>
      </c>
      <c r="AD40" s="1584"/>
      <c r="AE40" s="1584"/>
      <c r="AF40" s="831"/>
      <c r="AG40" s="832"/>
      <c r="AH40" s="832"/>
      <c r="AI40" s="831"/>
      <c r="AJ40" s="1087"/>
      <c r="AK40" s="1088"/>
      <c r="AL40" s="1089"/>
    </row>
    <row r="41" spans="1:38" s="1090" customFormat="1" ht="10.5" customHeight="1">
      <c r="A41" s="1353"/>
      <c r="B41" s="1083"/>
      <c r="C41" s="242"/>
      <c r="D41" s="1377" t="s">
        <v>644</v>
      </c>
      <c r="E41" s="1086"/>
      <c r="F41" s="1086"/>
      <c r="G41" s="1353"/>
      <c r="H41" s="832"/>
      <c r="I41" s="832"/>
      <c r="J41" s="832"/>
      <c r="K41" s="1582">
        <f>+'[13]2010'!C28</f>
        <v>1047</v>
      </c>
      <c r="L41" s="1582"/>
      <c r="M41" s="1582"/>
      <c r="N41" s="832"/>
      <c r="O41" s="1100"/>
      <c r="P41" s="1100"/>
      <c r="Q41" s="1583">
        <f>+'[13]2010'!D28</f>
        <v>1136</v>
      </c>
      <c r="R41" s="1583"/>
      <c r="S41" s="832"/>
      <c r="T41" s="832"/>
      <c r="U41" s="1584">
        <f>+'[13]2010'!E28</f>
        <v>19860</v>
      </c>
      <c r="V41" s="1584"/>
      <c r="W41" s="1584"/>
      <c r="X41" s="1584"/>
      <c r="Y41" s="1584"/>
      <c r="Z41" s="832"/>
      <c r="AA41" s="832"/>
      <c r="AB41" s="832"/>
      <c r="AC41" s="1584">
        <f>+'[13]2010'!F28</f>
        <v>18969</v>
      </c>
      <c r="AD41" s="1584"/>
      <c r="AE41" s="1584"/>
      <c r="AF41" s="831"/>
      <c r="AG41" s="832"/>
      <c r="AH41" s="832"/>
      <c r="AI41" s="831"/>
      <c r="AJ41" s="1087"/>
      <c r="AK41" s="1088"/>
      <c r="AL41" s="1089"/>
    </row>
    <row r="42" spans="1:38" s="1090" customFormat="1" ht="10.5" customHeight="1">
      <c r="A42" s="1353"/>
      <c r="B42" s="1083"/>
      <c r="C42" s="242"/>
      <c r="D42" s="1377" t="s">
        <v>712</v>
      </c>
      <c r="E42" s="1086"/>
      <c r="F42" s="1086"/>
      <c r="G42" s="1353"/>
      <c r="H42" s="832"/>
      <c r="I42" s="832"/>
      <c r="J42" s="832"/>
      <c r="K42" s="1582">
        <f>+'[13]2010'!C29</f>
        <v>381</v>
      </c>
      <c r="L42" s="1582"/>
      <c r="M42" s="1582"/>
      <c r="N42" s="832"/>
      <c r="O42" s="1100"/>
      <c r="P42" s="1100"/>
      <c r="Q42" s="1583">
        <f>+'[13]2010'!D29</f>
        <v>413</v>
      </c>
      <c r="R42" s="1583"/>
      <c r="S42" s="832"/>
      <c r="T42" s="832"/>
      <c r="U42" s="1584">
        <f>+'[13]2010'!E29</f>
        <v>26733</v>
      </c>
      <c r="V42" s="1584"/>
      <c r="W42" s="1584"/>
      <c r="X42" s="1584"/>
      <c r="Y42" s="1584"/>
      <c r="Z42" s="832"/>
      <c r="AA42" s="832"/>
      <c r="AB42" s="832"/>
      <c r="AC42" s="1584">
        <f>+'[13]2010'!F29</f>
        <v>26455</v>
      </c>
      <c r="AD42" s="1584"/>
      <c r="AE42" s="1584"/>
      <c r="AF42" s="831"/>
      <c r="AG42" s="832"/>
      <c r="AH42" s="832"/>
      <c r="AI42" s="831"/>
      <c r="AJ42" s="1087"/>
      <c r="AK42" s="1088"/>
      <c r="AL42" s="1089"/>
    </row>
    <row r="43" spans="1:38" s="1090" customFormat="1" ht="10.5" customHeight="1">
      <c r="A43" s="1353"/>
      <c r="B43" s="1083"/>
      <c r="C43" s="242"/>
      <c r="D43" s="1377" t="s">
        <v>646</v>
      </c>
      <c r="E43" s="1086"/>
      <c r="F43" s="1086"/>
      <c r="G43" s="1353"/>
      <c r="H43" s="832"/>
      <c r="I43" s="832"/>
      <c r="J43" s="832"/>
      <c r="K43" s="1582">
        <f>+'[13]2010'!C30</f>
        <v>119</v>
      </c>
      <c r="L43" s="1582"/>
      <c r="M43" s="1582"/>
      <c r="N43" s="832"/>
      <c r="O43" s="1100"/>
      <c r="P43" s="1100"/>
      <c r="Q43" s="1583">
        <f>+'[13]2010'!D30</f>
        <v>122</v>
      </c>
      <c r="R43" s="1583"/>
      <c r="S43" s="832"/>
      <c r="T43" s="832"/>
      <c r="U43" s="1584">
        <f>+'[13]2010'!E30</f>
        <v>3632</v>
      </c>
      <c r="V43" s="1584"/>
      <c r="W43" s="1584"/>
      <c r="X43" s="1584"/>
      <c r="Y43" s="1584"/>
      <c r="Z43" s="832"/>
      <c r="AA43" s="832"/>
      <c r="AB43" s="832"/>
      <c r="AC43" s="1584">
        <f>+'[13]2010'!F30</f>
        <v>3543</v>
      </c>
      <c r="AD43" s="1584"/>
      <c r="AE43" s="1584"/>
      <c r="AF43" s="831"/>
      <c r="AG43" s="832"/>
      <c r="AH43" s="832"/>
      <c r="AI43" s="831"/>
      <c r="AJ43" s="1087"/>
      <c r="AK43" s="1088"/>
      <c r="AL43" s="1089"/>
    </row>
    <row r="44" spans="1:38" s="1090" customFormat="1" ht="10.5" customHeight="1">
      <c r="A44" s="1353"/>
      <c r="B44" s="1083"/>
      <c r="C44" s="242"/>
      <c r="D44" s="1377" t="s">
        <v>647</v>
      </c>
      <c r="E44" s="1086"/>
      <c r="F44" s="1086"/>
      <c r="G44" s="1353"/>
      <c r="H44" s="832"/>
      <c r="I44" s="832"/>
      <c r="J44" s="832"/>
      <c r="K44" s="1582">
        <f>+'[13]2010'!C31</f>
        <v>2957</v>
      </c>
      <c r="L44" s="1582"/>
      <c r="M44" s="1582"/>
      <c r="N44" s="832"/>
      <c r="O44" s="1100"/>
      <c r="P44" s="1100"/>
      <c r="Q44" s="1583">
        <f>+'[13]2010'!D31</f>
        <v>3115</v>
      </c>
      <c r="R44" s="1583"/>
      <c r="S44" s="832"/>
      <c r="T44" s="832"/>
      <c r="U44" s="1584">
        <f>+'[13]2010'!E31</f>
        <v>31065</v>
      </c>
      <c r="V44" s="1584"/>
      <c r="W44" s="1584"/>
      <c r="X44" s="1584"/>
      <c r="Y44" s="1584"/>
      <c r="Z44" s="832"/>
      <c r="AA44" s="832"/>
      <c r="AB44" s="832"/>
      <c r="AC44" s="1584">
        <f>+'[13]2010'!F31</f>
        <v>29189</v>
      </c>
      <c r="AD44" s="1584"/>
      <c r="AE44" s="1584"/>
      <c r="AF44" s="831"/>
      <c r="AG44" s="832"/>
      <c r="AH44" s="832"/>
      <c r="AI44" s="831"/>
      <c r="AJ44" s="1087"/>
      <c r="AK44" s="1088"/>
      <c r="AL44" s="1089"/>
    </row>
    <row r="45" spans="1:38" s="1090" customFormat="1" ht="10.5" customHeight="1">
      <c r="A45" s="1353"/>
      <c r="B45" s="1083"/>
      <c r="C45" s="242"/>
      <c r="D45" s="1377" t="s">
        <v>648</v>
      </c>
      <c r="E45" s="1086"/>
      <c r="F45" s="1086"/>
      <c r="G45" s="1353"/>
      <c r="H45" s="832"/>
      <c r="I45" s="832"/>
      <c r="J45" s="832"/>
      <c r="K45" s="1582">
        <f>+'[13]2010'!C32</f>
        <v>1119</v>
      </c>
      <c r="L45" s="1582"/>
      <c r="M45" s="1582"/>
      <c r="N45" s="832"/>
      <c r="O45" s="1100"/>
      <c r="P45" s="1100"/>
      <c r="Q45" s="1583">
        <f>+'[13]2010'!D32</f>
        <v>1173</v>
      </c>
      <c r="R45" s="1583"/>
      <c r="S45" s="832"/>
      <c r="T45" s="832"/>
      <c r="U45" s="1584">
        <f>+'[13]2010'!E32</f>
        <v>11188</v>
      </c>
      <c r="V45" s="1584"/>
      <c r="W45" s="1584"/>
      <c r="X45" s="1584"/>
      <c r="Y45" s="1584"/>
      <c r="Z45" s="832"/>
      <c r="AA45" s="832"/>
      <c r="AB45" s="832"/>
      <c r="AC45" s="1584">
        <f>+'[13]2010'!F32</f>
        <v>10182</v>
      </c>
      <c r="AD45" s="1584"/>
      <c r="AE45" s="1584"/>
      <c r="AF45" s="831"/>
      <c r="AG45" s="832"/>
      <c r="AH45" s="832"/>
      <c r="AI45" s="831"/>
      <c r="AJ45" s="1087"/>
      <c r="AK45" s="1088"/>
      <c r="AL45" s="1089"/>
    </row>
    <row r="46" spans="1:38" s="1090" customFormat="1" ht="10.5" customHeight="1">
      <c r="A46" s="1353"/>
      <c r="B46" s="1083"/>
      <c r="C46" s="242"/>
      <c r="D46" s="1377" t="s">
        <v>713</v>
      </c>
      <c r="E46" s="1086"/>
      <c r="F46" s="1086"/>
      <c r="G46" s="1353"/>
      <c r="H46" s="832"/>
      <c r="I46" s="832"/>
      <c r="J46" s="832"/>
      <c r="K46" s="1582">
        <f>+'[13]2010'!C33</f>
        <v>1109</v>
      </c>
      <c r="L46" s="1582"/>
      <c r="M46" s="1582"/>
      <c r="N46" s="832"/>
      <c r="O46" s="1100"/>
      <c r="P46" s="1100"/>
      <c r="Q46" s="1583">
        <f>+'[13]2010'!D33</f>
        <v>1218</v>
      </c>
      <c r="R46" s="1583"/>
      <c r="S46" s="832"/>
      <c r="T46" s="832"/>
      <c r="U46" s="1584">
        <f>+'[13]2010'!E33</f>
        <v>13612</v>
      </c>
      <c r="V46" s="1584"/>
      <c r="W46" s="1584"/>
      <c r="X46" s="1584"/>
      <c r="Y46" s="1584"/>
      <c r="Z46" s="832"/>
      <c r="AA46" s="832"/>
      <c r="AB46" s="832"/>
      <c r="AC46" s="1584">
        <f>+'[13]2010'!F33</f>
        <v>12722</v>
      </c>
      <c r="AD46" s="1584"/>
      <c r="AE46" s="1584"/>
      <c r="AF46" s="831"/>
      <c r="AG46" s="832"/>
      <c r="AH46" s="832"/>
      <c r="AI46" s="831"/>
      <c r="AJ46" s="1087"/>
      <c r="AK46" s="1088"/>
      <c r="AL46" s="1089"/>
    </row>
    <row r="47" spans="1:38" s="1090" customFormat="1" ht="10.5" customHeight="1">
      <c r="A47" s="1353"/>
      <c r="B47" s="1083"/>
      <c r="C47" s="242" t="s">
        <v>650</v>
      </c>
      <c r="D47" s="1379"/>
      <c r="E47" s="1086"/>
      <c r="F47" s="1086"/>
      <c r="G47" s="1353"/>
      <c r="H47" s="1086"/>
      <c r="I47" s="1086"/>
      <c r="J47" s="1086"/>
      <c r="K47" s="1577">
        <f>+'[13]2010'!C34</f>
        <v>167</v>
      </c>
      <c r="L47" s="1577"/>
      <c r="M47" s="1577"/>
      <c r="N47" s="1086"/>
      <c r="O47" s="1100"/>
      <c r="P47" s="1100"/>
      <c r="Q47" s="1578">
        <f>+'[13]2010'!D34</f>
        <v>409</v>
      </c>
      <c r="R47" s="1578"/>
      <c r="S47" s="1086"/>
      <c r="T47" s="1086"/>
      <c r="U47" s="1579">
        <f>+'[13]2010'!E34</f>
        <v>7448</v>
      </c>
      <c r="V47" s="1579"/>
      <c r="W47" s="1579"/>
      <c r="X47" s="1579"/>
      <c r="Y47" s="1579"/>
      <c r="Z47" s="1086"/>
      <c r="AA47" s="1086"/>
      <c r="AB47" s="1086"/>
      <c r="AC47" s="1579">
        <f>+'[13]2010'!F34</f>
        <v>7370</v>
      </c>
      <c r="AD47" s="1579"/>
      <c r="AE47" s="1579"/>
      <c r="AF47" s="831"/>
      <c r="AG47" s="1086"/>
      <c r="AH47" s="1086"/>
      <c r="AI47" s="831"/>
      <c r="AJ47" s="1087"/>
      <c r="AK47" s="1088"/>
      <c r="AL47" s="1089"/>
    </row>
    <row r="48" spans="1:38" s="1090" customFormat="1" ht="10.5" customHeight="1">
      <c r="A48" s="1353"/>
      <c r="B48" s="1083"/>
      <c r="C48" s="242" t="s">
        <v>651</v>
      </c>
      <c r="D48" s="1380"/>
      <c r="E48" s="1086"/>
      <c r="F48" s="1086"/>
      <c r="G48" s="1353"/>
      <c r="H48" s="1086"/>
      <c r="I48" s="1086"/>
      <c r="J48" s="1086"/>
      <c r="K48" s="1577">
        <f>+'[13]2010'!C35</f>
        <v>578</v>
      </c>
      <c r="L48" s="1577"/>
      <c r="M48" s="1577"/>
      <c r="N48" s="1086"/>
      <c r="O48" s="1100"/>
      <c r="P48" s="1100"/>
      <c r="Q48" s="1578">
        <f>+'[13]2010'!D35</f>
        <v>1057</v>
      </c>
      <c r="R48" s="1578"/>
      <c r="S48" s="1086"/>
      <c r="T48" s="1086"/>
      <c r="U48" s="1579">
        <f>+'[13]2010'!E35</f>
        <v>19895</v>
      </c>
      <c r="V48" s="1579"/>
      <c r="W48" s="1579"/>
      <c r="X48" s="1579"/>
      <c r="Y48" s="1579"/>
      <c r="Z48" s="1086"/>
      <c r="AA48" s="1086"/>
      <c r="AB48" s="1086"/>
      <c r="AC48" s="1579">
        <f>+'[13]2010'!F35</f>
        <v>19595</v>
      </c>
      <c r="AD48" s="1579"/>
      <c r="AE48" s="1579"/>
      <c r="AF48" s="831"/>
      <c r="AG48" s="1086"/>
      <c r="AH48" s="1086"/>
      <c r="AI48" s="831"/>
      <c r="AJ48" s="1087"/>
      <c r="AK48" s="1088"/>
      <c r="AL48" s="1089"/>
    </row>
    <row r="49" spans="1:38" s="1090" customFormat="1" ht="10.5" customHeight="1">
      <c r="A49" s="1353"/>
      <c r="B49" s="1083"/>
      <c r="C49" s="242" t="s">
        <v>652</v>
      </c>
      <c r="D49" s="1379"/>
      <c r="E49" s="1086"/>
      <c r="F49" s="1086"/>
      <c r="G49" s="1353"/>
      <c r="H49" s="1086"/>
      <c r="I49" s="1086"/>
      <c r="J49" s="1086"/>
      <c r="K49" s="1577">
        <f>+'[13]2010'!C36</f>
        <v>36252</v>
      </c>
      <c r="L49" s="1577"/>
      <c r="M49" s="1577"/>
      <c r="N49" s="1086"/>
      <c r="O49" s="1100"/>
      <c r="P49" s="1100"/>
      <c r="Q49" s="1578">
        <f>+'[13]2010'!D36</f>
        <v>37774</v>
      </c>
      <c r="R49" s="1578"/>
      <c r="S49" s="1086"/>
      <c r="T49" s="1086"/>
      <c r="U49" s="1579">
        <f>+'[13]2010'!E36</f>
        <v>294129</v>
      </c>
      <c r="V49" s="1579"/>
      <c r="W49" s="1579"/>
      <c r="X49" s="1579"/>
      <c r="Y49" s="1579"/>
      <c r="Z49" s="1086"/>
      <c r="AA49" s="1086"/>
      <c r="AB49" s="1086"/>
      <c r="AC49" s="1579">
        <f>+'[13]2010'!F36</f>
        <v>269346</v>
      </c>
      <c r="AD49" s="1579"/>
      <c r="AE49" s="1579"/>
      <c r="AF49" s="831"/>
      <c r="AG49" s="1086"/>
      <c r="AH49" s="1086"/>
      <c r="AI49" s="831"/>
      <c r="AJ49" s="1087"/>
      <c r="AK49" s="1088"/>
      <c r="AL49" s="1089"/>
    </row>
    <row r="50" spans="1:38" s="1090" customFormat="1" ht="10.5" customHeight="1">
      <c r="A50" s="1353"/>
      <c r="B50" s="1083"/>
      <c r="C50" s="242" t="s">
        <v>653</v>
      </c>
      <c r="D50" s="1379"/>
      <c r="E50" s="1086"/>
      <c r="F50" s="1086"/>
      <c r="G50" s="1353"/>
      <c r="H50" s="1086"/>
      <c r="I50" s="1086"/>
      <c r="J50" s="1086"/>
      <c r="K50" s="1577">
        <f>+'[13]2010'!C37</f>
        <v>79126</v>
      </c>
      <c r="L50" s="1577"/>
      <c r="M50" s="1577"/>
      <c r="N50" s="1086"/>
      <c r="O50" s="1100"/>
      <c r="P50" s="1100"/>
      <c r="Q50" s="1578">
        <f>+'[13]2010'!D37</f>
        <v>101204</v>
      </c>
      <c r="R50" s="1578"/>
      <c r="S50" s="1086"/>
      <c r="T50" s="1086"/>
      <c r="U50" s="1579">
        <f>+'[13]2010'!E37</f>
        <v>557160</v>
      </c>
      <c r="V50" s="1579"/>
      <c r="W50" s="1579"/>
      <c r="X50" s="1579"/>
      <c r="Y50" s="1579"/>
      <c r="Z50" s="1086"/>
      <c r="AA50" s="1086"/>
      <c r="AB50" s="1086"/>
      <c r="AC50" s="1579">
        <f>+'[13]2010'!F37</f>
        <v>505150</v>
      </c>
      <c r="AD50" s="1579"/>
      <c r="AE50" s="1579"/>
      <c r="AF50" s="831"/>
      <c r="AG50" s="1086"/>
      <c r="AH50" s="1086"/>
      <c r="AI50" s="831"/>
      <c r="AJ50" s="1087"/>
      <c r="AK50" s="1088"/>
      <c r="AL50" s="1089"/>
    </row>
    <row r="51" spans="1:38" s="1090" customFormat="1" ht="10.5" customHeight="1">
      <c r="A51" s="1353"/>
      <c r="B51" s="1083"/>
      <c r="C51" s="242"/>
      <c r="D51" s="1377" t="s">
        <v>654</v>
      </c>
      <c r="E51" s="1086"/>
      <c r="F51" s="1086"/>
      <c r="G51" s="1353"/>
      <c r="H51" s="832"/>
      <c r="I51" s="832"/>
      <c r="J51" s="832"/>
      <c r="K51" s="1582">
        <f>+'[13]2010'!C38</f>
        <v>12651</v>
      </c>
      <c r="L51" s="1582"/>
      <c r="M51" s="1582"/>
      <c r="N51" s="832"/>
      <c r="O51" s="1100"/>
      <c r="P51" s="1100"/>
      <c r="Q51" s="1583">
        <f>+'[13]2010'!D38</f>
        <v>14447</v>
      </c>
      <c r="R51" s="1583"/>
      <c r="S51" s="832"/>
      <c r="T51" s="832"/>
      <c r="U51" s="1584">
        <f>+'[13]2010'!E38</f>
        <v>74534</v>
      </c>
      <c r="V51" s="1584"/>
      <c r="W51" s="1584"/>
      <c r="X51" s="1584"/>
      <c r="Y51" s="1584"/>
      <c r="Z51" s="832"/>
      <c r="AA51" s="832"/>
      <c r="AB51" s="832"/>
      <c r="AC51" s="1584">
        <f>+'[13]2010'!F38</f>
        <v>65630</v>
      </c>
      <c r="AD51" s="1584"/>
      <c r="AE51" s="1584"/>
      <c r="AF51" s="831"/>
      <c r="AG51" s="832"/>
      <c r="AH51" s="832"/>
      <c r="AI51" s="831"/>
      <c r="AJ51" s="1087"/>
      <c r="AK51" s="1088"/>
      <c r="AL51" s="1089"/>
    </row>
    <row r="52" spans="1:38" s="1090" customFormat="1" ht="10.5" customHeight="1">
      <c r="A52" s="1353"/>
      <c r="B52" s="1083"/>
      <c r="C52" s="242"/>
      <c r="D52" s="1377" t="s">
        <v>655</v>
      </c>
      <c r="E52" s="1086"/>
      <c r="F52" s="1086"/>
      <c r="G52" s="1353"/>
      <c r="H52" s="832"/>
      <c r="I52" s="832"/>
      <c r="J52" s="832"/>
      <c r="K52" s="1582">
        <f>+'[13]2010'!C39</f>
        <v>22335</v>
      </c>
      <c r="L52" s="1582"/>
      <c r="M52" s="1582"/>
      <c r="N52" s="832"/>
      <c r="O52" s="1100"/>
      <c r="P52" s="1100"/>
      <c r="Q52" s="1583">
        <f>+'[13]2010'!D39</f>
        <v>26574</v>
      </c>
      <c r="R52" s="1583"/>
      <c r="S52" s="832"/>
      <c r="T52" s="832"/>
      <c r="U52" s="1584">
        <f>+'[13]2010'!E39</f>
        <v>178687</v>
      </c>
      <c r="V52" s="1584"/>
      <c r="W52" s="1584"/>
      <c r="X52" s="1584"/>
      <c r="Y52" s="1584"/>
      <c r="Z52" s="832"/>
      <c r="AA52" s="832"/>
      <c r="AB52" s="832"/>
      <c r="AC52" s="1584">
        <f>+'[13]2010'!F39</f>
        <v>161823</v>
      </c>
      <c r="AD52" s="1584"/>
      <c r="AE52" s="1584"/>
      <c r="AF52" s="831"/>
      <c r="AG52" s="832"/>
      <c r="AH52" s="832"/>
      <c r="AI52" s="831"/>
      <c r="AJ52" s="1087"/>
      <c r="AK52" s="1088"/>
      <c r="AL52" s="1089"/>
    </row>
    <row r="53" spans="1:38" s="1090" customFormat="1" ht="10.5" customHeight="1">
      <c r="A53" s="1353"/>
      <c r="B53" s="1083"/>
      <c r="C53" s="242"/>
      <c r="D53" s="1377" t="s">
        <v>656</v>
      </c>
      <c r="E53" s="1086"/>
      <c r="F53" s="1086"/>
      <c r="G53" s="1353"/>
      <c r="H53" s="832"/>
      <c r="I53" s="832"/>
      <c r="J53" s="832"/>
      <c r="K53" s="1582">
        <f>+'[13]2010'!C40</f>
        <v>44140</v>
      </c>
      <c r="L53" s="1582"/>
      <c r="M53" s="1582"/>
      <c r="N53" s="832"/>
      <c r="O53" s="1100"/>
      <c r="P53" s="1100"/>
      <c r="Q53" s="1583">
        <f>+'[13]2010'!D40</f>
        <v>60183</v>
      </c>
      <c r="R53" s="1583"/>
      <c r="S53" s="832"/>
      <c r="T53" s="832"/>
      <c r="U53" s="1584">
        <f>+'[13]2010'!E40</f>
        <v>303939</v>
      </c>
      <c r="V53" s="1584"/>
      <c r="W53" s="1584"/>
      <c r="X53" s="1584"/>
      <c r="Y53" s="1584"/>
      <c r="Z53" s="832"/>
      <c r="AA53" s="832"/>
      <c r="AB53" s="832"/>
      <c r="AC53" s="1584">
        <f>+'[13]2010'!F40</f>
        <v>277697</v>
      </c>
      <c r="AD53" s="1584"/>
      <c r="AE53" s="1584"/>
      <c r="AF53" s="831"/>
      <c r="AG53" s="832"/>
      <c r="AH53" s="832"/>
      <c r="AI53" s="831"/>
      <c r="AJ53" s="1087"/>
      <c r="AK53" s="1088"/>
      <c r="AL53" s="1089"/>
    </row>
    <row r="54" spans="1:38" s="1090" customFormat="1" ht="10.5" customHeight="1">
      <c r="A54" s="1353"/>
      <c r="B54" s="1083"/>
      <c r="C54" s="242" t="s">
        <v>657</v>
      </c>
      <c r="D54" s="1379"/>
      <c r="E54" s="1086"/>
      <c r="F54" s="1086"/>
      <c r="G54" s="1353"/>
      <c r="H54" s="1086"/>
      <c r="I54" s="1086"/>
      <c r="J54" s="1086"/>
      <c r="K54" s="1577">
        <f>+'[13]2010'!C41</f>
        <v>11713</v>
      </c>
      <c r="L54" s="1577"/>
      <c r="M54" s="1577"/>
      <c r="N54" s="1086"/>
      <c r="O54" s="1100"/>
      <c r="P54" s="1100"/>
      <c r="Q54" s="1578">
        <f>+'[13]2010'!D41</f>
        <v>13974</v>
      </c>
      <c r="R54" s="1578"/>
      <c r="S54" s="1086"/>
      <c r="T54" s="1086"/>
      <c r="U54" s="1579">
        <f>+'[13]2010'!E41</f>
        <v>136790</v>
      </c>
      <c r="V54" s="1579"/>
      <c r="W54" s="1579"/>
      <c r="X54" s="1579"/>
      <c r="Y54" s="1579"/>
      <c r="Z54" s="1086"/>
      <c r="AA54" s="1086"/>
      <c r="AB54" s="1086"/>
      <c r="AC54" s="1579">
        <f>+'[13]2010'!F41</f>
        <v>128222</v>
      </c>
      <c r="AD54" s="1579"/>
      <c r="AE54" s="1579"/>
      <c r="AF54" s="831"/>
      <c r="AG54" s="1086"/>
      <c r="AH54" s="1086"/>
      <c r="AI54" s="831"/>
      <c r="AJ54" s="1087"/>
      <c r="AK54" s="1088"/>
      <c r="AL54" s="1089"/>
    </row>
    <row r="55" spans="1:38" s="1090" customFormat="1" ht="10.5" customHeight="1">
      <c r="A55" s="1353"/>
      <c r="B55" s="1083"/>
      <c r="C55" s="242"/>
      <c r="D55" s="1377" t="s">
        <v>658</v>
      </c>
      <c r="E55" s="1086"/>
      <c r="F55" s="1086"/>
      <c r="G55" s="1353"/>
      <c r="H55" s="832"/>
      <c r="I55" s="832"/>
      <c r="J55" s="832"/>
      <c r="K55" s="1582">
        <f>+'[13]2010'!C42</f>
        <v>10306</v>
      </c>
      <c r="L55" s="1582"/>
      <c r="M55" s="1582"/>
      <c r="N55" s="832"/>
      <c r="O55" s="1100"/>
      <c r="P55" s="1100"/>
      <c r="Q55" s="1583">
        <f>+'[13]2010'!D42</f>
        <v>10912</v>
      </c>
      <c r="R55" s="1583"/>
      <c r="S55" s="832"/>
      <c r="T55" s="832"/>
      <c r="U55" s="1584">
        <f>+'[13]2010'!E42</f>
        <v>86722</v>
      </c>
      <c r="V55" s="1584"/>
      <c r="W55" s="1584"/>
      <c r="X55" s="1584"/>
      <c r="Y55" s="1584"/>
      <c r="Z55" s="832"/>
      <c r="AA55" s="832"/>
      <c r="AB55" s="832"/>
      <c r="AC55" s="1584">
        <f>+'[13]2010'!F42</f>
        <v>78985</v>
      </c>
      <c r="AD55" s="1584"/>
      <c r="AE55" s="1584"/>
      <c r="AF55" s="831"/>
      <c r="AG55" s="832"/>
      <c r="AH55" s="832"/>
      <c r="AI55" s="831"/>
      <c r="AJ55" s="1087"/>
      <c r="AK55" s="1088"/>
      <c r="AL55" s="1089"/>
    </row>
    <row r="56" spans="1:38" s="1090" customFormat="1" ht="10.5" customHeight="1">
      <c r="A56" s="1353"/>
      <c r="B56" s="1083"/>
      <c r="C56" s="242"/>
      <c r="D56" s="1377" t="s">
        <v>659</v>
      </c>
      <c r="E56" s="1086"/>
      <c r="F56" s="1086"/>
      <c r="G56" s="1353"/>
      <c r="H56" s="832"/>
      <c r="I56" s="832"/>
      <c r="J56" s="832"/>
      <c r="K56" s="1582">
        <f>+'[13]2010'!C43</f>
        <v>57</v>
      </c>
      <c r="L56" s="1582"/>
      <c r="M56" s="1582"/>
      <c r="N56" s="832"/>
      <c r="O56" s="1100"/>
      <c r="P56" s="1100"/>
      <c r="Q56" s="1583">
        <f>+'[13]2010'!D43</f>
        <v>70</v>
      </c>
      <c r="R56" s="1583"/>
      <c r="S56" s="832"/>
      <c r="T56" s="832"/>
      <c r="U56" s="1584">
        <f>+'[13]2010'!E43</f>
        <v>1368</v>
      </c>
      <c r="V56" s="1584"/>
      <c r="W56" s="1584"/>
      <c r="X56" s="1584"/>
      <c r="Y56" s="1584"/>
      <c r="Z56" s="832"/>
      <c r="AA56" s="832"/>
      <c r="AB56" s="832"/>
      <c r="AC56" s="1584">
        <f>+'[13]2010'!F43</f>
        <v>1347</v>
      </c>
      <c r="AD56" s="1584"/>
      <c r="AE56" s="1584"/>
      <c r="AF56" s="831"/>
      <c r="AG56" s="832"/>
      <c r="AH56" s="832"/>
      <c r="AI56" s="831"/>
      <c r="AJ56" s="1087"/>
      <c r="AK56" s="1088"/>
      <c r="AL56" s="1089"/>
    </row>
    <row r="57" spans="1:38" s="1090" customFormat="1" ht="10.5" customHeight="1">
      <c r="A57" s="1353"/>
      <c r="B57" s="1083"/>
      <c r="C57" s="242"/>
      <c r="D57" s="1377" t="s">
        <v>660</v>
      </c>
      <c r="E57" s="1086"/>
      <c r="F57" s="1086"/>
      <c r="G57" s="1353"/>
      <c r="H57" s="832"/>
      <c r="I57" s="832"/>
      <c r="J57" s="832"/>
      <c r="K57" s="1582">
        <f>+'[13]2010'!C44</f>
        <v>43</v>
      </c>
      <c r="L57" s="1582"/>
      <c r="M57" s="1582"/>
      <c r="N57" s="832"/>
      <c r="O57" s="1100"/>
      <c r="P57" s="1100"/>
      <c r="Q57" s="1583">
        <f>+'[13]2010'!D44</f>
        <v>76</v>
      </c>
      <c r="R57" s="1583"/>
      <c r="S57" s="832"/>
      <c r="T57" s="832"/>
      <c r="U57" s="1584">
        <f>+'[13]2010'!E44</f>
        <v>8385</v>
      </c>
      <c r="V57" s="1584"/>
      <c r="W57" s="1584"/>
      <c r="X57" s="1584"/>
      <c r="Y57" s="1584"/>
      <c r="Z57" s="832"/>
      <c r="AA57" s="832"/>
      <c r="AB57" s="832"/>
      <c r="AC57" s="1584">
        <f>+'[13]2010'!F44</f>
        <v>8367</v>
      </c>
      <c r="AD57" s="1584"/>
      <c r="AE57" s="1584"/>
      <c r="AF57" s="831"/>
      <c r="AG57" s="832"/>
      <c r="AH57" s="832"/>
      <c r="AI57" s="831"/>
      <c r="AJ57" s="1087"/>
      <c r="AK57" s="1088"/>
      <c r="AL57" s="1089"/>
    </row>
    <row r="58" spans="1:38" s="1090" customFormat="1" ht="10.5" customHeight="1">
      <c r="A58" s="1353"/>
      <c r="B58" s="1083"/>
      <c r="C58" s="242"/>
      <c r="D58" s="1377" t="s">
        <v>661</v>
      </c>
      <c r="E58" s="1086"/>
      <c r="F58" s="1086"/>
      <c r="G58" s="1353"/>
      <c r="H58" s="832"/>
      <c r="I58" s="832"/>
      <c r="J58" s="832"/>
      <c r="K58" s="1582">
        <f>+'[13]2010'!C45</f>
        <v>1143</v>
      </c>
      <c r="L58" s="1582"/>
      <c r="M58" s="1582"/>
      <c r="N58" s="832"/>
      <c r="O58" s="1100"/>
      <c r="P58" s="1100"/>
      <c r="Q58" s="1583">
        <f>+'[13]2010'!D45</f>
        <v>1763</v>
      </c>
      <c r="R58" s="1583"/>
      <c r="S58" s="832"/>
      <c r="T58" s="832"/>
      <c r="U58" s="1584">
        <f>+'[13]2010'!E45</f>
        <v>25702</v>
      </c>
      <c r="V58" s="1584"/>
      <c r="W58" s="1584"/>
      <c r="X58" s="1584"/>
      <c r="Y58" s="1584"/>
      <c r="Z58" s="832"/>
      <c r="AA58" s="832"/>
      <c r="AB58" s="832"/>
      <c r="AC58" s="1584">
        <f>+'[13]2010'!F45</f>
        <v>25019</v>
      </c>
      <c r="AD58" s="1584"/>
      <c r="AE58" s="1584"/>
      <c r="AF58" s="831"/>
      <c r="AG58" s="832"/>
      <c r="AH58" s="832"/>
      <c r="AI58" s="831"/>
      <c r="AJ58" s="1087"/>
      <c r="AK58" s="1088"/>
      <c r="AL58" s="1089"/>
    </row>
    <row r="59" spans="1:38" s="1090" customFormat="1" ht="10.5" customHeight="1">
      <c r="A59" s="1353"/>
      <c r="B59" s="1083"/>
      <c r="C59" s="242"/>
      <c r="D59" s="1377" t="s">
        <v>662</v>
      </c>
      <c r="E59" s="1086"/>
      <c r="F59" s="1086"/>
      <c r="G59" s="1353"/>
      <c r="H59" s="832"/>
      <c r="I59" s="832"/>
      <c r="J59" s="832"/>
      <c r="K59" s="1582">
        <f>+'[13]2010'!C46</f>
        <v>164</v>
      </c>
      <c r="L59" s="1582"/>
      <c r="M59" s="1582"/>
      <c r="N59" s="832"/>
      <c r="O59" s="1100"/>
      <c r="P59" s="1100"/>
      <c r="Q59" s="1583">
        <f>+'[13]2010'!D46</f>
        <v>1153</v>
      </c>
      <c r="R59" s="1583"/>
      <c r="S59" s="832"/>
      <c r="T59" s="832"/>
      <c r="U59" s="1584">
        <f>+'[13]2010'!E46</f>
        <v>14613</v>
      </c>
      <c r="V59" s="1584"/>
      <c r="W59" s="1584"/>
      <c r="X59" s="1584"/>
      <c r="Y59" s="1584"/>
      <c r="Z59" s="832"/>
      <c r="AA59" s="832"/>
      <c r="AB59" s="832"/>
      <c r="AC59" s="1584">
        <f>+'[13]2010'!F46</f>
        <v>14504</v>
      </c>
      <c r="AD59" s="1584"/>
      <c r="AE59" s="1584"/>
      <c r="AF59" s="831"/>
      <c r="AG59" s="832"/>
      <c r="AH59" s="832"/>
      <c r="AI59" s="831"/>
      <c r="AJ59" s="1087"/>
      <c r="AK59" s="1088"/>
      <c r="AL59" s="1089"/>
    </row>
    <row r="60" spans="1:38" s="1090" customFormat="1" ht="10.5" customHeight="1">
      <c r="A60" s="1353"/>
      <c r="B60" s="1083"/>
      <c r="C60" s="242" t="s">
        <v>663</v>
      </c>
      <c r="D60" s="1380"/>
      <c r="E60" s="1086"/>
      <c r="F60" s="1086"/>
      <c r="G60" s="1353"/>
      <c r="H60" s="1086"/>
      <c r="I60" s="1086"/>
      <c r="J60" s="1086"/>
      <c r="K60" s="1577">
        <f>+'[13]2010'!C47</f>
        <v>31549</v>
      </c>
      <c r="L60" s="1577"/>
      <c r="M60" s="1577"/>
      <c r="N60" s="1086"/>
      <c r="O60" s="1100"/>
      <c r="P60" s="1100"/>
      <c r="Q60" s="1578">
        <f>+'[13]2010'!D47</f>
        <v>35312</v>
      </c>
      <c r="R60" s="1578"/>
      <c r="S60" s="1086"/>
      <c r="T60" s="1086"/>
      <c r="U60" s="1579">
        <f>+'[13]2010'!E47</f>
        <v>198813</v>
      </c>
      <c r="V60" s="1579"/>
      <c r="W60" s="1579"/>
      <c r="X60" s="1579"/>
      <c r="Y60" s="1579"/>
      <c r="Z60" s="1086"/>
      <c r="AA60" s="1086"/>
      <c r="AB60" s="1086"/>
      <c r="AC60" s="1579">
        <f>+'[13]2010'!F47</f>
        <v>180038</v>
      </c>
      <c r="AD60" s="1579"/>
      <c r="AE60" s="1579"/>
      <c r="AF60" s="831"/>
      <c r="AG60" s="1086"/>
      <c r="AH60" s="1086"/>
      <c r="AI60" s="831"/>
      <c r="AJ60" s="1087"/>
      <c r="AK60" s="1088"/>
      <c r="AL60" s="1089"/>
    </row>
    <row r="61" spans="1:38" s="1090" customFormat="1" ht="10.5" customHeight="1">
      <c r="A61" s="1353"/>
      <c r="B61" s="1083"/>
      <c r="C61" s="242" t="s">
        <v>664</v>
      </c>
      <c r="D61" s="1380"/>
      <c r="E61" s="1086"/>
      <c r="F61" s="1086"/>
      <c r="G61" s="1353"/>
      <c r="H61" s="1086"/>
      <c r="I61" s="1086"/>
      <c r="J61" s="1086"/>
      <c r="K61" s="1577">
        <f>+'[13]2010'!C48</f>
        <v>3861</v>
      </c>
      <c r="L61" s="1577"/>
      <c r="M61" s="1577"/>
      <c r="N61" s="1086"/>
      <c r="O61" s="1100"/>
      <c r="P61" s="1100"/>
      <c r="Q61" s="1578">
        <f>+'[13]2010'!D48</f>
        <v>4744</v>
      </c>
      <c r="R61" s="1578"/>
      <c r="S61" s="1086"/>
      <c r="T61" s="1086"/>
      <c r="U61" s="1579">
        <f>+'[13]2010'!E48</f>
        <v>63849</v>
      </c>
      <c r="V61" s="1579"/>
      <c r="W61" s="1579"/>
      <c r="X61" s="1579"/>
      <c r="Y61" s="1579"/>
      <c r="Z61" s="1086"/>
      <c r="AA61" s="1086"/>
      <c r="AB61" s="1086"/>
      <c r="AC61" s="1579">
        <f>+'[13]2010'!F48</f>
        <v>60969</v>
      </c>
      <c r="AD61" s="1579"/>
      <c r="AE61" s="1579"/>
      <c r="AF61" s="831"/>
      <c r="AG61" s="1086"/>
      <c r="AH61" s="1086"/>
      <c r="AI61" s="831"/>
      <c r="AJ61" s="1087"/>
      <c r="AK61" s="1088"/>
      <c r="AL61" s="1089"/>
    </row>
    <row r="62" spans="1:38" s="1090" customFormat="1" ht="10.5" customHeight="1">
      <c r="A62" s="1353"/>
      <c r="B62" s="1083"/>
      <c r="C62" s="242" t="s">
        <v>665</v>
      </c>
      <c r="D62" s="1379"/>
      <c r="E62" s="1086"/>
      <c r="F62" s="1086"/>
      <c r="G62" s="1353"/>
      <c r="H62" s="1086"/>
      <c r="I62" s="1086"/>
      <c r="J62" s="1086"/>
      <c r="K62" s="1577">
        <f>+'[13]2010'!C49</f>
        <v>3052</v>
      </c>
      <c r="L62" s="1577"/>
      <c r="M62" s="1577"/>
      <c r="N62" s="1086"/>
      <c r="O62" s="1100"/>
      <c r="P62" s="1100"/>
      <c r="Q62" s="1578">
        <f>+'[13]2010'!D49</f>
        <v>10480</v>
      </c>
      <c r="R62" s="1578"/>
      <c r="S62" s="1086"/>
      <c r="T62" s="1086"/>
      <c r="U62" s="1579">
        <f>+'[13]2010'!E49</f>
        <v>90030</v>
      </c>
      <c r="V62" s="1579"/>
      <c r="W62" s="1579"/>
      <c r="X62" s="1579"/>
      <c r="Y62" s="1579"/>
      <c r="Z62" s="1086"/>
      <c r="AA62" s="1086"/>
      <c r="AB62" s="1086"/>
      <c r="AC62" s="1579">
        <f>+'[13]2010'!F49</f>
        <v>87317</v>
      </c>
      <c r="AD62" s="1579"/>
      <c r="AE62" s="1579"/>
      <c r="AF62" s="831"/>
      <c r="AG62" s="1086"/>
      <c r="AH62" s="1086"/>
      <c r="AI62" s="831"/>
      <c r="AJ62" s="1087"/>
      <c r="AK62" s="1088"/>
      <c r="AL62" s="1089"/>
    </row>
    <row r="63" spans="1:38" s="1090" customFormat="1" ht="10.5" customHeight="1">
      <c r="A63" s="1353"/>
      <c r="B63" s="1083"/>
      <c r="C63" s="242"/>
      <c r="D63" s="1377" t="s">
        <v>666</v>
      </c>
      <c r="E63" s="1086"/>
      <c r="F63" s="1086"/>
      <c r="G63" s="1353"/>
      <c r="H63" s="832"/>
      <c r="I63" s="832"/>
      <c r="J63" s="832"/>
      <c r="K63" s="1582">
        <f>+'[13]2010'!C50</f>
        <v>943</v>
      </c>
      <c r="L63" s="1582"/>
      <c r="M63" s="1582"/>
      <c r="N63" s="832"/>
      <c r="O63" s="1100"/>
      <c r="P63" s="1100"/>
      <c r="Q63" s="1583">
        <f>+'[13]2010'!D50</f>
        <v>7371</v>
      </c>
      <c r="R63" s="1583"/>
      <c r="S63" s="832"/>
      <c r="T63" s="832"/>
      <c r="U63" s="1584">
        <f>+'[13]2010'!E50</f>
        <v>70703</v>
      </c>
      <c r="V63" s="1584"/>
      <c r="W63" s="1584"/>
      <c r="X63" s="1584"/>
      <c r="Y63" s="1584"/>
      <c r="Z63" s="832"/>
      <c r="AA63" s="832"/>
      <c r="AB63" s="832"/>
      <c r="AC63" s="1584">
        <f>+'[13]2010'!F50</f>
        <v>69351</v>
      </c>
      <c r="AD63" s="1584"/>
      <c r="AE63" s="1584"/>
      <c r="AF63" s="831"/>
      <c r="AG63" s="832"/>
      <c r="AH63" s="832"/>
      <c r="AI63" s="831"/>
      <c r="AJ63" s="1087"/>
      <c r="AK63" s="1088"/>
      <c r="AL63" s="1089"/>
    </row>
    <row r="64" spans="1:38" s="1090" customFormat="1" ht="10.5" customHeight="1">
      <c r="A64" s="1353"/>
      <c r="B64" s="1083"/>
      <c r="C64" s="242"/>
      <c r="D64" s="1377" t="s">
        <v>714</v>
      </c>
      <c r="E64" s="1086"/>
      <c r="F64" s="1086"/>
      <c r="G64" s="1353"/>
      <c r="H64" s="832"/>
      <c r="I64" s="832"/>
      <c r="J64" s="832"/>
      <c r="K64" s="1582">
        <f>+'[13]2010'!C51</f>
        <v>174</v>
      </c>
      <c r="L64" s="1582"/>
      <c r="M64" s="1582"/>
      <c r="N64" s="832"/>
      <c r="O64" s="1100"/>
      <c r="P64" s="1100"/>
      <c r="Q64" s="1583">
        <f>+'[13]2010'!D51</f>
        <v>905</v>
      </c>
      <c r="R64" s="1583"/>
      <c r="S64" s="832"/>
      <c r="T64" s="832"/>
      <c r="U64" s="1584">
        <f>+'[13]2010'!E51</f>
        <v>11236</v>
      </c>
      <c r="V64" s="1584"/>
      <c r="W64" s="1584"/>
      <c r="X64" s="1584"/>
      <c r="Y64" s="1584"/>
      <c r="Z64" s="832"/>
      <c r="AA64" s="832"/>
      <c r="AB64" s="832"/>
      <c r="AC64" s="1584">
        <f>+'[13]2010'!F51</f>
        <v>11173</v>
      </c>
      <c r="AD64" s="1584"/>
      <c r="AE64" s="1584"/>
      <c r="AF64" s="831"/>
      <c r="AG64" s="832"/>
      <c r="AH64" s="832"/>
      <c r="AI64" s="831"/>
      <c r="AJ64" s="1087"/>
      <c r="AK64" s="1088"/>
      <c r="AL64" s="1089"/>
    </row>
    <row r="65" spans="1:38" s="1090" customFormat="1" ht="10.5" customHeight="1">
      <c r="A65" s="1353"/>
      <c r="B65" s="1083"/>
      <c r="C65" s="242"/>
      <c r="D65" s="1377" t="s">
        <v>667</v>
      </c>
      <c r="E65" s="1086"/>
      <c r="F65" s="1086"/>
      <c r="G65" s="1353"/>
      <c r="H65" s="832"/>
      <c r="I65" s="832"/>
      <c r="J65" s="832"/>
      <c r="K65" s="1582">
        <f>+'[13]2010'!C52</f>
        <v>1935</v>
      </c>
      <c r="L65" s="1582"/>
      <c r="M65" s="1582"/>
      <c r="N65" s="832"/>
      <c r="O65" s="1100"/>
      <c r="P65" s="1100"/>
      <c r="Q65" s="1583">
        <f>+'[13]2010'!D52</f>
        <v>2204</v>
      </c>
      <c r="R65" s="1583"/>
      <c r="S65" s="832"/>
      <c r="T65" s="832"/>
      <c r="U65" s="1584">
        <f>+'[13]2010'!E52</f>
        <v>8091</v>
      </c>
      <c r="V65" s="1584"/>
      <c r="W65" s="1584"/>
      <c r="X65" s="1584"/>
      <c r="Y65" s="1584"/>
      <c r="Z65" s="832"/>
      <c r="AA65" s="832"/>
      <c r="AB65" s="832"/>
      <c r="AC65" s="1584">
        <f>+'[13]2010'!F52</f>
        <v>6793</v>
      </c>
      <c r="AD65" s="1584"/>
      <c r="AE65" s="1584"/>
      <c r="AF65" s="831"/>
      <c r="AG65" s="832"/>
      <c r="AH65" s="832"/>
      <c r="AI65" s="831"/>
      <c r="AJ65" s="1087"/>
      <c r="AK65" s="1088"/>
      <c r="AL65" s="1089"/>
    </row>
    <row r="66" spans="1:38" s="1090" customFormat="1" ht="10.5" customHeight="1">
      <c r="A66" s="1353"/>
      <c r="B66" s="1083"/>
      <c r="C66" s="242" t="s">
        <v>668</v>
      </c>
      <c r="D66" s="1381"/>
      <c r="E66" s="1086"/>
      <c r="F66" s="1086"/>
      <c r="G66" s="1353"/>
      <c r="H66" s="1086"/>
      <c r="I66" s="1086"/>
      <c r="J66" s="1086"/>
      <c r="K66" s="1577">
        <f>+'[13]2010'!C53</f>
        <v>6887</v>
      </c>
      <c r="L66" s="1577"/>
      <c r="M66" s="1577"/>
      <c r="N66" s="1086"/>
      <c r="O66" s="1100"/>
      <c r="P66" s="1100"/>
      <c r="Q66" s="1578">
        <f>+'[13]2010'!D53</f>
        <v>7314</v>
      </c>
      <c r="R66" s="1578"/>
      <c r="S66" s="1086"/>
      <c r="T66" s="1086"/>
      <c r="U66" s="1579">
        <f>+'[13]2010'!E53</f>
        <v>22164</v>
      </c>
      <c r="V66" s="1579"/>
      <c r="W66" s="1579"/>
      <c r="X66" s="1579"/>
      <c r="Y66" s="1579"/>
      <c r="Z66" s="1086"/>
      <c r="AA66" s="1086"/>
      <c r="AB66" s="1086"/>
      <c r="AC66" s="1579">
        <f>+'[13]2010'!F53</f>
        <v>18137</v>
      </c>
      <c r="AD66" s="1579"/>
      <c r="AE66" s="1579"/>
      <c r="AF66" s="831"/>
      <c r="AG66" s="1086"/>
      <c r="AH66" s="1086"/>
      <c r="AI66" s="831"/>
      <c r="AJ66" s="1087"/>
      <c r="AK66" s="1088"/>
      <c r="AL66" s="1089"/>
    </row>
    <row r="67" spans="1:38" s="1090" customFormat="1" ht="10.5" customHeight="1">
      <c r="A67" s="1353"/>
      <c r="B67" s="1083"/>
      <c r="C67" s="242" t="s">
        <v>669</v>
      </c>
      <c r="D67" s="1382"/>
      <c r="E67" s="1086"/>
      <c r="F67" s="1086"/>
      <c r="G67" s="1353"/>
      <c r="H67" s="1086"/>
      <c r="I67" s="1086"/>
      <c r="J67" s="1086"/>
      <c r="K67" s="1577">
        <f>+'[13]2010'!C54</f>
        <v>20506</v>
      </c>
      <c r="L67" s="1577"/>
      <c r="M67" s="1577"/>
      <c r="N67" s="1086"/>
      <c r="O67" s="1100"/>
      <c r="P67" s="1100"/>
      <c r="Q67" s="1578">
        <f>+'[13]2010'!D54</f>
        <v>21808</v>
      </c>
      <c r="R67" s="1578"/>
      <c r="S67" s="1086"/>
      <c r="T67" s="1086"/>
      <c r="U67" s="1579">
        <f>+'[13]2010'!E54</f>
        <v>111835</v>
      </c>
      <c r="V67" s="1579"/>
      <c r="W67" s="1579"/>
      <c r="X67" s="1579"/>
      <c r="Y67" s="1579"/>
      <c r="Z67" s="1086"/>
      <c r="AA67" s="1086"/>
      <c r="AB67" s="1086"/>
      <c r="AC67" s="1579">
        <f>+'[13]2010'!F54</f>
        <v>97991</v>
      </c>
      <c r="AD67" s="1579"/>
      <c r="AE67" s="1579"/>
      <c r="AF67" s="831"/>
      <c r="AG67" s="1086"/>
      <c r="AH67" s="1086"/>
      <c r="AI67" s="831"/>
      <c r="AJ67" s="1087"/>
      <c r="AK67" s="1088"/>
      <c r="AL67" s="1089"/>
    </row>
    <row r="68" spans="1:38" s="1090" customFormat="1" ht="10.5" customHeight="1">
      <c r="A68" s="1353"/>
      <c r="B68" s="1083"/>
      <c r="C68" s="242" t="s">
        <v>670</v>
      </c>
      <c r="D68" s="1382"/>
      <c r="E68" s="1086"/>
      <c r="F68" s="1086"/>
      <c r="G68" s="1353"/>
      <c r="H68" s="1086"/>
      <c r="I68" s="1086"/>
      <c r="J68" s="1086"/>
      <c r="K68" s="1577">
        <f>+'[13]2010'!C55</f>
        <v>7331</v>
      </c>
      <c r="L68" s="1577"/>
      <c r="M68" s="1577"/>
      <c r="N68" s="1086"/>
      <c r="O68" s="1100"/>
      <c r="P68" s="1100"/>
      <c r="Q68" s="1578">
        <f>+'[13]2010'!D55</f>
        <v>8923</v>
      </c>
      <c r="R68" s="1578"/>
      <c r="S68" s="1086"/>
      <c r="T68" s="1086"/>
      <c r="U68" s="1579">
        <f>+'[13]2010'!E55</f>
        <v>243181</v>
      </c>
      <c r="V68" s="1579"/>
      <c r="W68" s="1579"/>
      <c r="X68" s="1579"/>
      <c r="Y68" s="1579"/>
      <c r="Z68" s="1086"/>
      <c r="AA68" s="1086"/>
      <c r="AB68" s="1086"/>
      <c r="AC68" s="1579">
        <f>+'[13]2010'!F55</f>
        <v>238513</v>
      </c>
      <c r="AD68" s="1579"/>
      <c r="AE68" s="1579"/>
      <c r="AF68" s="831"/>
      <c r="AG68" s="1086"/>
      <c r="AH68" s="1086"/>
      <c r="AI68" s="831"/>
      <c r="AJ68" s="1087"/>
      <c r="AK68" s="1088"/>
      <c r="AL68" s="1089"/>
    </row>
    <row r="69" spans="1:38" s="1090" customFormat="1" ht="10.5" customHeight="1">
      <c r="A69" s="1353"/>
      <c r="B69" s="1083"/>
      <c r="C69" s="242" t="s">
        <v>671</v>
      </c>
      <c r="D69" s="1382"/>
      <c r="E69" s="1086"/>
      <c r="F69" s="1086"/>
      <c r="G69" s="1353"/>
      <c r="H69" s="1086"/>
      <c r="I69" s="1086"/>
      <c r="J69" s="1086"/>
      <c r="K69" s="1577">
        <f>+'[13]2010'!C56</f>
        <v>657</v>
      </c>
      <c r="L69" s="1577"/>
      <c r="M69" s="1577"/>
      <c r="N69" s="1086"/>
      <c r="O69" s="1100"/>
      <c r="P69" s="1100"/>
      <c r="Q69" s="1578">
        <f>+'[13]2010'!D56</f>
        <v>779</v>
      </c>
      <c r="R69" s="1578"/>
      <c r="S69" s="1086"/>
      <c r="T69" s="1086"/>
      <c r="U69" s="1579">
        <f>+'[13]2010'!E56</f>
        <v>10512</v>
      </c>
      <c r="V69" s="1579"/>
      <c r="W69" s="1579"/>
      <c r="X69" s="1579"/>
      <c r="Y69" s="1579"/>
      <c r="Z69" s="1086"/>
      <c r="AA69" s="1086"/>
      <c r="AB69" s="1086"/>
      <c r="AC69" s="1579">
        <f>+'[13]2010'!F56</f>
        <v>10431</v>
      </c>
      <c r="AD69" s="1579"/>
      <c r="AE69" s="1579"/>
      <c r="AF69" s="831"/>
      <c r="AG69" s="1086"/>
      <c r="AH69" s="1086"/>
      <c r="AI69" s="831"/>
      <c r="AJ69" s="1087"/>
      <c r="AK69" s="1088"/>
      <c r="AL69" s="1089"/>
    </row>
    <row r="70" spans="1:38" s="1090" customFormat="1" ht="10.5" customHeight="1">
      <c r="A70" s="1353"/>
      <c r="B70" s="1083"/>
      <c r="C70" s="242" t="s">
        <v>672</v>
      </c>
      <c r="D70" s="1382"/>
      <c r="E70" s="1086"/>
      <c r="F70" s="1086"/>
      <c r="G70" s="1353"/>
      <c r="H70" s="1086"/>
      <c r="I70" s="1086"/>
      <c r="J70" s="1086"/>
      <c r="K70" s="1577">
        <f>+'[13]2010'!C57</f>
        <v>3611</v>
      </c>
      <c r="L70" s="1577"/>
      <c r="M70" s="1577"/>
      <c r="N70" s="1086"/>
      <c r="O70" s="1100"/>
      <c r="P70" s="1100"/>
      <c r="Q70" s="1578">
        <f>+'[13]2010'!D57</f>
        <v>4444</v>
      </c>
      <c r="R70" s="1578"/>
      <c r="S70" s="1086"/>
      <c r="T70" s="1086"/>
      <c r="U70" s="1579">
        <f>+'[13]2010'!E57</f>
        <v>58110</v>
      </c>
      <c r="V70" s="1579"/>
      <c r="W70" s="1579"/>
      <c r="X70" s="1579"/>
      <c r="Y70" s="1579"/>
      <c r="Z70" s="1086"/>
      <c r="AA70" s="1086"/>
      <c r="AB70" s="1086"/>
      <c r="AC70" s="1579">
        <f>+'[13]2010'!F57</f>
        <v>55558</v>
      </c>
      <c r="AD70" s="1579"/>
      <c r="AE70" s="1579"/>
      <c r="AF70" s="831"/>
      <c r="AG70" s="1086"/>
      <c r="AH70" s="1086"/>
      <c r="AI70" s="831"/>
      <c r="AJ70" s="1087"/>
      <c r="AK70" s="1088"/>
      <c r="AL70" s="1089"/>
    </row>
    <row r="71" spans="1:38" s="1090" customFormat="1" ht="10.5" customHeight="1">
      <c r="A71" s="1353"/>
      <c r="B71" s="1083"/>
      <c r="C71" s="242" t="s">
        <v>673</v>
      </c>
      <c r="D71" s="1382"/>
      <c r="E71" s="1086"/>
      <c r="F71" s="1086"/>
      <c r="G71" s="1353"/>
      <c r="H71" s="1086"/>
      <c r="I71" s="1086"/>
      <c r="J71" s="1086"/>
      <c r="K71" s="1577">
        <f>+'[13]2010'!C58</f>
        <v>13377</v>
      </c>
      <c r="L71" s="1577"/>
      <c r="M71" s="1577"/>
      <c r="N71" s="1086"/>
      <c r="O71" s="1100"/>
      <c r="P71" s="1100"/>
      <c r="Q71" s="1578">
        <f>+'[13]2010'!D58</f>
        <v>16749</v>
      </c>
      <c r="R71" s="1578"/>
      <c r="S71" s="1086"/>
      <c r="T71" s="1086"/>
      <c r="U71" s="1579">
        <f>+'[13]2010'!E58</f>
        <v>201224</v>
      </c>
      <c r="V71" s="1579"/>
      <c r="W71" s="1579"/>
      <c r="X71" s="1579"/>
      <c r="Y71" s="1579"/>
      <c r="Z71" s="1086"/>
      <c r="AA71" s="1086"/>
      <c r="AB71" s="1086"/>
      <c r="AC71" s="1579">
        <f>+'[13]2010'!F58</f>
        <v>194807</v>
      </c>
      <c r="AD71" s="1579"/>
      <c r="AE71" s="1579"/>
      <c r="AF71" s="831"/>
      <c r="AG71" s="1086"/>
      <c r="AH71" s="1086"/>
      <c r="AI71" s="831"/>
      <c r="AJ71" s="1087"/>
      <c r="AK71" s="1088"/>
      <c r="AL71" s="1089"/>
    </row>
    <row r="72" spans="1:38" s="1090" customFormat="1" ht="10.5" customHeight="1">
      <c r="A72" s="1353"/>
      <c r="B72" s="1083"/>
      <c r="C72" s="242" t="s">
        <v>674</v>
      </c>
      <c r="D72" s="1382"/>
      <c r="E72" s="1086"/>
      <c r="F72" s="1086"/>
      <c r="G72" s="1353"/>
      <c r="H72" s="1086"/>
      <c r="I72" s="1086"/>
      <c r="J72" s="1086"/>
      <c r="K72" s="1577">
        <f>+'[13]2010'!C59</f>
        <v>2742</v>
      </c>
      <c r="L72" s="1577"/>
      <c r="M72" s="1577"/>
      <c r="N72" s="1086"/>
      <c r="O72" s="1100"/>
      <c r="P72" s="1100"/>
      <c r="Q72" s="1578">
        <f>+'[13]2010'!D59</f>
        <v>3172</v>
      </c>
      <c r="R72" s="1578"/>
      <c r="S72" s="1086"/>
      <c r="T72" s="1086"/>
      <c r="U72" s="1579">
        <f>+'[13]2010'!E59</f>
        <v>22238</v>
      </c>
      <c r="V72" s="1579"/>
      <c r="W72" s="1579"/>
      <c r="X72" s="1579"/>
      <c r="Y72" s="1579"/>
      <c r="Z72" s="1086"/>
      <c r="AA72" s="1086"/>
      <c r="AB72" s="1086"/>
      <c r="AC72" s="1579">
        <f>+'[13]2010'!F59</f>
        <v>20878</v>
      </c>
      <c r="AD72" s="1579"/>
      <c r="AE72" s="1579"/>
      <c r="AF72" s="831"/>
      <c r="AG72" s="1086"/>
      <c r="AH72" s="1086"/>
      <c r="AI72" s="831"/>
      <c r="AJ72" s="1087"/>
      <c r="AK72" s="1088"/>
      <c r="AL72" s="1089"/>
    </row>
    <row r="73" spans="1:38" s="1090" customFormat="1" ht="10.5" customHeight="1">
      <c r="A73" s="1353"/>
      <c r="B73" s="1083"/>
      <c r="C73" s="242" t="s">
        <v>675</v>
      </c>
      <c r="D73" s="1382"/>
      <c r="E73" s="1086"/>
      <c r="F73" s="1086"/>
      <c r="G73" s="1353"/>
      <c r="H73" s="1086"/>
      <c r="I73" s="1086"/>
      <c r="J73" s="1086"/>
      <c r="K73" s="1577">
        <f>+'[13]2010'!C60</f>
        <v>13841</v>
      </c>
      <c r="L73" s="1577"/>
      <c r="M73" s="1577"/>
      <c r="N73" s="1086"/>
      <c r="O73" s="1100"/>
      <c r="P73" s="1100"/>
      <c r="Q73" s="1578">
        <f>+'[13]2010'!D60</f>
        <v>16284</v>
      </c>
      <c r="R73" s="1578"/>
      <c r="S73" s="1086"/>
      <c r="T73" s="1086"/>
      <c r="U73" s="1579">
        <f>+'[13]2010'!E60</f>
        <v>74315</v>
      </c>
      <c r="V73" s="1579"/>
      <c r="W73" s="1579"/>
      <c r="X73" s="1579"/>
      <c r="Y73" s="1579"/>
      <c r="Z73" s="1086"/>
      <c r="AA73" s="1086"/>
      <c r="AB73" s="1086"/>
      <c r="AC73" s="1579">
        <f>+'[13]2010'!F60</f>
        <v>69212</v>
      </c>
      <c r="AD73" s="1579"/>
      <c r="AE73" s="1579"/>
      <c r="AF73" s="831"/>
      <c r="AG73" s="1086"/>
      <c r="AH73" s="1086"/>
      <c r="AI73" s="831"/>
      <c r="AJ73" s="1087"/>
      <c r="AK73" s="1088"/>
      <c r="AL73" s="1089"/>
    </row>
    <row r="74" spans="1:38" s="1090" customFormat="1" ht="10.5" customHeight="1">
      <c r="A74" s="1353"/>
      <c r="B74" s="1083"/>
      <c r="C74" s="242" t="s">
        <v>676</v>
      </c>
      <c r="D74" s="1382"/>
      <c r="E74" s="1086"/>
      <c r="F74" s="1086"/>
      <c r="G74" s="1353"/>
      <c r="H74" s="1086"/>
      <c r="I74" s="1086"/>
      <c r="J74" s="1086"/>
      <c r="K74" s="1577">
        <f>+'[13]2010'!C61</f>
        <v>12</v>
      </c>
      <c r="L74" s="1577"/>
      <c r="M74" s="1577"/>
      <c r="N74" s="1086"/>
      <c r="O74" s="1100"/>
      <c r="P74" s="1100"/>
      <c r="Q74" s="1578">
        <f>+'[13]2010'!D61</f>
        <v>12</v>
      </c>
      <c r="R74" s="1578"/>
      <c r="S74" s="1086"/>
      <c r="T74" s="1086"/>
      <c r="U74" s="1579">
        <f>+'[13]2010'!E61</f>
        <v>66</v>
      </c>
      <c r="V74" s="1579"/>
      <c r="W74" s="1579"/>
      <c r="X74" s="1579"/>
      <c r="Y74" s="1579"/>
      <c r="Z74" s="1086"/>
      <c r="AA74" s="1086"/>
      <c r="AB74" s="1086"/>
      <c r="AC74" s="1579">
        <f>+'[13]2010'!F61</f>
        <v>66</v>
      </c>
      <c r="AD74" s="1579"/>
      <c r="AE74" s="1579"/>
      <c r="AF74" s="831"/>
      <c r="AG74" s="1086"/>
      <c r="AH74" s="1086"/>
      <c r="AI74" s="831"/>
      <c r="AJ74" s="1087"/>
      <c r="AK74" s="1088"/>
      <c r="AL74" s="1089"/>
    </row>
    <row r="75" spans="1:38" s="1389" customFormat="1" ht="18" customHeight="1">
      <c r="A75" s="573"/>
      <c r="B75" s="1383"/>
      <c r="C75" s="833" t="s">
        <v>569</v>
      </c>
      <c r="D75" s="1102"/>
      <c r="E75" s="1384"/>
      <c r="F75" s="1385"/>
      <c r="G75" s="1386" t="s">
        <v>570</v>
      </c>
      <c r="H75" s="834"/>
      <c r="I75" s="1387"/>
      <c r="J75" s="1387"/>
      <c r="K75" s="1388"/>
      <c r="M75" s="1386"/>
      <c r="N75" s="1386"/>
      <c r="O75" s="1386"/>
      <c r="Q75" s="1386"/>
      <c r="R75" s="1386"/>
      <c r="S75" s="1386"/>
      <c r="T75" s="1386"/>
      <c r="U75" s="1386"/>
      <c r="V75" s="1386"/>
      <c r="W75" s="1386"/>
      <c r="X75" s="1386"/>
      <c r="Y75" s="1386"/>
      <c r="Z75" s="1386"/>
      <c r="AA75" s="1386"/>
      <c r="AB75" s="1386"/>
      <c r="AC75" s="1386"/>
      <c r="AD75" s="1386"/>
      <c r="AE75" s="1386"/>
      <c r="AF75" s="828"/>
      <c r="AG75" s="1386"/>
      <c r="AH75" s="1260"/>
      <c r="AI75" s="831"/>
      <c r="AJ75" s="1390"/>
      <c r="AK75" s="1391"/>
    </row>
    <row r="76" spans="1:38" s="1389" customFormat="1" ht="9" customHeight="1">
      <c r="A76" s="573"/>
      <c r="B76" s="1383"/>
      <c r="C76" s="1103" t="s">
        <v>677</v>
      </c>
      <c r="D76" s="834"/>
      <c r="E76" s="573"/>
      <c r="F76" s="834"/>
      <c r="G76" s="834"/>
      <c r="H76" s="834"/>
      <c r="I76" s="836"/>
      <c r="J76" s="1104"/>
      <c r="K76" s="836"/>
      <c r="L76" s="836"/>
      <c r="M76" s="836"/>
      <c r="N76" s="836"/>
      <c r="O76" s="1084"/>
      <c r="P76" s="1084"/>
      <c r="Q76" s="1084"/>
      <c r="R76" s="1084"/>
      <c r="S76" s="1084"/>
      <c r="T76" s="1084"/>
      <c r="U76" s="1084"/>
      <c r="V76" s="1084"/>
      <c r="W76" s="1084"/>
      <c r="X76" s="1084"/>
      <c r="Y76" s="1084"/>
      <c r="Z76" s="1084"/>
      <c r="AA76" s="1390"/>
      <c r="AB76" s="706"/>
      <c r="AC76" s="706"/>
      <c r="AD76" s="1390"/>
      <c r="AE76" s="1390"/>
      <c r="AF76" s="828"/>
      <c r="AG76" s="1390"/>
      <c r="AH76" s="1390"/>
      <c r="AI76" s="831"/>
      <c r="AJ76" s="1390"/>
      <c r="AK76" s="1391"/>
    </row>
    <row r="77" spans="1:38" s="1389" customFormat="1" ht="9" customHeight="1" thickBot="1">
      <c r="A77" s="573"/>
      <c r="B77" s="1383"/>
      <c r="C77" s="1103" t="s">
        <v>678</v>
      </c>
      <c r="D77" s="834"/>
      <c r="E77" s="573"/>
      <c r="F77" s="834"/>
      <c r="G77" s="834"/>
      <c r="H77" s="834"/>
      <c r="I77" s="836"/>
      <c r="J77" s="1104"/>
      <c r="K77" s="836"/>
      <c r="L77" s="836"/>
      <c r="M77" s="836"/>
      <c r="N77" s="836"/>
      <c r="O77" s="1084"/>
      <c r="P77" s="1084"/>
      <c r="Q77" s="1084"/>
      <c r="R77" s="1084"/>
      <c r="S77" s="1084"/>
      <c r="T77" s="1084"/>
      <c r="U77" s="1084"/>
      <c r="V77" s="1084"/>
      <c r="W77" s="1084"/>
      <c r="X77" s="1084"/>
      <c r="Y77" s="1084"/>
      <c r="Z77" s="1084"/>
      <c r="AA77" s="1390"/>
      <c r="AB77" s="706"/>
      <c r="AC77" s="706"/>
      <c r="AD77" s="1390"/>
      <c r="AE77" s="1390"/>
      <c r="AF77" s="828"/>
      <c r="AG77" s="1390"/>
      <c r="AH77" s="1390"/>
      <c r="AI77" s="1098"/>
      <c r="AJ77" s="1390"/>
      <c r="AK77" s="1391"/>
    </row>
    <row r="78" spans="1:38" ht="13.5" thickBot="1">
      <c r="A78" s="1355"/>
      <c r="B78" s="1359"/>
      <c r="D78" s="835"/>
      <c r="E78" s="835"/>
      <c r="F78" s="835"/>
      <c r="G78" s="835"/>
      <c r="H78" s="835"/>
      <c r="I78" s="835"/>
      <c r="J78" s="835"/>
      <c r="K78" s="835"/>
      <c r="L78" s="836"/>
      <c r="M78" s="836"/>
      <c r="N78" s="836"/>
      <c r="O78" s="835"/>
      <c r="P78" s="1084"/>
      <c r="Q78" s="835"/>
      <c r="R78" s="835"/>
      <c r="S78" s="835"/>
      <c r="T78" s="835"/>
      <c r="U78" s="835"/>
      <c r="V78" s="835"/>
      <c r="W78" s="835"/>
      <c r="X78" s="835"/>
      <c r="Y78" s="835"/>
      <c r="Z78" s="835"/>
      <c r="AA78" s="835"/>
      <c r="AB78" s="835"/>
      <c r="AC78" s="835"/>
      <c r="AD78" s="835"/>
      <c r="AE78" s="837" t="str">
        <f>CONCATENATE(" ",+[1]MES!$B$2," ")</f>
        <v xml:space="preserve"> Junho de 2012 </v>
      </c>
      <c r="AF78" s="1105">
        <v>13</v>
      </c>
      <c r="AG78" s="835"/>
      <c r="AJ78" s="1355"/>
    </row>
    <row r="79" spans="1:38">
      <c r="L79" s="835"/>
      <c r="M79" s="835"/>
      <c r="N79" s="835"/>
      <c r="P79" s="1084"/>
    </row>
    <row r="80" spans="1:38">
      <c r="P80" s="835"/>
    </row>
    <row r="84" spans="35:35">
      <c r="AI84" s="838"/>
    </row>
    <row r="89" spans="35:35" ht="8.25" customHeight="1"/>
    <row r="91" spans="35:35" ht="9" customHeight="1"/>
    <row r="92" spans="35:35" ht="8.25" customHeight="1"/>
    <row r="93" spans="35:35" ht="9.75" customHeight="1"/>
  </sheetData>
  <mergeCells count="302">
    <mergeCell ref="K73:M73"/>
    <mergeCell ref="Q73:R73"/>
    <mergeCell ref="U73:Y73"/>
    <mergeCell ref="AC73:AE73"/>
    <mergeCell ref="K74:M74"/>
    <mergeCell ref="Q74:R74"/>
    <mergeCell ref="U74:Y74"/>
    <mergeCell ref="AC74:AE74"/>
    <mergeCell ref="K71:M71"/>
    <mergeCell ref="Q71:R71"/>
    <mergeCell ref="U71:Y71"/>
    <mergeCell ref="AC71:AE71"/>
    <mergeCell ref="K72:M72"/>
    <mergeCell ref="Q72:R72"/>
    <mergeCell ref="U72:Y72"/>
    <mergeCell ref="AC72:AE72"/>
    <mergeCell ref="K69:M69"/>
    <mergeCell ref="Q69:R69"/>
    <mergeCell ref="U69:Y69"/>
    <mergeCell ref="AC69:AE69"/>
    <mergeCell ref="K70:M70"/>
    <mergeCell ref="Q70:R70"/>
    <mergeCell ref="U70:Y70"/>
    <mergeCell ref="AC70:AE70"/>
    <mergeCell ref="K67:M67"/>
    <mergeCell ref="Q67:R67"/>
    <mergeCell ref="U67:Y67"/>
    <mergeCell ref="AC67:AE67"/>
    <mergeCell ref="K68:M68"/>
    <mergeCell ref="Q68:R68"/>
    <mergeCell ref="U68:Y68"/>
    <mergeCell ref="AC68:AE68"/>
    <mergeCell ref="K65:M65"/>
    <mergeCell ref="Q65:R65"/>
    <mergeCell ref="U65:Y65"/>
    <mergeCell ref="AC65:AE65"/>
    <mergeCell ref="K66:M66"/>
    <mergeCell ref="Q66:R66"/>
    <mergeCell ref="U66:Y66"/>
    <mergeCell ref="AC66:AE66"/>
    <mergeCell ref="K63:M63"/>
    <mergeCell ref="Q63:R63"/>
    <mergeCell ref="U63:Y63"/>
    <mergeCell ref="AC63:AE63"/>
    <mergeCell ref="K64:M64"/>
    <mergeCell ref="Q64:R64"/>
    <mergeCell ref="U64:Y64"/>
    <mergeCell ref="AC64:AE64"/>
    <mergeCell ref="K61:M61"/>
    <mergeCell ref="Q61:R61"/>
    <mergeCell ref="U61:Y61"/>
    <mergeCell ref="AC61:AE61"/>
    <mergeCell ref="K62:M62"/>
    <mergeCell ref="Q62:R62"/>
    <mergeCell ref="U62:Y62"/>
    <mergeCell ref="AC62:AE62"/>
    <mergeCell ref="K59:M59"/>
    <mergeCell ref="Q59:R59"/>
    <mergeCell ref="U59:Y59"/>
    <mergeCell ref="AC59:AE59"/>
    <mergeCell ref="K60:M60"/>
    <mergeCell ref="Q60:R60"/>
    <mergeCell ref="U60:Y60"/>
    <mergeCell ref="AC60:AE60"/>
    <mergeCell ref="K57:M57"/>
    <mergeCell ref="Q57:R57"/>
    <mergeCell ref="U57:Y57"/>
    <mergeCell ref="AC57:AE57"/>
    <mergeCell ref="K58:M58"/>
    <mergeCell ref="Q58:R58"/>
    <mergeCell ref="U58:Y58"/>
    <mergeCell ref="AC58:AE58"/>
    <mergeCell ref="K55:M55"/>
    <mergeCell ref="Q55:R55"/>
    <mergeCell ref="U55:Y55"/>
    <mergeCell ref="AC55:AE55"/>
    <mergeCell ref="K56:M56"/>
    <mergeCell ref="Q56:R56"/>
    <mergeCell ref="U56:Y56"/>
    <mergeCell ref="AC56:AE56"/>
    <mergeCell ref="K53:M53"/>
    <mergeCell ref="Q53:R53"/>
    <mergeCell ref="U53:Y53"/>
    <mergeCell ref="AC53:AE53"/>
    <mergeCell ref="K54:M54"/>
    <mergeCell ref="Q54:R54"/>
    <mergeCell ref="U54:Y54"/>
    <mergeCell ref="AC54:AE54"/>
    <mergeCell ref="K51:M51"/>
    <mergeCell ref="Q51:R51"/>
    <mergeCell ref="U51:Y51"/>
    <mergeCell ref="AC51:AE51"/>
    <mergeCell ref="K52:M52"/>
    <mergeCell ref="Q52:R52"/>
    <mergeCell ref="U52:Y52"/>
    <mergeCell ref="AC52:AE52"/>
    <mergeCell ref="K49:M49"/>
    <mergeCell ref="Q49:R49"/>
    <mergeCell ref="U49:Y49"/>
    <mergeCell ref="AC49:AE49"/>
    <mergeCell ref="K50:M50"/>
    <mergeCell ref="Q50:R50"/>
    <mergeCell ref="U50:Y50"/>
    <mergeCell ref="AC50:AE50"/>
    <mergeCell ref="K47:M47"/>
    <mergeCell ref="Q47:R47"/>
    <mergeCell ref="U47:Y47"/>
    <mergeCell ref="AC47:AE47"/>
    <mergeCell ref="K48:M48"/>
    <mergeCell ref="Q48:R48"/>
    <mergeCell ref="U48:Y48"/>
    <mergeCell ref="AC48:AE48"/>
    <mergeCell ref="K45:M45"/>
    <mergeCell ref="Q45:R45"/>
    <mergeCell ref="U45:Y45"/>
    <mergeCell ref="AC45:AE45"/>
    <mergeCell ref="K46:M46"/>
    <mergeCell ref="Q46:R46"/>
    <mergeCell ref="U46:Y46"/>
    <mergeCell ref="AC46:AE46"/>
    <mergeCell ref="K43:M43"/>
    <mergeCell ref="Q43:R43"/>
    <mergeCell ref="U43:Y43"/>
    <mergeCell ref="AC43:AE43"/>
    <mergeCell ref="K44:M44"/>
    <mergeCell ref="Q44:R44"/>
    <mergeCell ref="U44:Y44"/>
    <mergeCell ref="AC44:AE44"/>
    <mergeCell ref="K41:M41"/>
    <mergeCell ref="Q41:R41"/>
    <mergeCell ref="U41:Y41"/>
    <mergeCell ref="AC41:AE41"/>
    <mergeCell ref="K42:M42"/>
    <mergeCell ref="Q42:R42"/>
    <mergeCell ref="U42:Y42"/>
    <mergeCell ref="AC42:AE42"/>
    <mergeCell ref="K39:M39"/>
    <mergeCell ref="Q39:R39"/>
    <mergeCell ref="U39:Y39"/>
    <mergeCell ref="AC39:AE39"/>
    <mergeCell ref="K40:M40"/>
    <mergeCell ref="Q40:R40"/>
    <mergeCell ref="U40:Y40"/>
    <mergeCell ref="AC40:AE40"/>
    <mergeCell ref="K37:M37"/>
    <mergeCell ref="Q37:R37"/>
    <mergeCell ref="U37:Y37"/>
    <mergeCell ref="AC37:AE37"/>
    <mergeCell ref="K38:M38"/>
    <mergeCell ref="Q38:R38"/>
    <mergeCell ref="U38:Y38"/>
    <mergeCell ref="AC38:AE38"/>
    <mergeCell ref="K35:M35"/>
    <mergeCell ref="Q35:R35"/>
    <mergeCell ref="U35:Y35"/>
    <mergeCell ref="AC35:AE35"/>
    <mergeCell ref="K36:M36"/>
    <mergeCell ref="Q36:R36"/>
    <mergeCell ref="U36:Y36"/>
    <mergeCell ref="AC36:AE36"/>
    <mergeCell ref="K33:M33"/>
    <mergeCell ref="Q33:R33"/>
    <mergeCell ref="U33:Y33"/>
    <mergeCell ref="AC33:AE33"/>
    <mergeCell ref="K34:M34"/>
    <mergeCell ref="Q34:R34"/>
    <mergeCell ref="U34:Y34"/>
    <mergeCell ref="AC34:AE34"/>
    <mergeCell ref="K31:M31"/>
    <mergeCell ref="Q31:R31"/>
    <mergeCell ref="U31:Y31"/>
    <mergeCell ref="AC31:AE31"/>
    <mergeCell ref="K32:M32"/>
    <mergeCell ref="Q32:R32"/>
    <mergeCell ref="U32:Y32"/>
    <mergeCell ref="AC32:AE32"/>
    <mergeCell ref="K29:M29"/>
    <mergeCell ref="Q29:R29"/>
    <mergeCell ref="U29:Y29"/>
    <mergeCell ref="AC29:AE29"/>
    <mergeCell ref="K30:M30"/>
    <mergeCell ref="Q30:R30"/>
    <mergeCell ref="U30:Y30"/>
    <mergeCell ref="AC30:AE30"/>
    <mergeCell ref="K27:M27"/>
    <mergeCell ref="Q27:R27"/>
    <mergeCell ref="U27:Y27"/>
    <mergeCell ref="AC27:AE27"/>
    <mergeCell ref="K28:M28"/>
    <mergeCell ref="Q28:R28"/>
    <mergeCell ref="U28:Y28"/>
    <mergeCell ref="AC28:AE28"/>
    <mergeCell ref="K25:M25"/>
    <mergeCell ref="Q25:R25"/>
    <mergeCell ref="U25:Y25"/>
    <mergeCell ref="AC25:AE25"/>
    <mergeCell ref="K26:M26"/>
    <mergeCell ref="Q26:R26"/>
    <mergeCell ref="U26:Y26"/>
    <mergeCell ref="AC26:AE26"/>
    <mergeCell ref="K23:M23"/>
    <mergeCell ref="Q23:R23"/>
    <mergeCell ref="U23:Y23"/>
    <mergeCell ref="AC23:AE23"/>
    <mergeCell ref="K24:M24"/>
    <mergeCell ref="Q24:R24"/>
    <mergeCell ref="U24:Y24"/>
    <mergeCell ref="AC24:AE24"/>
    <mergeCell ref="K21:M21"/>
    <mergeCell ref="Q21:R21"/>
    <mergeCell ref="U21:Y21"/>
    <mergeCell ref="AC21:AE21"/>
    <mergeCell ref="K22:M22"/>
    <mergeCell ref="Q22:R22"/>
    <mergeCell ref="U22:Y22"/>
    <mergeCell ref="AC22:AE22"/>
    <mergeCell ref="K19:M19"/>
    <mergeCell ref="Q19:R19"/>
    <mergeCell ref="U19:Y19"/>
    <mergeCell ref="AC19:AE19"/>
    <mergeCell ref="K20:M20"/>
    <mergeCell ref="Q20:R20"/>
    <mergeCell ref="U20:Y20"/>
    <mergeCell ref="AC20:AE20"/>
    <mergeCell ref="AD13:AE13"/>
    <mergeCell ref="C17:H17"/>
    <mergeCell ref="K17:M17"/>
    <mergeCell ref="Q17:S17"/>
    <mergeCell ref="U17:Y17"/>
    <mergeCell ref="AC17:AE17"/>
    <mergeCell ref="AA12:AC12"/>
    <mergeCell ref="AD12:AE12"/>
    <mergeCell ref="C13:F13"/>
    <mergeCell ref="G13:I13"/>
    <mergeCell ref="J13:L13"/>
    <mergeCell ref="M13:O13"/>
    <mergeCell ref="Q13:R13"/>
    <mergeCell ref="S13:U13"/>
    <mergeCell ref="W13:Y13"/>
    <mergeCell ref="AA13:AC13"/>
    <mergeCell ref="C12:F12"/>
    <mergeCell ref="G12:I12"/>
    <mergeCell ref="J12:L12"/>
    <mergeCell ref="M12:O12"/>
    <mergeCell ref="Q12:R12"/>
    <mergeCell ref="S12:U12"/>
    <mergeCell ref="W12:Y12"/>
    <mergeCell ref="C11:F11"/>
    <mergeCell ref="G11:I11"/>
    <mergeCell ref="J11:L11"/>
    <mergeCell ref="M11:O11"/>
    <mergeCell ref="Q11:R11"/>
    <mergeCell ref="S11:U11"/>
    <mergeCell ref="C10:F10"/>
    <mergeCell ref="G10:I10"/>
    <mergeCell ref="J10:L10"/>
    <mergeCell ref="M10:O10"/>
    <mergeCell ref="Q10:R10"/>
    <mergeCell ref="S10:U10"/>
    <mergeCell ref="W10:Y10"/>
    <mergeCell ref="AA10:AC10"/>
    <mergeCell ref="W11:Y11"/>
    <mergeCell ref="AA11:AC11"/>
    <mergeCell ref="E7:F7"/>
    <mergeCell ref="G7:I7"/>
    <mergeCell ref="J7:L7"/>
    <mergeCell ref="M7:O7"/>
    <mergeCell ref="Q7:R7"/>
    <mergeCell ref="S7:U7"/>
    <mergeCell ref="AA8:AC8"/>
    <mergeCell ref="C9:F9"/>
    <mergeCell ref="G9:I9"/>
    <mergeCell ref="J9:L9"/>
    <mergeCell ref="M9:O9"/>
    <mergeCell ref="Q9:R9"/>
    <mergeCell ref="S9:U9"/>
    <mergeCell ref="W9:Y9"/>
    <mergeCell ref="AA9:AC9"/>
    <mergeCell ref="AD11:AE11"/>
    <mergeCell ref="AD10:AE10"/>
    <mergeCell ref="AD9:AE9"/>
    <mergeCell ref="AD8:AE8"/>
    <mergeCell ref="AD7:AE7"/>
    <mergeCell ref="AD3:AE3"/>
    <mergeCell ref="E6:F6"/>
    <mergeCell ref="G6:I6"/>
    <mergeCell ref="J6:L6"/>
    <mergeCell ref="M6:O6"/>
    <mergeCell ref="Q6:R6"/>
    <mergeCell ref="S6:U6"/>
    <mergeCell ref="W6:Y6"/>
    <mergeCell ref="AA6:AC6"/>
    <mergeCell ref="AD6:AE6"/>
    <mergeCell ref="W7:Y7"/>
    <mergeCell ref="AA7:AC7"/>
    <mergeCell ref="C8:F8"/>
    <mergeCell ref="G8:I8"/>
    <mergeCell ref="J8:L8"/>
    <mergeCell ref="M8:O8"/>
    <mergeCell ref="Q8:R8"/>
    <mergeCell ref="S8:U8"/>
    <mergeCell ref="W8:Y8"/>
  </mergeCells>
  <pageMargins left="7.874015748031496E-2" right="0.15748031496062992" top="0.19685039370078741" bottom="0.19685039370078741" header="0.11811023622047245" footer="0"/>
  <pageSetup paperSize="9" orientation="portrait" verticalDpi="1200" r:id="rId1"/>
  <headerFooter alignWithMargins="0"/>
</worksheet>
</file>

<file path=xl/worksheets/sheet12.xml><?xml version="1.0" encoding="utf-8"?>
<worksheet xmlns="http://schemas.openxmlformats.org/spreadsheetml/2006/main" xmlns:r="http://schemas.openxmlformats.org/officeDocument/2006/relationships">
  <sheetPr>
    <tabColor indexed="20"/>
  </sheetPr>
  <dimension ref="A1:Z116"/>
  <sheetViews>
    <sheetView zoomScaleNormal="100" workbookViewId="0"/>
  </sheetViews>
  <sheetFormatPr defaultRowHeight="12.75"/>
  <cols>
    <col min="1" max="1" width="1" style="517" customWidth="1"/>
    <col min="2" max="2" width="2.5703125" style="517" customWidth="1"/>
    <col min="3" max="3" width="2.28515625" style="517" customWidth="1"/>
    <col min="4" max="4" width="19.5703125" style="517" customWidth="1"/>
    <col min="5" max="5" width="0.5703125" style="517" customWidth="1"/>
    <col min="6" max="6" width="8.7109375" style="517" customWidth="1"/>
    <col min="7" max="7" width="0.5703125" style="517" customWidth="1"/>
    <col min="8" max="8" width="8.5703125" style="517" customWidth="1"/>
    <col min="9" max="9" width="0.5703125" style="517" customWidth="1"/>
    <col min="10" max="10" width="8.7109375" style="517" customWidth="1"/>
    <col min="11" max="11" width="0.5703125" style="517" customWidth="1"/>
    <col min="12" max="12" width="8.7109375" style="517" customWidth="1"/>
    <col min="13" max="13" width="0.5703125" style="517" customWidth="1"/>
    <col min="14" max="14" width="8.7109375" style="517" customWidth="1"/>
    <col min="15" max="15" width="0.42578125" style="517" customWidth="1"/>
    <col min="16" max="16" width="8.7109375" style="517" customWidth="1"/>
    <col min="17" max="17" width="0.42578125" style="517" customWidth="1"/>
    <col min="18" max="18" width="8.85546875" style="517" customWidth="1"/>
    <col min="19" max="19" width="0.5703125" style="517" customWidth="1"/>
    <col min="20" max="20" width="8.140625" style="517" customWidth="1"/>
    <col min="21" max="21" width="2.5703125" style="517" customWidth="1"/>
    <col min="22" max="22" width="1" style="517" customWidth="1"/>
    <col min="23" max="23" width="3.7109375" style="517" customWidth="1"/>
    <col min="24" max="16384" width="9.140625" style="517"/>
  </cols>
  <sheetData>
    <row r="1" spans="1:26" ht="13.5" customHeight="1" thickBot="1">
      <c r="A1" s="513"/>
      <c r="B1" s="514"/>
      <c r="C1" s="514"/>
      <c r="D1" s="514"/>
      <c r="E1" s="515"/>
      <c r="F1" s="515"/>
      <c r="G1" s="515"/>
      <c r="H1" s="515"/>
      <c r="I1" s="515"/>
      <c r="J1" s="515"/>
      <c r="K1" s="515"/>
      <c r="L1" s="515"/>
      <c r="M1" s="515"/>
      <c r="N1" s="515"/>
      <c r="O1" s="515"/>
      <c r="P1" s="515"/>
      <c r="Q1" s="515"/>
      <c r="R1" s="515"/>
      <c r="S1" s="515"/>
      <c r="T1" s="1073" t="s">
        <v>207</v>
      </c>
      <c r="U1" s="516"/>
      <c r="V1" s="513"/>
      <c r="X1" s="518"/>
    </row>
    <row r="2" spans="1:26" ht="6" customHeight="1">
      <c r="A2" s="513"/>
      <c r="B2" s="519"/>
      <c r="C2" s="804"/>
      <c r="D2" s="804"/>
      <c r="E2" s="520"/>
      <c r="F2" s="520"/>
      <c r="G2" s="520"/>
      <c r="H2" s="520"/>
      <c r="I2" s="520"/>
      <c r="J2" s="520"/>
      <c r="K2" s="520"/>
      <c r="L2" s="520"/>
      <c r="M2" s="520"/>
      <c r="N2" s="520"/>
      <c r="O2" s="520"/>
      <c r="P2" s="520"/>
      <c r="Q2" s="520"/>
      <c r="R2" s="520"/>
      <c r="S2" s="520"/>
      <c r="T2" s="521"/>
      <c r="U2" s="522"/>
      <c r="V2" s="513"/>
      <c r="X2" s="518"/>
    </row>
    <row r="3" spans="1:26" ht="13.5" customHeight="1" thickBot="1">
      <c r="A3" s="513"/>
      <c r="B3" s="523"/>
      <c r="C3" s="524"/>
      <c r="D3" s="524"/>
      <c r="E3" s="524"/>
      <c r="F3" s="522"/>
      <c r="G3" s="522"/>
      <c r="H3" s="522"/>
      <c r="I3" s="522"/>
      <c r="J3" s="522"/>
      <c r="K3" s="522"/>
      <c r="L3" s="522"/>
      <c r="M3" s="522"/>
      <c r="N3" s="522"/>
      <c r="O3" s="522"/>
      <c r="P3" s="1069"/>
      <c r="Q3" s="1069"/>
      <c r="R3" s="1069"/>
      <c r="S3" s="1069"/>
      <c r="T3" s="1069" t="s">
        <v>97</v>
      </c>
      <c r="U3" s="1069"/>
      <c r="V3" s="1069"/>
      <c r="X3" s="518"/>
    </row>
    <row r="4" spans="1:26" ht="15" customHeight="1" thickBot="1">
      <c r="A4" s="513"/>
      <c r="B4" s="523"/>
      <c r="C4" s="525" t="s">
        <v>610</v>
      </c>
      <c r="D4" s="526"/>
      <c r="E4" s="526"/>
      <c r="F4" s="526"/>
      <c r="G4" s="526"/>
      <c r="H4" s="526"/>
      <c r="I4" s="526"/>
      <c r="J4" s="526"/>
      <c r="K4" s="526"/>
      <c r="L4" s="526"/>
      <c r="M4" s="526"/>
      <c r="N4" s="526"/>
      <c r="O4" s="526"/>
      <c r="P4" s="526"/>
      <c r="Q4" s="526"/>
      <c r="R4" s="526"/>
      <c r="S4" s="526"/>
      <c r="T4" s="527"/>
      <c r="U4" s="1069"/>
      <c r="V4" s="1069"/>
      <c r="X4" s="518"/>
    </row>
    <row r="5" spans="1:26" ht="4.5" customHeight="1">
      <c r="A5" s="513"/>
      <c r="B5" s="523"/>
      <c r="C5" s="1585" t="s">
        <v>128</v>
      </c>
      <c r="D5" s="1586"/>
      <c r="E5" s="522"/>
      <c r="F5" s="16"/>
      <c r="G5" s="522"/>
      <c r="H5" s="522"/>
      <c r="I5" s="522"/>
      <c r="J5" s="522"/>
      <c r="K5" s="522"/>
      <c r="L5" s="522"/>
      <c r="M5" s="522"/>
      <c r="N5" s="522"/>
      <c r="O5" s="522"/>
      <c r="P5" s="1069"/>
      <c r="Q5" s="1069"/>
      <c r="R5" s="1069"/>
      <c r="S5" s="1069"/>
      <c r="T5" s="1069"/>
      <c r="U5" s="1069"/>
      <c r="V5" s="1069"/>
      <c r="X5" s="518"/>
    </row>
    <row r="6" spans="1:26" ht="13.5" customHeight="1">
      <c r="A6" s="513"/>
      <c r="B6" s="523"/>
      <c r="C6" s="1587"/>
      <c r="D6" s="1587"/>
      <c r="E6" s="253">
        <v>1999</v>
      </c>
      <c r="F6" s="253"/>
      <c r="G6" s="522"/>
      <c r="H6" s="254">
        <v>2005</v>
      </c>
      <c r="I6" s="253"/>
      <c r="J6" s="254">
        <v>2006</v>
      </c>
      <c r="K6" s="1069"/>
      <c r="L6" s="254">
        <v>2007</v>
      </c>
      <c r="M6" s="1069"/>
      <c r="N6" s="254">
        <v>2008</v>
      </c>
      <c r="O6" s="1069"/>
      <c r="P6" s="254">
        <v>2009</v>
      </c>
      <c r="Q6" s="1069"/>
      <c r="R6" s="254">
        <v>2010</v>
      </c>
      <c r="S6" s="1069"/>
      <c r="T6" s="254">
        <v>2011</v>
      </c>
      <c r="U6" s="1069"/>
      <c r="V6" s="1069"/>
      <c r="X6" s="518"/>
    </row>
    <row r="7" spans="1:26" ht="2.25" customHeight="1">
      <c r="A7" s="513"/>
      <c r="B7" s="523"/>
      <c r="C7" s="255"/>
      <c r="D7" s="255"/>
      <c r="E7" s="16"/>
      <c r="F7" s="16"/>
      <c r="G7" s="522"/>
      <c r="H7" s="16"/>
      <c r="I7" s="16"/>
      <c r="J7" s="16"/>
      <c r="K7" s="1069"/>
      <c r="L7" s="16"/>
      <c r="M7" s="1069"/>
      <c r="N7" s="16"/>
      <c r="O7" s="1069"/>
      <c r="P7" s="16"/>
      <c r="Q7" s="1069"/>
      <c r="R7" s="16"/>
      <c r="S7" s="1069"/>
      <c r="T7" s="16"/>
      <c r="U7" s="1069"/>
      <c r="V7" s="1069"/>
      <c r="X7" s="518"/>
    </row>
    <row r="8" spans="1:26" ht="18.75" customHeight="1">
      <c r="A8" s="513"/>
      <c r="B8" s="523"/>
      <c r="C8" s="1588" t="s">
        <v>407</v>
      </c>
      <c r="D8" s="1588"/>
      <c r="E8" s="1588"/>
      <c r="F8" s="1588"/>
      <c r="G8" s="522"/>
      <c r="H8" s="1589">
        <v>374.7</v>
      </c>
      <c r="I8" s="1589"/>
      <c r="J8" s="1589">
        <v>385.9</v>
      </c>
      <c r="K8" s="1589"/>
      <c r="L8" s="1589">
        <v>403</v>
      </c>
      <c r="M8" s="1589"/>
      <c r="N8" s="1589">
        <v>426</v>
      </c>
      <c r="O8" s="1589"/>
      <c r="P8" s="1589">
        <v>450</v>
      </c>
      <c r="Q8" s="528"/>
      <c r="R8" s="1589">
        <v>475</v>
      </c>
      <c r="S8" s="528"/>
      <c r="T8" s="1589">
        <v>485</v>
      </c>
      <c r="U8" s="256"/>
      <c r="V8" s="256"/>
      <c r="X8" s="529"/>
      <c r="Y8" s="529"/>
      <c r="Z8" s="529"/>
    </row>
    <row r="9" spans="1:26" ht="4.5" customHeight="1">
      <c r="A9" s="513"/>
      <c r="B9" s="523"/>
      <c r="C9" s="1588"/>
      <c r="D9" s="1588"/>
      <c r="E9" s="1588"/>
      <c r="F9" s="1588"/>
      <c r="G9" s="522"/>
      <c r="H9" s="1589"/>
      <c r="I9" s="1589"/>
      <c r="J9" s="1589"/>
      <c r="K9" s="1589"/>
      <c r="L9" s="1589"/>
      <c r="M9" s="1589"/>
      <c r="N9" s="1589"/>
      <c r="O9" s="1589"/>
      <c r="P9" s="1589"/>
      <c r="Q9" s="528"/>
      <c r="R9" s="1589"/>
      <c r="S9" s="528"/>
      <c r="T9" s="1589"/>
      <c r="U9" s="256"/>
      <c r="V9" s="256"/>
      <c r="X9" s="518"/>
    </row>
    <row r="10" spans="1:26" s="534" customFormat="1" ht="10.5" customHeight="1">
      <c r="A10" s="530"/>
      <c r="B10" s="531"/>
      <c r="C10" s="1588"/>
      <c r="D10" s="1588"/>
      <c r="E10" s="1588"/>
      <c r="F10" s="1588"/>
      <c r="G10" s="532"/>
      <c r="H10" s="1589"/>
      <c r="I10" s="1589"/>
      <c r="J10" s="1589"/>
      <c r="K10" s="1589"/>
      <c r="L10" s="1589"/>
      <c r="M10" s="1589"/>
      <c r="N10" s="1589"/>
      <c r="O10" s="1589"/>
      <c r="P10" s="1589"/>
      <c r="Q10" s="533"/>
      <c r="R10" s="1589"/>
      <c r="S10" s="533"/>
      <c r="T10" s="1589"/>
      <c r="U10" s="256"/>
      <c r="V10" s="256"/>
      <c r="X10" s="535"/>
    </row>
    <row r="11" spans="1:26" ht="31.5" customHeight="1">
      <c r="A11" s="513"/>
      <c r="B11" s="536"/>
      <c r="C11" s="537" t="s">
        <v>208</v>
      </c>
      <c r="D11" s="537"/>
      <c r="E11" s="257"/>
      <c r="F11" s="257"/>
      <c r="G11" s="538"/>
      <c r="H11" s="258" t="s">
        <v>209</v>
      </c>
      <c r="I11" s="258"/>
      <c r="J11" s="258" t="s">
        <v>210</v>
      </c>
      <c r="K11" s="539"/>
      <c r="L11" s="258" t="s">
        <v>211</v>
      </c>
      <c r="M11" s="539"/>
      <c r="N11" s="258" t="s">
        <v>212</v>
      </c>
      <c r="O11" s="539"/>
      <c r="P11" s="258" t="s">
        <v>213</v>
      </c>
      <c r="Q11" s="539"/>
      <c r="R11" s="258" t="s">
        <v>214</v>
      </c>
      <c r="S11" s="539"/>
      <c r="T11" s="258" t="s">
        <v>215</v>
      </c>
      <c r="U11" s="258"/>
      <c r="V11" s="258"/>
      <c r="X11" s="518"/>
    </row>
    <row r="12" spans="1:26" s="534" customFormat="1" ht="18" customHeight="1">
      <c r="A12" s="530"/>
      <c r="B12" s="531"/>
      <c r="C12" s="540" t="s">
        <v>216</v>
      </c>
      <c r="D12" s="540"/>
      <c r="E12" s="257"/>
      <c r="F12" s="257"/>
      <c r="G12" s="532"/>
      <c r="H12" s="257" t="s">
        <v>217</v>
      </c>
      <c r="I12" s="257"/>
      <c r="J12" s="257" t="s">
        <v>218</v>
      </c>
      <c r="K12" s="532"/>
      <c r="L12" s="257" t="s">
        <v>219</v>
      </c>
      <c r="M12" s="257"/>
      <c r="N12" s="257" t="s">
        <v>220</v>
      </c>
      <c r="O12" s="532"/>
      <c r="P12" s="257" t="s">
        <v>221</v>
      </c>
      <c r="Q12" s="257"/>
      <c r="R12" s="257" t="s">
        <v>222</v>
      </c>
      <c r="S12" s="541"/>
      <c r="T12" s="257" t="s">
        <v>223</v>
      </c>
      <c r="U12" s="257"/>
      <c r="V12" s="257"/>
      <c r="X12" s="535"/>
    </row>
    <row r="13" spans="1:26" ht="9.75" customHeight="1" thickBot="1">
      <c r="A13" s="513"/>
      <c r="B13" s="523"/>
      <c r="C13" s="522"/>
      <c r="D13" s="522"/>
      <c r="E13" s="522"/>
      <c r="F13" s="522"/>
      <c r="G13" s="522"/>
      <c r="H13" s="522"/>
      <c r="I13" s="522"/>
      <c r="J13" s="522"/>
      <c r="K13" s="522"/>
      <c r="L13" s="522"/>
      <c r="M13" s="522"/>
      <c r="N13" s="522"/>
      <c r="O13" s="522"/>
      <c r="P13" s="522"/>
      <c r="Q13" s="522"/>
      <c r="R13" s="522"/>
      <c r="S13" s="522"/>
      <c r="T13" s="1069"/>
      <c r="U13" s="522"/>
      <c r="V13" s="513"/>
    </row>
    <row r="14" spans="1:26" s="534" customFormat="1" ht="13.5" customHeight="1" thickBot="1">
      <c r="A14" s="530"/>
      <c r="B14" s="531"/>
      <c r="C14" s="525" t="s">
        <v>224</v>
      </c>
      <c r="D14" s="542"/>
      <c r="E14" s="542"/>
      <c r="F14" s="542"/>
      <c r="G14" s="542"/>
      <c r="H14" s="543"/>
      <c r="I14" s="543"/>
      <c r="J14" s="543"/>
      <c r="K14" s="543"/>
      <c r="L14" s="543"/>
      <c r="M14" s="543"/>
      <c r="N14" s="543"/>
      <c r="O14" s="543"/>
      <c r="P14" s="543"/>
      <c r="Q14" s="543"/>
      <c r="R14" s="543"/>
      <c r="S14" s="543"/>
      <c r="T14" s="544"/>
      <c r="U14" s="522"/>
      <c r="V14" s="513"/>
      <c r="W14" s="517"/>
      <c r="X14" s="517"/>
      <c r="Y14" s="517"/>
      <c r="Z14" s="517"/>
    </row>
    <row r="15" spans="1:26" ht="4.5" customHeight="1">
      <c r="A15" s="513"/>
      <c r="B15" s="523"/>
      <c r="C15" s="1592" t="s">
        <v>225</v>
      </c>
      <c r="D15" s="1592"/>
      <c r="E15" s="545"/>
      <c r="F15" s="545"/>
      <c r="G15" s="259"/>
      <c r="H15" s="546"/>
      <c r="I15" s="546"/>
      <c r="J15" s="546"/>
      <c r="K15" s="546"/>
      <c r="L15" s="546"/>
      <c r="M15" s="546"/>
      <c r="N15" s="546"/>
      <c r="O15" s="546"/>
      <c r="P15" s="546"/>
      <c r="Q15" s="546"/>
      <c r="R15" s="546"/>
      <c r="S15" s="546"/>
      <c r="T15" s="546"/>
      <c r="U15" s="522"/>
      <c r="V15" s="513"/>
    </row>
    <row r="16" spans="1:26" ht="13.5" customHeight="1">
      <c r="A16" s="513"/>
      <c r="B16" s="523"/>
      <c r="C16" s="1593"/>
      <c r="D16" s="1593"/>
      <c r="E16" s="545"/>
      <c r="F16" s="545"/>
      <c r="G16" s="259"/>
      <c r="H16" s="1070">
        <v>2008</v>
      </c>
      <c r="I16" s="547"/>
      <c r="J16" s="1508" t="s">
        <v>408</v>
      </c>
      <c r="K16" s="1508"/>
      <c r="L16" s="1508"/>
      <c r="M16" s="547"/>
      <c r="N16" s="1508">
        <v>2010</v>
      </c>
      <c r="O16" s="1508"/>
      <c r="P16" s="1508"/>
      <c r="Q16" s="547"/>
      <c r="R16" s="1508">
        <v>2011</v>
      </c>
      <c r="S16" s="1508"/>
      <c r="T16" s="1508"/>
      <c r="U16" s="522"/>
      <c r="V16" s="513"/>
    </row>
    <row r="17" spans="1:22" ht="12.75" customHeight="1">
      <c r="A17" s="513"/>
      <c r="B17" s="523"/>
      <c r="C17" s="545"/>
      <c r="D17" s="545"/>
      <c r="E17" s="545"/>
      <c r="F17" s="545"/>
      <c r="G17" s="259"/>
      <c r="H17" s="803" t="s">
        <v>130</v>
      </c>
      <c r="I17" s="1072"/>
      <c r="J17" s="803" t="s">
        <v>132</v>
      </c>
      <c r="K17" s="1072"/>
      <c r="L17" s="803" t="s">
        <v>130</v>
      </c>
      <c r="M17" s="1072"/>
      <c r="N17" s="803" t="s">
        <v>132</v>
      </c>
      <c r="O17" s="1072"/>
      <c r="P17" s="803" t="s">
        <v>130</v>
      </c>
      <c r="Q17" s="1072"/>
      <c r="R17" s="803" t="s">
        <v>132</v>
      </c>
      <c r="S17" s="1072"/>
      <c r="T17" s="803" t="s">
        <v>130</v>
      </c>
      <c r="U17" s="522"/>
      <c r="V17" s="513"/>
    </row>
    <row r="18" spans="1:22" ht="4.5" customHeight="1">
      <c r="A18" s="513"/>
      <c r="B18" s="523"/>
      <c r="C18" s="545"/>
      <c r="D18" s="545"/>
      <c r="E18" s="545"/>
      <c r="F18" s="545"/>
      <c r="G18" s="259"/>
      <c r="H18" s="1072"/>
      <c r="I18" s="513"/>
      <c r="J18" s="1072"/>
      <c r="K18" s="522"/>
      <c r="L18" s="1072"/>
      <c r="M18" s="522"/>
      <c r="N18" s="1072"/>
      <c r="O18" s="522"/>
      <c r="P18" s="1072"/>
      <c r="Q18" s="522"/>
      <c r="R18" s="1072"/>
      <c r="S18" s="522"/>
      <c r="T18" s="1072"/>
      <c r="U18" s="546"/>
      <c r="V18" s="513"/>
    </row>
    <row r="19" spans="1:22" ht="15" customHeight="1">
      <c r="A19" s="513"/>
      <c r="B19" s="523"/>
      <c r="C19" s="260" t="s">
        <v>226</v>
      </c>
      <c r="D19" s="548"/>
      <c r="E19" s="545"/>
      <c r="F19" s="545"/>
      <c r="G19" s="259"/>
      <c r="H19" s="507">
        <v>894.31</v>
      </c>
      <c r="I19" s="513"/>
      <c r="J19" s="507">
        <v>913.65</v>
      </c>
      <c r="K19" s="522"/>
      <c r="L19" s="507">
        <v>918.19</v>
      </c>
      <c r="M19" s="522"/>
      <c r="N19" s="507">
        <v>926</v>
      </c>
      <c r="O19" s="522"/>
      <c r="P19" s="507">
        <v>942.38</v>
      </c>
      <c r="Q19" s="522"/>
      <c r="R19" s="507">
        <v>962.93</v>
      </c>
      <c r="S19" s="522"/>
      <c r="T19" s="507">
        <v>971.52</v>
      </c>
      <c r="U19" s="546"/>
      <c r="V19" s="513"/>
    </row>
    <row r="20" spans="1:22" ht="13.5" customHeight="1">
      <c r="A20" s="513"/>
      <c r="B20" s="523"/>
      <c r="C20" s="1068" t="s">
        <v>99</v>
      </c>
      <c r="D20" s="548"/>
      <c r="E20" s="545"/>
      <c r="F20" s="545"/>
      <c r="G20" s="259"/>
      <c r="H20" s="509">
        <v>976.92</v>
      </c>
      <c r="I20" s="549"/>
      <c r="J20" s="509">
        <v>987.9</v>
      </c>
      <c r="K20" s="524"/>
      <c r="L20" s="509">
        <v>995.98</v>
      </c>
      <c r="M20" s="524"/>
      <c r="N20" s="509">
        <v>1003.7</v>
      </c>
      <c r="O20" s="524"/>
      <c r="P20" s="509">
        <v>1024.42</v>
      </c>
      <c r="Q20" s="524"/>
      <c r="R20" s="509">
        <v>1051.9000000000001</v>
      </c>
      <c r="S20" s="524"/>
      <c r="T20" s="509">
        <v>1053.68</v>
      </c>
      <c r="U20" s="546"/>
      <c r="V20" s="513"/>
    </row>
    <row r="21" spans="1:22" ht="13.5" customHeight="1">
      <c r="A21" s="513"/>
      <c r="B21" s="523"/>
      <c r="C21" s="1068" t="s">
        <v>98</v>
      </c>
      <c r="D21" s="548"/>
      <c r="E21" s="545"/>
      <c r="F21" s="545"/>
      <c r="G21" s="259"/>
      <c r="H21" s="509">
        <v>779.25</v>
      </c>
      <c r="I21" s="549"/>
      <c r="J21" s="509">
        <v>810.5</v>
      </c>
      <c r="K21" s="524"/>
      <c r="L21" s="509">
        <v>812.96</v>
      </c>
      <c r="M21" s="524"/>
      <c r="N21" s="509">
        <v>822.66</v>
      </c>
      <c r="O21" s="524"/>
      <c r="P21" s="509">
        <v>831.86</v>
      </c>
      <c r="Q21" s="524"/>
      <c r="R21" s="509">
        <v>842</v>
      </c>
      <c r="S21" s="524"/>
      <c r="T21" s="509">
        <v>858.3</v>
      </c>
      <c r="U21" s="546"/>
      <c r="V21" s="513"/>
    </row>
    <row r="22" spans="1:22" ht="6.75" customHeight="1">
      <c r="A22" s="513"/>
      <c r="B22" s="523"/>
      <c r="C22" s="17"/>
      <c r="D22" s="548"/>
      <c r="E22" s="545"/>
      <c r="F22" s="545"/>
      <c r="G22" s="259"/>
      <c r="H22" s="259"/>
      <c r="I22" s="513"/>
      <c r="J22" s="259"/>
      <c r="K22" s="522"/>
      <c r="L22" s="259"/>
      <c r="M22" s="522"/>
      <c r="N22" s="259"/>
      <c r="O22" s="522"/>
      <c r="P22" s="259"/>
      <c r="Q22" s="522"/>
      <c r="R22" s="259"/>
      <c r="S22" s="522"/>
      <c r="T22" s="259"/>
      <c r="U22" s="546"/>
      <c r="V22" s="513"/>
    </row>
    <row r="23" spans="1:22" ht="15" customHeight="1">
      <c r="A23" s="513"/>
      <c r="B23" s="523"/>
      <c r="C23" s="260" t="s">
        <v>227</v>
      </c>
      <c r="D23" s="548"/>
      <c r="E23" s="545"/>
      <c r="F23" s="545"/>
      <c r="G23" s="261"/>
      <c r="H23" s="507">
        <v>1071.5999999999999</v>
      </c>
      <c r="I23" s="513"/>
      <c r="J23" s="507">
        <v>1096.07</v>
      </c>
      <c r="K23" s="522"/>
      <c r="L23" s="507">
        <v>1101.92</v>
      </c>
      <c r="M23" s="522"/>
      <c r="N23" s="507">
        <v>1109.3</v>
      </c>
      <c r="O23" s="522"/>
      <c r="P23" s="507">
        <v>1118.48</v>
      </c>
      <c r="Q23" s="522"/>
      <c r="R23" s="507">
        <v>1134.44</v>
      </c>
      <c r="S23" s="522"/>
      <c r="T23" s="507">
        <v>1142.5999999999999</v>
      </c>
      <c r="U23" s="546"/>
      <c r="V23" s="513"/>
    </row>
    <row r="24" spans="1:22" s="551" customFormat="1" ht="13.5" customHeight="1">
      <c r="A24" s="549"/>
      <c r="B24" s="550"/>
      <c r="C24" s="1068" t="s">
        <v>99</v>
      </c>
      <c r="D24" s="548"/>
      <c r="E24" s="545"/>
      <c r="F24" s="545"/>
      <c r="G24" s="259"/>
      <c r="H24" s="509">
        <v>1190.4000000000001</v>
      </c>
      <c r="I24" s="549"/>
      <c r="J24" s="509">
        <v>1203.9000000000001</v>
      </c>
      <c r="K24" s="524"/>
      <c r="L24" s="509">
        <v>1215.01</v>
      </c>
      <c r="M24" s="524"/>
      <c r="N24" s="509">
        <v>1222.71</v>
      </c>
      <c r="O24" s="524"/>
      <c r="P24" s="509">
        <v>1233.19</v>
      </c>
      <c r="Q24" s="524"/>
      <c r="R24" s="509">
        <v>1253.2</v>
      </c>
      <c r="S24" s="524"/>
      <c r="T24" s="509">
        <v>1254.07</v>
      </c>
      <c r="U24" s="545"/>
      <c r="V24" s="549"/>
    </row>
    <row r="25" spans="1:22" s="551" customFormat="1" ht="13.5" customHeight="1">
      <c r="A25" s="549"/>
      <c r="B25" s="550"/>
      <c r="C25" s="1068" t="s">
        <v>98</v>
      </c>
      <c r="D25" s="548"/>
      <c r="E25" s="545"/>
      <c r="F25" s="545"/>
      <c r="G25" s="259"/>
      <c r="H25" s="509">
        <v>906.2</v>
      </c>
      <c r="I25" s="549"/>
      <c r="J25" s="509">
        <v>946.28</v>
      </c>
      <c r="K25" s="524"/>
      <c r="L25" s="509">
        <v>948.93</v>
      </c>
      <c r="M25" s="524"/>
      <c r="N25" s="509">
        <v>958.24</v>
      </c>
      <c r="O25" s="524"/>
      <c r="P25" s="509">
        <v>963.92</v>
      </c>
      <c r="Q25" s="524"/>
      <c r="R25" s="509">
        <v>973</v>
      </c>
      <c r="S25" s="524"/>
      <c r="T25" s="509">
        <v>988.98</v>
      </c>
      <c r="U25" s="545"/>
      <c r="V25" s="549"/>
    </row>
    <row r="26" spans="1:22" ht="6.75" customHeight="1">
      <c r="A26" s="513"/>
      <c r="B26" s="523"/>
      <c r="C26" s="805"/>
      <c r="D26" s="548"/>
      <c r="E26" s="545"/>
      <c r="F26" s="545"/>
      <c r="G26" s="259"/>
      <c r="H26" s="259"/>
      <c r="I26" s="513"/>
      <c r="J26" s="259"/>
      <c r="K26" s="522"/>
      <c r="L26" s="259"/>
      <c r="M26" s="522"/>
      <c r="N26" s="259"/>
      <c r="O26" s="522"/>
      <c r="P26" s="259"/>
      <c r="Q26" s="522"/>
      <c r="R26" s="259"/>
      <c r="S26" s="522"/>
      <c r="T26" s="259"/>
      <c r="U26" s="546"/>
      <c r="V26" s="513"/>
    </row>
    <row r="27" spans="1:22" ht="15" customHeight="1">
      <c r="A27" s="513"/>
      <c r="B27" s="523"/>
      <c r="C27" s="260" t="s">
        <v>228</v>
      </c>
      <c r="D27" s="548"/>
      <c r="E27" s="545"/>
      <c r="F27" s="545"/>
      <c r="G27" s="264"/>
      <c r="H27" s="552">
        <v>83.5</v>
      </c>
      <c r="I27" s="513"/>
      <c r="J27" s="552">
        <v>83.4</v>
      </c>
      <c r="K27" s="522"/>
      <c r="L27" s="552">
        <v>83.3</v>
      </c>
      <c r="M27" s="522"/>
      <c r="N27" s="552">
        <v>83.5</v>
      </c>
      <c r="O27" s="522"/>
      <c r="P27" s="552">
        <v>84.3</v>
      </c>
      <c r="Q27" s="522"/>
      <c r="R27" s="552">
        <v>84.9</v>
      </c>
      <c r="T27" s="552">
        <v>85</v>
      </c>
      <c r="U27" s="546"/>
      <c r="V27" s="513"/>
    </row>
    <row r="28" spans="1:22" ht="13.5" customHeight="1">
      <c r="A28" s="513"/>
      <c r="B28" s="523"/>
      <c r="C28" s="1068" t="s">
        <v>99</v>
      </c>
      <c r="D28" s="548"/>
      <c r="E28" s="545"/>
      <c r="F28" s="545"/>
      <c r="G28" s="264"/>
      <c r="H28" s="509">
        <v>82.1</v>
      </c>
      <c r="I28" s="549"/>
      <c r="J28" s="509">
        <v>82.1</v>
      </c>
      <c r="K28" s="524"/>
      <c r="L28" s="509">
        <v>82</v>
      </c>
      <c r="M28" s="524"/>
      <c r="N28" s="509">
        <v>82.1</v>
      </c>
      <c r="O28" s="524"/>
      <c r="P28" s="509">
        <v>83.1</v>
      </c>
      <c r="Q28" s="524"/>
      <c r="R28" s="509">
        <v>83.9</v>
      </c>
      <c r="T28" s="509">
        <v>84</v>
      </c>
      <c r="U28" s="546"/>
      <c r="V28" s="513"/>
    </row>
    <row r="29" spans="1:22" ht="13.5" customHeight="1">
      <c r="A29" s="513"/>
      <c r="B29" s="523"/>
      <c r="C29" s="1068" t="s">
        <v>98</v>
      </c>
      <c r="D29" s="548"/>
      <c r="E29" s="545"/>
      <c r="F29" s="545"/>
      <c r="G29" s="264"/>
      <c r="H29" s="509">
        <v>86</v>
      </c>
      <c r="I29" s="549"/>
      <c r="J29" s="509">
        <v>85.7</v>
      </c>
      <c r="K29" s="524"/>
      <c r="L29" s="509">
        <v>85.7</v>
      </c>
      <c r="M29" s="524"/>
      <c r="N29" s="509">
        <v>85.9</v>
      </c>
      <c r="O29" s="524"/>
      <c r="P29" s="509">
        <v>86.3</v>
      </c>
      <c r="Q29" s="524"/>
      <c r="R29" s="509">
        <v>86.5</v>
      </c>
      <c r="T29" s="509">
        <v>86.8</v>
      </c>
      <c r="U29" s="546"/>
      <c r="V29" s="513"/>
    </row>
    <row r="30" spans="1:22" ht="6.75" customHeight="1">
      <c r="A30" s="513"/>
      <c r="B30" s="523"/>
      <c r="C30" s="17"/>
      <c r="D30" s="548"/>
      <c r="E30" s="545"/>
      <c r="F30" s="545"/>
      <c r="G30" s="265"/>
      <c r="H30" s="553"/>
      <c r="I30" s="513"/>
      <c r="J30" s="553"/>
      <c r="K30" s="522"/>
      <c r="L30" s="553"/>
      <c r="M30" s="522"/>
      <c r="N30" s="553"/>
      <c r="O30" s="522"/>
      <c r="P30" s="553"/>
      <c r="Q30" s="522"/>
      <c r="R30" s="553"/>
      <c r="S30" s="522"/>
      <c r="T30" s="553"/>
      <c r="U30" s="546"/>
      <c r="V30" s="513"/>
    </row>
    <row r="31" spans="1:22" ht="23.25" customHeight="1">
      <c r="A31" s="513"/>
      <c r="B31" s="523"/>
      <c r="C31" s="1590" t="s">
        <v>229</v>
      </c>
      <c r="D31" s="1591"/>
      <c r="E31" s="1591"/>
      <c r="F31" s="1591"/>
      <c r="G31" s="261"/>
      <c r="H31" s="507">
        <v>7.4</v>
      </c>
      <c r="I31" s="513"/>
      <c r="J31" s="507">
        <v>8.1</v>
      </c>
      <c r="K31" s="522"/>
      <c r="L31" s="507">
        <v>8.6999999999999993</v>
      </c>
      <c r="M31" s="522"/>
      <c r="N31" s="507">
        <v>9.4</v>
      </c>
      <c r="O31" s="522"/>
      <c r="P31" s="507">
        <v>10.5</v>
      </c>
      <c r="Q31" s="522"/>
      <c r="R31" s="507">
        <v>10.9</v>
      </c>
      <c r="S31" s="522"/>
      <c r="T31" s="507">
        <v>11.3</v>
      </c>
      <c r="U31" s="546"/>
      <c r="V31" s="513"/>
    </row>
    <row r="32" spans="1:22" ht="13.5" customHeight="1">
      <c r="A32" s="549"/>
      <c r="B32" s="550"/>
      <c r="C32" s="1068" t="s">
        <v>230</v>
      </c>
      <c r="D32" s="548"/>
      <c r="E32" s="545"/>
      <c r="F32" s="545"/>
      <c r="G32" s="259"/>
      <c r="H32" s="509">
        <v>4.8</v>
      </c>
      <c r="I32" s="513"/>
      <c r="J32" s="509">
        <v>5.3</v>
      </c>
      <c r="K32" s="522"/>
      <c r="L32" s="509">
        <v>5.9</v>
      </c>
      <c r="M32" s="522"/>
      <c r="N32" s="509">
        <v>6.4</v>
      </c>
      <c r="O32" s="522"/>
      <c r="P32" s="509">
        <v>7.5</v>
      </c>
      <c r="Q32" s="522"/>
      <c r="R32" s="509">
        <v>8.1</v>
      </c>
      <c r="S32" s="522"/>
      <c r="T32" s="509">
        <v>8.3000000000000007</v>
      </c>
      <c r="U32" s="546"/>
      <c r="V32" s="513"/>
    </row>
    <row r="33" spans="1:22" ht="13.5" customHeight="1">
      <c r="A33" s="513"/>
      <c r="B33" s="523"/>
      <c r="C33" s="1068" t="s">
        <v>231</v>
      </c>
      <c r="D33" s="548"/>
      <c r="E33" s="545"/>
      <c r="F33" s="545"/>
      <c r="G33" s="259"/>
      <c r="H33" s="509">
        <v>10.9</v>
      </c>
      <c r="I33" s="513"/>
      <c r="J33" s="509">
        <v>11.9</v>
      </c>
      <c r="K33" s="522"/>
      <c r="L33" s="509">
        <v>12.3</v>
      </c>
      <c r="M33" s="522"/>
      <c r="N33" s="509">
        <v>13.4</v>
      </c>
      <c r="O33" s="522"/>
      <c r="P33" s="509">
        <v>14.4</v>
      </c>
      <c r="Q33" s="522"/>
      <c r="R33" s="509">
        <v>14.7</v>
      </c>
      <c r="S33" s="522"/>
      <c r="T33" s="509">
        <v>15.3</v>
      </c>
      <c r="U33" s="546"/>
      <c r="V33" s="513"/>
    </row>
    <row r="34" spans="1:22" ht="9.75" customHeight="1" thickBot="1">
      <c r="A34" s="513"/>
      <c r="B34" s="523"/>
      <c r="C34" s="17"/>
      <c r="D34" s="548"/>
      <c r="E34" s="545"/>
      <c r="F34" s="545"/>
      <c r="G34" s="1597"/>
      <c r="H34" s="1597"/>
      <c r="I34" s="16"/>
      <c r="J34" s="1597"/>
      <c r="K34" s="1597"/>
      <c r="L34" s="1597"/>
      <c r="M34" s="16"/>
      <c r="N34" s="1597"/>
      <c r="O34" s="1597"/>
      <c r="P34" s="1597"/>
      <c r="Q34" s="16"/>
      <c r="R34" s="1598"/>
      <c r="S34" s="1598"/>
      <c r="T34" s="1598"/>
      <c r="U34" s="546"/>
      <c r="V34" s="513"/>
    </row>
    <row r="35" spans="1:22" ht="13.5" hidden="1" thickBot="1">
      <c r="A35" s="513"/>
      <c r="B35" s="523"/>
      <c r="C35" s="525" t="s">
        <v>390</v>
      </c>
      <c r="D35" s="542"/>
      <c r="E35" s="542"/>
      <c r="F35" s="542"/>
      <c r="G35" s="542"/>
      <c r="H35" s="554"/>
      <c r="I35" s="554"/>
      <c r="J35" s="554"/>
      <c r="K35" s="554"/>
      <c r="L35" s="554"/>
      <c r="M35" s="554"/>
      <c r="N35" s="554"/>
      <c r="O35" s="554"/>
      <c r="P35" s="554"/>
      <c r="Q35" s="554"/>
      <c r="R35" s="554"/>
      <c r="S35" s="554"/>
      <c r="T35" s="555"/>
      <c r="U35" s="546"/>
      <c r="V35" s="513"/>
    </row>
    <row r="36" spans="1:22" ht="4.5" hidden="1" customHeight="1">
      <c r="A36" s="513"/>
      <c r="B36" s="523"/>
      <c r="C36" s="1599" t="s">
        <v>128</v>
      </c>
      <c r="D36" s="1600"/>
      <c r="E36" s="545"/>
      <c r="F36" s="545"/>
      <c r="G36" s="261"/>
      <c r="H36" s="545"/>
      <c r="I36" s="545"/>
      <c r="J36" s="545"/>
      <c r="K36" s="545"/>
      <c r="L36" s="1508"/>
      <c r="M36" s="1602"/>
      <c r="N36" s="1508"/>
      <c r="O36" s="545"/>
      <c r="P36" s="545"/>
      <c r="Q36" s="545"/>
      <c r="R36" s="545"/>
      <c r="S36" s="545"/>
      <c r="T36" s="545"/>
      <c r="U36" s="546"/>
      <c r="V36" s="513"/>
    </row>
    <row r="37" spans="1:22" ht="13.5" hidden="1" customHeight="1">
      <c r="A37" s="513"/>
      <c r="B37" s="523"/>
      <c r="C37" s="1601"/>
      <c r="D37" s="1601"/>
      <c r="E37" s="545"/>
      <c r="F37" s="545"/>
      <c r="G37" s="261"/>
      <c r="H37" s="1070">
        <v>2006</v>
      </c>
      <c r="I37" s="1070"/>
      <c r="J37" s="1508">
        <v>2007</v>
      </c>
      <c r="K37" s="1508"/>
      <c r="L37" s="1508"/>
      <c r="M37" s="547"/>
      <c r="N37" s="1508">
        <v>2008</v>
      </c>
      <c r="O37" s="1508"/>
      <c r="P37" s="1508"/>
      <c r="Q37" s="547"/>
      <c r="R37" s="1508">
        <v>2009</v>
      </c>
      <c r="S37" s="1508"/>
      <c r="T37" s="1508"/>
      <c r="U37" s="546"/>
      <c r="V37" s="513"/>
    </row>
    <row r="38" spans="1:22" ht="12.75" hidden="1" customHeight="1">
      <c r="A38" s="513"/>
      <c r="B38" s="523"/>
      <c r="C38" s="266"/>
      <c r="D38" s="548"/>
      <c r="E38" s="545"/>
      <c r="F38" s="545"/>
      <c r="G38" s="261"/>
      <c r="H38" s="1070" t="s">
        <v>391</v>
      </c>
      <c r="I38" s="1072"/>
      <c r="J38" s="1070" t="s">
        <v>392</v>
      </c>
      <c r="K38" s="1072"/>
      <c r="L38" s="1070" t="s">
        <v>391</v>
      </c>
      <c r="M38" s="1072"/>
      <c r="N38" s="1070" t="s">
        <v>392</v>
      </c>
      <c r="O38" s="1072"/>
      <c r="P38" s="1070" t="s">
        <v>391</v>
      </c>
      <c r="Q38" s="1072"/>
      <c r="R38" s="803" t="s">
        <v>392</v>
      </c>
      <c r="S38" s="1072"/>
      <c r="T38" s="803" t="s">
        <v>391</v>
      </c>
      <c r="U38" s="546"/>
      <c r="V38" s="513"/>
    </row>
    <row r="39" spans="1:22" ht="13.5" hidden="1" customHeight="1">
      <c r="A39" s="513"/>
      <c r="B39" s="523"/>
      <c r="C39" s="260" t="s">
        <v>95</v>
      </c>
      <c r="D39" s="266"/>
      <c r="E39" s="545"/>
      <c r="F39" s="545"/>
      <c r="G39" s="261"/>
      <c r="H39" s="507">
        <v>997</v>
      </c>
      <c r="I39" s="513"/>
      <c r="J39" s="507">
        <v>1024.55</v>
      </c>
      <c r="K39" s="513"/>
      <c r="L39" s="507">
        <v>1033.8</v>
      </c>
      <c r="M39" s="513"/>
      <c r="N39" s="507">
        <v>1063.4000000000001</v>
      </c>
      <c r="O39" s="513"/>
      <c r="P39" s="507">
        <v>1071.5999999999999</v>
      </c>
      <c r="Q39" s="513"/>
      <c r="R39" s="507">
        <v>1097.4000000000001</v>
      </c>
      <c r="S39" s="513"/>
      <c r="T39" s="508"/>
      <c r="U39" s="546"/>
      <c r="V39" s="513"/>
    </row>
    <row r="40" spans="1:22" ht="3.75" hidden="1" customHeight="1">
      <c r="A40" s="513"/>
      <c r="B40" s="523"/>
      <c r="C40" s="260"/>
      <c r="D40" s="266"/>
      <c r="E40" s="545"/>
      <c r="F40" s="545"/>
      <c r="G40" s="556"/>
      <c r="H40" s="557"/>
      <c r="I40" s="513"/>
      <c r="J40" s="557"/>
      <c r="K40" s="513"/>
      <c r="L40" s="558"/>
      <c r="M40" s="513"/>
      <c r="N40" s="558"/>
      <c r="O40" s="513"/>
      <c r="P40" s="558"/>
      <c r="Q40" s="513"/>
      <c r="R40" s="558"/>
      <c r="S40" s="513"/>
      <c r="T40" s="559"/>
      <c r="U40" s="546"/>
      <c r="V40" s="513"/>
    </row>
    <row r="41" spans="1:22" ht="12" hidden="1" customHeight="1">
      <c r="A41" s="513"/>
      <c r="B41" s="523"/>
      <c r="C41" s="399" t="s">
        <v>393</v>
      </c>
      <c r="D41" s="548"/>
      <c r="E41" s="545"/>
      <c r="F41" s="545"/>
      <c r="G41" s="556"/>
      <c r="H41" s="560">
        <v>928.1</v>
      </c>
      <c r="I41" s="513"/>
      <c r="J41" s="560">
        <v>959.99</v>
      </c>
      <c r="K41" s="513"/>
      <c r="L41" s="560">
        <v>989.31</v>
      </c>
      <c r="M41" s="513"/>
      <c r="N41" s="560">
        <v>1018.39</v>
      </c>
      <c r="O41" s="513"/>
      <c r="P41" s="560">
        <v>1032.32</v>
      </c>
      <c r="Q41" s="513"/>
      <c r="R41" s="560">
        <v>1058.08</v>
      </c>
      <c r="S41" s="513"/>
      <c r="T41" s="561"/>
      <c r="U41" s="546"/>
      <c r="V41" s="513"/>
    </row>
    <row r="42" spans="1:22" ht="12" hidden="1" customHeight="1">
      <c r="A42" s="513"/>
      <c r="B42" s="523"/>
      <c r="C42" s="399" t="s">
        <v>394</v>
      </c>
      <c r="D42" s="548"/>
      <c r="E42" s="545"/>
      <c r="F42" s="545"/>
      <c r="G42" s="556"/>
      <c r="H42" s="509">
        <v>871.74</v>
      </c>
      <c r="I42" s="513"/>
      <c r="J42" s="509">
        <v>892</v>
      </c>
      <c r="K42" s="513"/>
      <c r="L42" s="509">
        <v>894.01</v>
      </c>
      <c r="M42" s="513"/>
      <c r="N42" s="509">
        <v>927.73</v>
      </c>
      <c r="O42" s="513"/>
      <c r="P42" s="509">
        <v>936.72</v>
      </c>
      <c r="Q42" s="513"/>
      <c r="R42" s="509">
        <v>958.81</v>
      </c>
      <c r="S42" s="513"/>
      <c r="T42" s="510"/>
      <c r="U42" s="546"/>
      <c r="V42" s="513"/>
    </row>
    <row r="43" spans="1:22" ht="12" hidden="1" customHeight="1">
      <c r="A43" s="513"/>
      <c r="B43" s="523"/>
      <c r="C43" s="399" t="s">
        <v>395</v>
      </c>
      <c r="D43" s="548"/>
      <c r="E43" s="545"/>
      <c r="F43" s="545"/>
      <c r="G43" s="556"/>
      <c r="H43" s="560">
        <v>1528.79</v>
      </c>
      <c r="I43" s="513"/>
      <c r="J43" s="560">
        <v>1575.32</v>
      </c>
      <c r="K43" s="513"/>
      <c r="L43" s="560">
        <v>1631.06</v>
      </c>
      <c r="M43" s="513"/>
      <c r="N43" s="560">
        <v>1685.45</v>
      </c>
      <c r="O43" s="513"/>
      <c r="P43" s="560">
        <v>1685.43</v>
      </c>
      <c r="Q43" s="513"/>
      <c r="R43" s="560">
        <v>1764.18</v>
      </c>
      <c r="S43" s="513"/>
      <c r="T43" s="561"/>
      <c r="U43" s="546"/>
      <c r="V43" s="513"/>
    </row>
    <row r="44" spans="1:22" ht="12" hidden="1" customHeight="1">
      <c r="A44" s="513"/>
      <c r="B44" s="523"/>
      <c r="C44" s="399" t="s">
        <v>396</v>
      </c>
      <c r="D44" s="548"/>
      <c r="E44" s="545"/>
      <c r="F44" s="545"/>
      <c r="G44" s="556"/>
      <c r="H44" s="509">
        <v>845.58</v>
      </c>
      <c r="I44" s="513"/>
      <c r="J44" s="509">
        <v>872.66</v>
      </c>
      <c r="K44" s="513"/>
      <c r="L44" s="509">
        <v>886.21</v>
      </c>
      <c r="M44" s="513"/>
      <c r="N44" s="509">
        <v>909.36</v>
      </c>
      <c r="O44" s="513"/>
      <c r="P44" s="509">
        <v>917.58</v>
      </c>
      <c r="Q44" s="513"/>
      <c r="R44" s="509">
        <v>937.81</v>
      </c>
      <c r="S44" s="513"/>
      <c r="T44" s="510"/>
      <c r="U44" s="546"/>
      <c r="V44" s="513"/>
    </row>
    <row r="45" spans="1:22" ht="12" hidden="1" customHeight="1">
      <c r="A45" s="513"/>
      <c r="B45" s="523"/>
      <c r="C45" s="399" t="s">
        <v>397</v>
      </c>
      <c r="D45" s="548"/>
      <c r="E45" s="545"/>
      <c r="F45" s="545"/>
      <c r="G45" s="556"/>
      <c r="H45" s="560">
        <v>938.43</v>
      </c>
      <c r="I45" s="513"/>
      <c r="J45" s="560">
        <v>944.91</v>
      </c>
      <c r="K45" s="513"/>
      <c r="L45" s="560">
        <v>952.6</v>
      </c>
      <c r="M45" s="513"/>
      <c r="N45" s="560">
        <v>986.57</v>
      </c>
      <c r="O45" s="513"/>
      <c r="P45" s="560">
        <v>988.28</v>
      </c>
      <c r="Q45" s="513"/>
      <c r="R45" s="560">
        <v>1025.33</v>
      </c>
      <c r="S45" s="513"/>
      <c r="T45" s="561"/>
      <c r="U45" s="546"/>
      <c r="V45" s="513"/>
    </row>
    <row r="46" spans="1:22" ht="12" hidden="1" customHeight="1">
      <c r="A46" s="513"/>
      <c r="B46" s="523"/>
      <c r="C46" s="399" t="s">
        <v>398</v>
      </c>
      <c r="D46" s="548"/>
      <c r="E46" s="545"/>
      <c r="F46" s="545"/>
      <c r="G46" s="556"/>
      <c r="H46" s="509">
        <v>658.16</v>
      </c>
      <c r="I46" s="513"/>
      <c r="J46" s="509">
        <v>658.83</v>
      </c>
      <c r="K46" s="513"/>
      <c r="L46" s="509">
        <v>673.38</v>
      </c>
      <c r="M46" s="513"/>
      <c r="N46" s="509">
        <v>669.17</v>
      </c>
      <c r="O46" s="513"/>
      <c r="P46" s="509">
        <v>695.83</v>
      </c>
      <c r="Q46" s="513"/>
      <c r="R46" s="509">
        <v>700.42</v>
      </c>
      <c r="S46" s="513"/>
      <c r="T46" s="510"/>
      <c r="U46" s="546"/>
      <c r="V46" s="513"/>
    </row>
    <row r="47" spans="1:22" ht="12" hidden="1" customHeight="1">
      <c r="A47" s="513"/>
      <c r="B47" s="523"/>
      <c r="C47" s="399" t="s">
        <v>399</v>
      </c>
      <c r="D47" s="548"/>
      <c r="E47" s="545"/>
      <c r="F47" s="545"/>
      <c r="G47" s="556"/>
      <c r="H47" s="560">
        <v>1499.56</v>
      </c>
      <c r="I47" s="513"/>
      <c r="J47" s="560">
        <v>1533.13</v>
      </c>
      <c r="K47" s="513"/>
      <c r="L47" s="560">
        <v>1545.12</v>
      </c>
      <c r="M47" s="513"/>
      <c r="N47" s="560">
        <v>1616.42</v>
      </c>
      <c r="O47" s="513"/>
      <c r="P47" s="560">
        <v>1577.67</v>
      </c>
      <c r="Q47" s="513"/>
      <c r="R47" s="560">
        <v>1634.82</v>
      </c>
      <c r="S47" s="513"/>
      <c r="T47" s="561"/>
      <c r="U47" s="546"/>
      <c r="V47" s="513"/>
    </row>
    <row r="48" spans="1:22" ht="12" hidden="1" customHeight="1">
      <c r="A48" s="513"/>
      <c r="B48" s="523"/>
      <c r="C48" s="399" t="s">
        <v>400</v>
      </c>
      <c r="D48" s="548"/>
      <c r="E48" s="545"/>
      <c r="F48" s="545"/>
      <c r="G48" s="556"/>
      <c r="H48" s="509">
        <v>2052.86</v>
      </c>
      <c r="I48" s="513"/>
      <c r="J48" s="509">
        <v>2064.36</v>
      </c>
      <c r="K48" s="513"/>
      <c r="L48" s="509">
        <v>2110.94</v>
      </c>
      <c r="M48" s="513"/>
      <c r="N48" s="509">
        <v>2172.81</v>
      </c>
      <c r="O48" s="513"/>
      <c r="P48" s="509">
        <v>2185.88</v>
      </c>
      <c r="Q48" s="513"/>
      <c r="R48" s="509">
        <v>2210.54</v>
      </c>
      <c r="S48" s="513"/>
      <c r="T48" s="510"/>
      <c r="U48" s="546"/>
      <c r="V48" s="513"/>
    </row>
    <row r="49" spans="1:26" ht="12" hidden="1" customHeight="1">
      <c r="A49" s="513"/>
      <c r="B49" s="523"/>
      <c r="C49" s="399" t="s">
        <v>401</v>
      </c>
      <c r="D49" s="548"/>
      <c r="E49" s="545"/>
      <c r="F49" s="545"/>
      <c r="G49" s="556"/>
      <c r="H49" s="560">
        <v>1269.68</v>
      </c>
      <c r="I49" s="513"/>
      <c r="J49" s="560">
        <v>1300.57</v>
      </c>
      <c r="K49" s="513"/>
      <c r="L49" s="560">
        <v>1309.81</v>
      </c>
      <c r="M49" s="513"/>
      <c r="N49" s="560">
        <v>1333.46</v>
      </c>
      <c r="O49" s="513"/>
      <c r="P49" s="560">
        <v>1343.02</v>
      </c>
      <c r="Q49" s="513"/>
      <c r="R49" s="560">
        <v>1360.91</v>
      </c>
      <c r="S49" s="513"/>
      <c r="T49" s="561"/>
      <c r="U49" s="546"/>
      <c r="V49" s="513"/>
    </row>
    <row r="50" spans="1:26" ht="12" hidden="1" customHeight="1">
      <c r="A50" s="513"/>
      <c r="B50" s="523"/>
      <c r="C50" s="399" t="s">
        <v>402</v>
      </c>
      <c r="D50" s="548"/>
      <c r="E50" s="545"/>
      <c r="F50" s="545"/>
      <c r="G50" s="556"/>
      <c r="H50" s="509">
        <v>1089.94</v>
      </c>
      <c r="I50" s="513"/>
      <c r="J50" s="509">
        <v>1153.78</v>
      </c>
      <c r="K50" s="513"/>
      <c r="L50" s="509">
        <v>1159.53</v>
      </c>
      <c r="M50" s="513"/>
      <c r="N50" s="509">
        <v>1180.4000000000001</v>
      </c>
      <c r="O50" s="513"/>
      <c r="P50" s="509">
        <v>1205.31</v>
      </c>
      <c r="Q50" s="513"/>
      <c r="R50" s="509">
        <v>1242.4000000000001</v>
      </c>
      <c r="S50" s="513"/>
      <c r="T50" s="510"/>
      <c r="U50" s="546"/>
      <c r="V50" s="513"/>
    </row>
    <row r="51" spans="1:26" ht="12" hidden="1" customHeight="1">
      <c r="A51" s="513"/>
      <c r="B51" s="523"/>
      <c r="C51" s="399" t="s">
        <v>403</v>
      </c>
      <c r="D51" s="548"/>
      <c r="E51" s="545"/>
      <c r="F51" s="545"/>
      <c r="G51" s="556"/>
      <c r="H51" s="560">
        <v>827.82</v>
      </c>
      <c r="I51" s="513"/>
      <c r="J51" s="560">
        <v>860.54</v>
      </c>
      <c r="K51" s="513"/>
      <c r="L51" s="560">
        <v>871.32</v>
      </c>
      <c r="M51" s="513"/>
      <c r="N51" s="560">
        <v>905.93</v>
      </c>
      <c r="O51" s="513"/>
      <c r="P51" s="560">
        <v>898.49</v>
      </c>
      <c r="Q51" s="513"/>
      <c r="R51" s="560">
        <v>921.43</v>
      </c>
      <c r="S51" s="513"/>
      <c r="T51" s="561"/>
      <c r="U51" s="546"/>
      <c r="V51" s="513"/>
    </row>
    <row r="52" spans="1:26" ht="12" hidden="1" customHeight="1">
      <c r="A52" s="513"/>
      <c r="B52" s="523"/>
      <c r="C52" s="399" t="s">
        <v>404</v>
      </c>
      <c r="D52" s="548"/>
      <c r="E52" s="545"/>
      <c r="F52" s="545"/>
      <c r="G52" s="556"/>
      <c r="H52" s="509">
        <v>1180.08</v>
      </c>
      <c r="I52" s="513"/>
      <c r="J52" s="509">
        <v>1212.94</v>
      </c>
      <c r="K52" s="513"/>
      <c r="L52" s="509">
        <v>1252.27</v>
      </c>
      <c r="M52" s="513"/>
      <c r="N52" s="509">
        <v>1245.32</v>
      </c>
      <c r="O52" s="513"/>
      <c r="P52" s="509">
        <v>1319.62</v>
      </c>
      <c r="Q52" s="513"/>
      <c r="R52" s="509">
        <v>1291.4000000000001</v>
      </c>
      <c r="S52" s="513"/>
      <c r="T52" s="510"/>
      <c r="U52" s="546"/>
      <c r="V52" s="513"/>
    </row>
    <row r="53" spans="1:26" ht="19.5" hidden="1" customHeight="1" thickBot="1">
      <c r="A53" s="513"/>
      <c r="B53" s="523"/>
      <c r="C53" s="17"/>
      <c r="D53" s="548"/>
      <c r="E53" s="545"/>
      <c r="F53" s="545"/>
      <c r="G53" s="16"/>
      <c r="H53" s="16"/>
      <c r="I53" s="16"/>
      <c r="J53" s="16"/>
      <c r="K53" s="16"/>
      <c r="L53" s="16"/>
      <c r="M53" s="16"/>
      <c r="N53" s="16"/>
      <c r="O53" s="16"/>
      <c r="P53" s="16"/>
      <c r="Q53" s="16"/>
      <c r="R53" s="16"/>
      <c r="S53" s="16"/>
      <c r="T53" s="1069" t="s">
        <v>97</v>
      </c>
      <c r="U53" s="546"/>
      <c r="V53" s="513"/>
    </row>
    <row r="54" spans="1:26" s="534" customFormat="1" ht="13.5" hidden="1" customHeight="1" thickBot="1">
      <c r="A54" s="530"/>
      <c r="B54" s="531"/>
      <c r="C54" s="525" t="s">
        <v>405</v>
      </c>
      <c r="D54" s="542"/>
      <c r="E54" s="542"/>
      <c r="F54" s="542"/>
      <c r="G54" s="542"/>
      <c r="H54" s="554"/>
      <c r="I54" s="554"/>
      <c r="J54" s="554"/>
      <c r="K54" s="554"/>
      <c r="L54" s="554"/>
      <c r="M54" s="554"/>
      <c r="N54" s="554"/>
      <c r="O54" s="554"/>
      <c r="P54" s="554"/>
      <c r="Q54" s="554"/>
      <c r="R54" s="554"/>
      <c r="S54" s="554"/>
      <c r="T54" s="555"/>
      <c r="U54" s="546"/>
      <c r="V54" s="530"/>
      <c r="X54" s="517"/>
      <c r="Y54" s="517"/>
      <c r="Z54" s="517"/>
    </row>
    <row r="55" spans="1:26" ht="4.5" hidden="1" customHeight="1">
      <c r="A55" s="513"/>
      <c r="B55" s="523"/>
      <c r="C55" s="1599" t="s">
        <v>96</v>
      </c>
      <c r="D55" s="1600"/>
      <c r="E55" s="545"/>
      <c r="F55" s="545"/>
      <c r="G55" s="545"/>
      <c r="H55" s="545"/>
      <c r="I55" s="545"/>
      <c r="J55" s="545"/>
      <c r="K55" s="545"/>
      <c r="L55" s="545"/>
      <c r="M55" s="545"/>
      <c r="N55" s="545"/>
      <c r="O55" s="545"/>
      <c r="P55" s="545"/>
      <c r="Q55" s="545"/>
      <c r="R55" s="1602"/>
      <c r="S55" s="1602"/>
      <c r="T55" s="1602"/>
      <c r="U55" s="546"/>
      <c r="V55" s="513"/>
    </row>
    <row r="56" spans="1:26" ht="13.5" hidden="1" customHeight="1">
      <c r="A56" s="513"/>
      <c r="B56" s="523"/>
      <c r="C56" s="1601"/>
      <c r="D56" s="1601"/>
      <c r="E56" s="545"/>
      <c r="F56" s="545"/>
      <c r="G56" s="546"/>
      <c r="H56" s="1070">
        <v>2006</v>
      </c>
      <c r="I56" s="1070"/>
      <c r="J56" s="1508">
        <v>2007</v>
      </c>
      <c r="K56" s="1508"/>
      <c r="L56" s="1508"/>
      <c r="M56" s="547"/>
      <c r="N56" s="1508">
        <v>2008</v>
      </c>
      <c r="O56" s="1508"/>
      <c r="P56" s="1508"/>
      <c r="Q56" s="547"/>
      <c r="R56" s="1508">
        <v>2009</v>
      </c>
      <c r="S56" s="1508"/>
      <c r="T56" s="1508"/>
      <c r="U56" s="546"/>
      <c r="V56" s="513"/>
    </row>
    <row r="57" spans="1:26" ht="12.75" hidden="1" customHeight="1">
      <c r="A57" s="513"/>
      <c r="B57" s="523"/>
      <c r="C57" s="545"/>
      <c r="D57" s="545"/>
      <c r="E57" s="545"/>
      <c r="F57" s="545"/>
      <c r="G57" s="546"/>
      <c r="H57" s="1070" t="s">
        <v>391</v>
      </c>
      <c r="I57" s="1072"/>
      <c r="J57" s="1070" t="s">
        <v>392</v>
      </c>
      <c r="K57" s="1072"/>
      <c r="L57" s="1070" t="s">
        <v>391</v>
      </c>
      <c r="M57" s="1072"/>
      <c r="N57" s="1070" t="s">
        <v>392</v>
      </c>
      <c r="O57" s="1072"/>
      <c r="P57" s="1070" t="s">
        <v>391</v>
      </c>
      <c r="Q57" s="1072"/>
      <c r="R57" s="803" t="s">
        <v>392</v>
      </c>
      <c r="S57" s="1072"/>
      <c r="T57" s="803" t="s">
        <v>391</v>
      </c>
      <c r="U57" s="546"/>
      <c r="V57" s="513"/>
    </row>
    <row r="58" spans="1:26" ht="12.75" hidden="1" customHeight="1">
      <c r="A58" s="513"/>
      <c r="B58" s="523"/>
      <c r="C58" s="260" t="s">
        <v>95</v>
      </c>
      <c r="D58" s="17"/>
      <c r="E58" s="545"/>
      <c r="F58" s="562"/>
      <c r="G58" s="563"/>
      <c r="H58" s="564">
        <v>4.5</v>
      </c>
      <c r="I58" s="513"/>
      <c r="J58" s="564">
        <v>5.5</v>
      </c>
      <c r="K58" s="513"/>
      <c r="L58" s="564">
        <v>6</v>
      </c>
      <c r="M58" s="513"/>
      <c r="N58" s="564">
        <v>6.8</v>
      </c>
      <c r="O58" s="513"/>
      <c r="P58" s="564">
        <v>7.4</v>
      </c>
      <c r="Q58" s="513"/>
      <c r="R58" s="564">
        <v>8.1999999999999993</v>
      </c>
      <c r="S58" s="513"/>
      <c r="T58" s="565"/>
      <c r="U58" s="566"/>
      <c r="V58" s="513"/>
      <c r="W58" s="567"/>
    </row>
    <row r="59" spans="1:26" ht="3.75" hidden="1" customHeight="1">
      <c r="A59" s="513"/>
      <c r="B59" s="523"/>
      <c r="C59" s="266"/>
      <c r="D59" s="17"/>
      <c r="E59" s="545"/>
      <c r="F59" s="562"/>
      <c r="G59" s="556"/>
      <c r="H59" s="568"/>
      <c r="I59" s="513"/>
      <c r="J59" s="568"/>
      <c r="K59" s="513"/>
      <c r="L59" s="568"/>
      <c r="M59" s="513"/>
      <c r="N59" s="568"/>
      <c r="O59" s="513"/>
      <c r="P59" s="568"/>
      <c r="Q59" s="513"/>
      <c r="R59" s="568"/>
      <c r="S59" s="513"/>
      <c r="T59" s="569"/>
      <c r="U59" s="566"/>
      <c r="V59" s="513"/>
      <c r="W59" s="567"/>
    </row>
    <row r="60" spans="1:26" ht="12" hidden="1" customHeight="1">
      <c r="A60" s="513"/>
      <c r="B60" s="523"/>
      <c r="C60" s="399" t="s">
        <v>393</v>
      </c>
      <c r="D60" s="17"/>
      <c r="E60" s="545"/>
      <c r="F60" s="562"/>
      <c r="G60" s="556"/>
      <c r="H60" s="1066">
        <v>2.2999999999999998</v>
      </c>
      <c r="I60" s="513"/>
      <c r="J60" s="1066">
        <v>2.5</v>
      </c>
      <c r="K60" s="513"/>
      <c r="L60" s="1066">
        <v>1.8</v>
      </c>
      <c r="M60" s="513"/>
      <c r="N60" s="1066">
        <v>1.6</v>
      </c>
      <c r="O60" s="513"/>
      <c r="P60" s="1066">
        <v>3.2</v>
      </c>
      <c r="Q60" s="513"/>
      <c r="R60" s="1066">
        <v>3.1</v>
      </c>
      <c r="S60" s="513"/>
      <c r="T60" s="511"/>
      <c r="U60" s="566"/>
      <c r="V60" s="513"/>
      <c r="W60" s="567"/>
    </row>
    <row r="61" spans="1:26" ht="12" hidden="1" customHeight="1">
      <c r="A61" s="513"/>
      <c r="B61" s="523"/>
      <c r="C61" s="399" t="s">
        <v>394</v>
      </c>
      <c r="D61" s="17"/>
      <c r="E61" s="545"/>
      <c r="F61" s="562"/>
      <c r="G61" s="556"/>
      <c r="H61" s="568">
        <v>5.6</v>
      </c>
      <c r="I61" s="513"/>
      <c r="J61" s="568">
        <v>6.6</v>
      </c>
      <c r="K61" s="513"/>
      <c r="L61" s="568">
        <v>6.8</v>
      </c>
      <c r="M61" s="513"/>
      <c r="N61" s="568">
        <v>8.4</v>
      </c>
      <c r="O61" s="513"/>
      <c r="P61" s="568">
        <v>8.6</v>
      </c>
      <c r="Q61" s="513"/>
      <c r="R61" s="568">
        <v>9.6</v>
      </c>
      <c r="S61" s="513"/>
      <c r="T61" s="569"/>
      <c r="U61" s="566"/>
      <c r="V61" s="513"/>
      <c r="W61" s="567"/>
    </row>
    <row r="62" spans="1:26" ht="12" hidden="1" customHeight="1">
      <c r="A62" s="513"/>
      <c r="B62" s="523"/>
      <c r="C62" s="399" t="s">
        <v>395</v>
      </c>
      <c r="D62" s="17"/>
      <c r="E62" s="545"/>
      <c r="F62" s="562"/>
      <c r="G62" s="556"/>
      <c r="H62" s="1066">
        <v>0.1</v>
      </c>
      <c r="I62" s="513"/>
      <c r="J62" s="1066">
        <v>0.2</v>
      </c>
      <c r="K62" s="513"/>
      <c r="L62" s="1066">
        <v>0.1</v>
      </c>
      <c r="M62" s="513"/>
      <c r="N62" s="1066">
        <v>0.1</v>
      </c>
      <c r="O62" s="513"/>
      <c r="P62" s="1066">
        <v>0.1</v>
      </c>
      <c r="Q62" s="513"/>
      <c r="R62" s="1066">
        <v>0.1</v>
      </c>
      <c r="S62" s="513"/>
      <c r="T62" s="511"/>
      <c r="U62" s="566"/>
      <c r="V62" s="513"/>
      <c r="W62" s="567"/>
    </row>
    <row r="63" spans="1:26" ht="12" hidden="1" customHeight="1">
      <c r="A63" s="513"/>
      <c r="B63" s="523"/>
      <c r="C63" s="399" t="s">
        <v>396</v>
      </c>
      <c r="D63" s="1067"/>
      <c r="E63" s="545"/>
      <c r="F63" s="562"/>
      <c r="G63" s="556"/>
      <c r="H63" s="568">
        <v>3.3</v>
      </c>
      <c r="I63" s="513"/>
      <c r="J63" s="568">
        <v>4.8</v>
      </c>
      <c r="K63" s="513"/>
      <c r="L63" s="568">
        <v>4.9000000000000004</v>
      </c>
      <c r="M63" s="513"/>
      <c r="N63" s="568">
        <v>5.9</v>
      </c>
      <c r="O63" s="513"/>
      <c r="P63" s="568">
        <v>5.7</v>
      </c>
      <c r="Q63" s="513"/>
      <c r="R63" s="568">
        <v>6.3</v>
      </c>
      <c r="S63" s="513"/>
      <c r="T63" s="569"/>
      <c r="U63" s="566"/>
      <c r="V63" s="513"/>
      <c r="W63" s="567"/>
    </row>
    <row r="64" spans="1:26" ht="12" hidden="1" customHeight="1">
      <c r="A64" s="513"/>
      <c r="B64" s="523"/>
      <c r="C64" s="399" t="s">
        <v>397</v>
      </c>
      <c r="D64" s="1067"/>
      <c r="E64" s="545"/>
      <c r="F64" s="562"/>
      <c r="G64" s="556"/>
      <c r="H64" s="1066">
        <v>4.2</v>
      </c>
      <c r="I64" s="513"/>
      <c r="J64" s="1066">
        <v>5.9</v>
      </c>
      <c r="K64" s="513"/>
      <c r="L64" s="1066">
        <v>6.6</v>
      </c>
      <c r="M64" s="513"/>
      <c r="N64" s="1066">
        <v>7.9</v>
      </c>
      <c r="O64" s="513"/>
      <c r="P64" s="1066">
        <v>8.6</v>
      </c>
      <c r="Q64" s="513"/>
      <c r="R64" s="1066">
        <v>9.3000000000000007</v>
      </c>
      <c r="S64" s="513"/>
      <c r="T64" s="511"/>
      <c r="U64" s="566"/>
      <c r="V64" s="513"/>
      <c r="W64" s="567"/>
    </row>
    <row r="65" spans="1:23" ht="12" hidden="1" customHeight="1">
      <c r="A65" s="513"/>
      <c r="B65" s="523"/>
      <c r="C65" s="399" t="s">
        <v>398</v>
      </c>
      <c r="D65" s="1067"/>
      <c r="E65" s="545"/>
      <c r="F65" s="562"/>
      <c r="G65" s="556"/>
      <c r="H65" s="568">
        <v>10.199999999999999</v>
      </c>
      <c r="I65" s="513"/>
      <c r="J65" s="568">
        <v>12.6</v>
      </c>
      <c r="K65" s="513"/>
      <c r="L65" s="568">
        <v>13.9</v>
      </c>
      <c r="M65" s="513"/>
      <c r="N65" s="568">
        <v>11</v>
      </c>
      <c r="O65" s="513"/>
      <c r="P65" s="568">
        <v>14.8</v>
      </c>
      <c r="Q65" s="513"/>
      <c r="R65" s="568">
        <v>14.3</v>
      </c>
      <c r="S65" s="513"/>
      <c r="T65" s="569"/>
      <c r="U65" s="566"/>
      <c r="V65" s="513"/>
      <c r="W65" s="567"/>
    </row>
    <row r="66" spans="1:23" ht="12" hidden="1" customHeight="1">
      <c r="A66" s="513"/>
      <c r="B66" s="523"/>
      <c r="C66" s="399" t="s">
        <v>399</v>
      </c>
      <c r="D66" s="1067"/>
      <c r="E66" s="545"/>
      <c r="F66" s="562"/>
      <c r="G66" s="556"/>
      <c r="H66" s="1066">
        <v>1.4</v>
      </c>
      <c r="I66" s="513"/>
      <c r="J66" s="1066">
        <v>0.6</v>
      </c>
      <c r="K66" s="513"/>
      <c r="L66" s="1066">
        <v>1.1000000000000001</v>
      </c>
      <c r="M66" s="513"/>
      <c r="N66" s="1066">
        <v>0.7</v>
      </c>
      <c r="O66" s="513"/>
      <c r="P66" s="1066">
        <v>1.1000000000000001</v>
      </c>
      <c r="Q66" s="513"/>
      <c r="R66" s="1066">
        <v>1.9</v>
      </c>
      <c r="S66" s="513"/>
      <c r="T66" s="511"/>
      <c r="U66" s="566"/>
      <c r="V66" s="513"/>
      <c r="W66" s="567"/>
    </row>
    <row r="67" spans="1:23" ht="12" hidden="1" customHeight="1">
      <c r="A67" s="513"/>
      <c r="B67" s="523"/>
      <c r="C67" s="399" t="s">
        <v>400</v>
      </c>
      <c r="D67" s="1067"/>
      <c r="E67" s="545"/>
      <c r="F67" s="562"/>
      <c r="G67" s="556"/>
      <c r="H67" s="568">
        <v>0</v>
      </c>
      <c r="I67" s="513"/>
      <c r="J67" s="568">
        <v>0.1</v>
      </c>
      <c r="K67" s="513"/>
      <c r="L67" s="568">
        <v>0.1</v>
      </c>
      <c r="M67" s="513"/>
      <c r="N67" s="568">
        <v>0.4</v>
      </c>
      <c r="O67" s="513"/>
      <c r="P67" s="568">
        <v>0.2</v>
      </c>
      <c r="Q67" s="513"/>
      <c r="R67" s="568">
        <v>0.2</v>
      </c>
      <c r="S67" s="513"/>
      <c r="T67" s="569"/>
      <c r="U67" s="566"/>
      <c r="V67" s="513"/>
      <c r="W67" s="567"/>
    </row>
    <row r="68" spans="1:23" ht="12" hidden="1" customHeight="1">
      <c r="A68" s="513"/>
      <c r="B68" s="523"/>
      <c r="C68" s="399" t="s">
        <v>401</v>
      </c>
      <c r="D68" s="1067"/>
      <c r="E68" s="570"/>
      <c r="F68" s="562"/>
      <c r="G68" s="556"/>
      <c r="H68" s="1066">
        <v>4.2</v>
      </c>
      <c r="I68" s="513"/>
      <c r="J68" s="1066">
        <v>5</v>
      </c>
      <c r="K68" s="513"/>
      <c r="L68" s="1066">
        <v>4.7</v>
      </c>
      <c r="M68" s="513"/>
      <c r="N68" s="1066">
        <v>6</v>
      </c>
      <c r="O68" s="513"/>
      <c r="P68" s="1066">
        <v>5.0999999999999996</v>
      </c>
      <c r="Q68" s="513"/>
      <c r="R68" s="1066">
        <v>6.9</v>
      </c>
      <c r="S68" s="513"/>
      <c r="T68" s="511"/>
      <c r="U68" s="566"/>
      <c r="V68" s="513"/>
      <c r="W68" s="567"/>
    </row>
    <row r="69" spans="1:23" ht="12" hidden="1" customHeight="1">
      <c r="A69" s="513"/>
      <c r="B69" s="523"/>
      <c r="C69" s="399" t="s">
        <v>402</v>
      </c>
      <c r="D69" s="1067"/>
      <c r="E69" s="570"/>
      <c r="F69" s="562"/>
      <c r="G69" s="556"/>
      <c r="H69" s="568">
        <v>0.9</v>
      </c>
      <c r="I69" s="513"/>
      <c r="J69" s="568">
        <v>2.2000000000000002</v>
      </c>
      <c r="K69" s="513"/>
      <c r="L69" s="568">
        <v>1.6</v>
      </c>
      <c r="M69" s="513"/>
      <c r="N69" s="568">
        <v>2.2999999999999998</v>
      </c>
      <c r="O69" s="513"/>
      <c r="P69" s="568">
        <v>1.7</v>
      </c>
      <c r="Q69" s="513"/>
      <c r="R69" s="568">
        <v>2.2999999999999998</v>
      </c>
      <c r="S69" s="513"/>
      <c r="T69" s="569"/>
      <c r="U69" s="566"/>
      <c r="V69" s="513"/>
      <c r="W69" s="567"/>
    </row>
    <row r="70" spans="1:23" ht="12" hidden="1" customHeight="1">
      <c r="A70" s="513"/>
      <c r="B70" s="523"/>
      <c r="C70" s="399" t="s">
        <v>403</v>
      </c>
      <c r="D70" s="1067"/>
      <c r="E70" s="570"/>
      <c r="F70" s="562"/>
      <c r="G70" s="556"/>
      <c r="H70" s="1066">
        <v>3.1</v>
      </c>
      <c r="I70" s="513"/>
      <c r="J70" s="1066">
        <v>4.3</v>
      </c>
      <c r="K70" s="513"/>
      <c r="L70" s="1066">
        <v>5.3</v>
      </c>
      <c r="M70" s="513"/>
      <c r="N70" s="1066">
        <v>5.9</v>
      </c>
      <c r="O70" s="513"/>
      <c r="P70" s="1066">
        <v>6.9</v>
      </c>
      <c r="Q70" s="513"/>
      <c r="R70" s="1066">
        <v>8.6</v>
      </c>
      <c r="S70" s="513"/>
      <c r="T70" s="511"/>
      <c r="U70" s="566"/>
      <c r="V70" s="513"/>
      <c r="W70" s="567"/>
    </row>
    <row r="71" spans="1:23" ht="12" hidden="1" customHeight="1">
      <c r="A71" s="513"/>
      <c r="B71" s="523"/>
      <c r="C71" s="399" t="s">
        <v>404</v>
      </c>
      <c r="D71" s="1067"/>
      <c r="E71" s="570"/>
      <c r="F71" s="562"/>
      <c r="G71" s="556"/>
      <c r="H71" s="568">
        <v>5.9</v>
      </c>
      <c r="I71" s="513"/>
      <c r="J71" s="568">
        <v>4.2</v>
      </c>
      <c r="K71" s="513"/>
      <c r="L71" s="568">
        <v>6.3</v>
      </c>
      <c r="M71" s="513"/>
      <c r="N71" s="568">
        <v>6.3</v>
      </c>
      <c r="O71" s="513"/>
      <c r="P71" s="568">
        <v>10.9</v>
      </c>
      <c r="Q71" s="513"/>
      <c r="R71" s="568">
        <v>13.3</v>
      </c>
      <c r="S71" s="513"/>
      <c r="T71" s="569"/>
      <c r="U71" s="566"/>
      <c r="V71" s="513"/>
      <c r="W71" s="567"/>
    </row>
    <row r="72" spans="1:23" ht="12" hidden="1" customHeight="1" thickBot="1">
      <c r="A72" s="513"/>
      <c r="B72" s="523"/>
      <c r="C72" s="17"/>
      <c r="D72" s="548"/>
      <c r="E72" s="545"/>
      <c r="F72" s="545"/>
      <c r="G72" s="16"/>
      <c r="H72" s="16"/>
      <c r="I72" s="16"/>
      <c r="J72" s="16"/>
      <c r="K72" s="16"/>
      <c r="L72" s="16"/>
      <c r="M72" s="16"/>
      <c r="N72" s="16"/>
      <c r="O72" s="16"/>
      <c r="P72" s="16"/>
      <c r="Q72" s="16"/>
      <c r="R72" s="16"/>
      <c r="S72" s="16"/>
      <c r="T72" s="1069" t="s">
        <v>97</v>
      </c>
      <c r="U72" s="566"/>
      <c r="V72" s="513"/>
      <c r="W72" s="567"/>
    </row>
    <row r="73" spans="1:23" ht="30.75" customHeight="1" thickBot="1">
      <c r="A73" s="513"/>
      <c r="B73" s="523"/>
      <c r="C73" s="1594" t="s">
        <v>611</v>
      </c>
      <c r="D73" s="1595"/>
      <c r="E73" s="1595"/>
      <c r="F73" s="1595"/>
      <c r="G73" s="1595"/>
      <c r="H73" s="1595"/>
      <c r="I73" s="1595"/>
      <c r="J73" s="1595"/>
      <c r="K73" s="1595"/>
      <c r="L73" s="1595"/>
      <c r="M73" s="1595"/>
      <c r="N73" s="1595"/>
      <c r="O73" s="1595"/>
      <c r="P73" s="1595"/>
      <c r="Q73" s="1595"/>
      <c r="R73" s="1595"/>
      <c r="S73" s="1595"/>
      <c r="T73" s="1596"/>
      <c r="U73" s="566"/>
      <c r="V73" s="513"/>
      <c r="W73" s="567"/>
    </row>
    <row r="74" spans="1:23" ht="4.5" customHeight="1">
      <c r="A74" s="513"/>
      <c r="B74" s="523"/>
      <c r="C74" s="1605" t="s">
        <v>225</v>
      </c>
      <c r="D74" s="1605"/>
      <c r="E74" s="570"/>
      <c r="F74" s="562"/>
      <c r="G74" s="556"/>
      <c r="H74" s="568"/>
      <c r="I74" s="513"/>
      <c r="J74" s="568"/>
      <c r="K74" s="513"/>
      <c r="L74" s="568"/>
      <c r="M74" s="513"/>
      <c r="N74" s="568"/>
      <c r="O74" s="513"/>
      <c r="P74" s="568"/>
      <c r="Q74" s="513"/>
      <c r="R74" s="568"/>
      <c r="S74" s="568"/>
      <c r="T74" s="568"/>
      <c r="U74" s="566"/>
      <c r="V74" s="513"/>
      <c r="W74" s="567"/>
    </row>
    <row r="75" spans="1:23" ht="36" customHeight="1">
      <c r="A75" s="513"/>
      <c r="B75" s="523"/>
      <c r="C75" s="1606"/>
      <c r="D75" s="1606"/>
      <c r="E75" s="268"/>
      <c r="F75" s="268"/>
      <c r="G75" s="268"/>
      <c r="H75" s="268"/>
      <c r="I75" s="513"/>
      <c r="J75" s="1607" t="s">
        <v>232</v>
      </c>
      <c r="K75" s="1607"/>
      <c r="L75" s="1607"/>
      <c r="M75" s="513"/>
      <c r="N75" s="1607" t="s">
        <v>233</v>
      </c>
      <c r="O75" s="1607"/>
      <c r="P75" s="1607"/>
      <c r="Q75" s="513"/>
      <c r="R75" s="1607" t="s">
        <v>234</v>
      </c>
      <c r="S75" s="1607"/>
      <c r="T75" s="1607"/>
      <c r="U75" s="566"/>
      <c r="V75" s="513"/>
      <c r="W75" s="571"/>
    </row>
    <row r="76" spans="1:23" s="534" customFormat="1" ht="21.75" customHeight="1">
      <c r="A76" s="530"/>
      <c r="B76" s="531"/>
      <c r="C76" s="268"/>
      <c r="D76" s="268"/>
      <c r="E76" s="268"/>
      <c r="F76" s="268"/>
      <c r="G76" s="268"/>
      <c r="H76" s="268"/>
      <c r="I76" s="530"/>
      <c r="J76" s="572" t="s">
        <v>409</v>
      </c>
      <c r="K76" s="530"/>
      <c r="L76" s="572" t="s">
        <v>612</v>
      </c>
      <c r="M76" s="573"/>
      <c r="N76" s="572" t="s">
        <v>409</v>
      </c>
      <c r="O76" s="530"/>
      <c r="P76" s="572" t="s">
        <v>612</v>
      </c>
      <c r="Q76" s="573"/>
      <c r="R76" s="572" t="s">
        <v>409</v>
      </c>
      <c r="S76" s="573"/>
      <c r="T76" s="572" t="s">
        <v>612</v>
      </c>
      <c r="U76" s="574"/>
      <c r="V76" s="530"/>
      <c r="W76" s="575"/>
    </row>
    <row r="77" spans="1:23" ht="15" customHeight="1">
      <c r="A77" s="513"/>
      <c r="B77" s="523"/>
      <c r="C77" s="260" t="s">
        <v>95</v>
      </c>
      <c r="D77" s="266"/>
      <c r="E77" s="570"/>
      <c r="F77" s="562"/>
      <c r="G77" s="556"/>
      <c r="H77" s="568"/>
      <c r="I77" s="513"/>
      <c r="J77" s="576">
        <v>962.93</v>
      </c>
      <c r="K77" s="557"/>
      <c r="L77" s="576">
        <v>971.52</v>
      </c>
      <c r="M77" s="576"/>
      <c r="N77" s="576">
        <v>1134.44</v>
      </c>
      <c r="O77" s="576"/>
      <c r="P77" s="576">
        <v>1142.5999999999999</v>
      </c>
      <c r="Q77" s="576"/>
      <c r="R77" s="576">
        <v>10.9</v>
      </c>
      <c r="S77" s="576"/>
      <c r="T77" s="576">
        <v>11.3</v>
      </c>
      <c r="U77" s="566"/>
      <c r="V77" s="513"/>
      <c r="W77" s="567"/>
    </row>
    <row r="78" spans="1:23" ht="13.5" customHeight="1">
      <c r="A78" s="513"/>
      <c r="B78" s="523"/>
      <c r="C78" s="399" t="s">
        <v>235</v>
      </c>
      <c r="D78" s="241"/>
      <c r="E78" s="241"/>
      <c r="F78" s="241"/>
      <c r="G78" s="241"/>
      <c r="H78" s="241"/>
      <c r="I78" s="513"/>
      <c r="J78" s="509">
        <v>896.27</v>
      </c>
      <c r="K78" s="557"/>
      <c r="L78" s="509">
        <v>880.43</v>
      </c>
      <c r="M78" s="509"/>
      <c r="N78" s="509">
        <v>1111.4000000000001</v>
      </c>
      <c r="O78" s="509"/>
      <c r="P78" s="509">
        <v>1106.04</v>
      </c>
      <c r="Q78" s="509"/>
      <c r="R78" s="509">
        <v>6.7</v>
      </c>
      <c r="S78" s="509"/>
      <c r="T78" s="509">
        <v>7.7</v>
      </c>
      <c r="U78" s="566"/>
      <c r="V78" s="513"/>
      <c r="W78" s="567"/>
    </row>
    <row r="79" spans="1:23" ht="13.5" customHeight="1">
      <c r="A79" s="513"/>
      <c r="B79" s="523"/>
      <c r="C79" s="399" t="s">
        <v>236</v>
      </c>
      <c r="D79" s="241"/>
      <c r="E79" s="241"/>
      <c r="F79" s="241"/>
      <c r="G79" s="241"/>
      <c r="H79" s="241"/>
      <c r="I79" s="513"/>
      <c r="J79" s="509">
        <v>871.07</v>
      </c>
      <c r="K79" s="557"/>
      <c r="L79" s="509">
        <v>871.5</v>
      </c>
      <c r="M79" s="509"/>
      <c r="N79" s="509">
        <v>1011.61</v>
      </c>
      <c r="O79" s="509"/>
      <c r="P79" s="509">
        <v>1010.06</v>
      </c>
      <c r="Q79" s="509"/>
      <c r="R79" s="509">
        <v>14.3</v>
      </c>
      <c r="S79" s="509"/>
      <c r="T79" s="509">
        <v>14.2</v>
      </c>
      <c r="U79" s="566"/>
      <c r="V79" s="513"/>
      <c r="W79" s="567"/>
    </row>
    <row r="80" spans="1:23" ht="13.5" customHeight="1">
      <c r="A80" s="513"/>
      <c r="B80" s="523"/>
      <c r="C80" s="399" t="s">
        <v>237</v>
      </c>
      <c r="D80" s="242"/>
      <c r="E80" s="242"/>
      <c r="F80" s="242"/>
      <c r="G80" s="242"/>
      <c r="H80" s="242"/>
      <c r="I80" s="513"/>
      <c r="J80" s="560">
        <v>1922.25</v>
      </c>
      <c r="K80" s="557"/>
      <c r="L80" s="560">
        <v>1817.67</v>
      </c>
      <c r="M80" s="560"/>
      <c r="N80" s="560">
        <v>2704.42</v>
      </c>
      <c r="O80" s="560"/>
      <c r="P80" s="560">
        <v>2658.98</v>
      </c>
      <c r="Q80" s="560"/>
      <c r="R80" s="560">
        <v>0.1</v>
      </c>
      <c r="S80" s="560"/>
      <c r="T80" s="560">
        <v>0.1</v>
      </c>
      <c r="U80" s="566"/>
      <c r="V80" s="513"/>
      <c r="W80" s="567"/>
    </row>
    <row r="81" spans="1:25" ht="13.5" customHeight="1">
      <c r="A81" s="513"/>
      <c r="B81" s="523"/>
      <c r="C81" s="399" t="s">
        <v>238</v>
      </c>
      <c r="D81" s="242"/>
      <c r="E81" s="242"/>
      <c r="F81" s="242"/>
      <c r="G81" s="242"/>
      <c r="H81" s="242"/>
      <c r="I81" s="513"/>
      <c r="J81" s="509">
        <v>1045.75</v>
      </c>
      <c r="K81" s="557"/>
      <c r="L81" s="509">
        <v>1009.7</v>
      </c>
      <c r="M81" s="509"/>
      <c r="N81" s="509">
        <v>1265.0999999999999</v>
      </c>
      <c r="O81" s="509"/>
      <c r="P81" s="509">
        <v>1225.2</v>
      </c>
      <c r="Q81" s="509"/>
      <c r="R81" s="509">
        <v>6.2</v>
      </c>
      <c r="S81" s="509"/>
      <c r="T81" s="509">
        <v>5.9</v>
      </c>
      <c r="U81" s="566"/>
      <c r="V81" s="513"/>
      <c r="W81" s="567"/>
    </row>
    <row r="82" spans="1:25" ht="13.5" customHeight="1">
      <c r="A82" s="513"/>
      <c r="B82" s="523"/>
      <c r="C82" s="399" t="s">
        <v>239</v>
      </c>
      <c r="D82" s="242"/>
      <c r="E82" s="242"/>
      <c r="F82" s="242"/>
      <c r="G82" s="242"/>
      <c r="H82" s="242"/>
      <c r="I82" s="513"/>
      <c r="J82" s="560">
        <v>873.34</v>
      </c>
      <c r="K82" s="557"/>
      <c r="L82" s="560">
        <v>854.27</v>
      </c>
      <c r="M82" s="560"/>
      <c r="N82" s="560">
        <v>992.67</v>
      </c>
      <c r="O82" s="560"/>
      <c r="P82" s="560">
        <v>982.23</v>
      </c>
      <c r="Q82" s="560"/>
      <c r="R82" s="560">
        <v>9.5</v>
      </c>
      <c r="S82" s="560"/>
      <c r="T82" s="560">
        <v>9.6999999999999993</v>
      </c>
      <c r="U82" s="566"/>
      <c r="V82" s="513"/>
      <c r="W82" s="567"/>
    </row>
    <row r="83" spans="1:25" ht="13.5" customHeight="1">
      <c r="A83" s="513"/>
      <c r="B83" s="523"/>
      <c r="C83" s="399" t="s">
        <v>240</v>
      </c>
      <c r="D83" s="242"/>
      <c r="E83" s="242"/>
      <c r="F83" s="242"/>
      <c r="G83" s="242"/>
      <c r="H83" s="242"/>
      <c r="I83" s="513"/>
      <c r="J83" s="509">
        <v>929.67</v>
      </c>
      <c r="K83" s="557"/>
      <c r="L83" s="509">
        <v>942.06</v>
      </c>
      <c r="M83" s="509"/>
      <c r="N83" s="509">
        <v>1076.19</v>
      </c>
      <c r="O83" s="509"/>
      <c r="P83" s="509">
        <v>1077</v>
      </c>
      <c r="Q83" s="509"/>
      <c r="R83" s="509">
        <v>11</v>
      </c>
      <c r="S83" s="509"/>
      <c r="T83" s="509">
        <v>11.6</v>
      </c>
      <c r="U83" s="566"/>
      <c r="V83" s="513"/>
      <c r="W83" s="567"/>
    </row>
    <row r="84" spans="1:25" ht="13.5" customHeight="1">
      <c r="A84" s="513"/>
      <c r="B84" s="523"/>
      <c r="C84" s="399" t="s">
        <v>241</v>
      </c>
      <c r="D84" s="399"/>
      <c r="E84" s="399"/>
      <c r="F84" s="399"/>
      <c r="G84" s="399"/>
      <c r="H84" s="399"/>
      <c r="I84" s="513"/>
      <c r="J84" s="560">
        <v>1162.58</v>
      </c>
      <c r="K84" s="557"/>
      <c r="L84" s="560">
        <v>1147.0999999999999</v>
      </c>
      <c r="M84" s="560"/>
      <c r="N84" s="560">
        <v>1561.79</v>
      </c>
      <c r="O84" s="560"/>
      <c r="P84" s="560">
        <v>1537.8</v>
      </c>
      <c r="Q84" s="560"/>
      <c r="R84" s="560">
        <v>3.2</v>
      </c>
      <c r="S84" s="560"/>
      <c r="T84" s="560">
        <v>3.8</v>
      </c>
      <c r="U84" s="566"/>
      <c r="V84" s="513"/>
      <c r="W84" s="567"/>
    </row>
    <row r="85" spans="1:25" ht="13.5" customHeight="1">
      <c r="A85" s="513"/>
      <c r="B85" s="523"/>
      <c r="C85" s="399" t="s">
        <v>242</v>
      </c>
      <c r="D85" s="242"/>
      <c r="E85" s="242"/>
      <c r="F85" s="242"/>
      <c r="G85" s="242"/>
      <c r="H85" s="242"/>
      <c r="I85" s="513"/>
      <c r="J85" s="509">
        <v>711.51</v>
      </c>
      <c r="K85" s="557"/>
      <c r="L85" s="509">
        <v>722.21</v>
      </c>
      <c r="M85" s="509"/>
      <c r="N85" s="509">
        <v>768.27</v>
      </c>
      <c r="O85" s="509"/>
      <c r="P85" s="509">
        <v>780.76</v>
      </c>
      <c r="Q85" s="509"/>
      <c r="R85" s="509">
        <v>17</v>
      </c>
      <c r="S85" s="509"/>
      <c r="T85" s="509">
        <v>17.5</v>
      </c>
      <c r="U85" s="566"/>
      <c r="V85" s="513"/>
      <c r="W85" s="567"/>
    </row>
    <row r="86" spans="1:25" ht="13.5" customHeight="1">
      <c r="A86" s="513"/>
      <c r="B86" s="523"/>
      <c r="C86" s="399" t="s">
        <v>243</v>
      </c>
      <c r="D86" s="242"/>
      <c r="E86" s="242"/>
      <c r="F86" s="242"/>
      <c r="G86" s="242"/>
      <c r="H86" s="242"/>
      <c r="I86" s="513"/>
      <c r="J86" s="560">
        <v>1657.05</v>
      </c>
      <c r="K86" s="557"/>
      <c r="L86" s="560">
        <v>1655.55</v>
      </c>
      <c r="M86" s="560"/>
      <c r="N86" s="560">
        <v>1963.1</v>
      </c>
      <c r="O86" s="560"/>
      <c r="P86" s="560">
        <v>1973.66</v>
      </c>
      <c r="Q86" s="560"/>
      <c r="R86" s="560">
        <v>2</v>
      </c>
      <c r="S86" s="560"/>
      <c r="T86" s="560">
        <v>3.3</v>
      </c>
      <c r="U86" s="566"/>
      <c r="V86" s="513"/>
      <c r="W86" s="567"/>
    </row>
    <row r="87" spans="1:25" ht="13.5" customHeight="1">
      <c r="A87" s="513"/>
      <c r="B87" s="523"/>
      <c r="C87" s="399" t="s">
        <v>244</v>
      </c>
      <c r="D87" s="242"/>
      <c r="E87" s="242"/>
      <c r="F87" s="242"/>
      <c r="G87" s="242"/>
      <c r="H87" s="242"/>
      <c r="I87" s="513"/>
      <c r="J87" s="509">
        <v>1659.4</v>
      </c>
      <c r="K87" s="557"/>
      <c r="L87" s="509">
        <v>1706.01</v>
      </c>
      <c r="M87" s="509"/>
      <c r="N87" s="509">
        <v>2344.41</v>
      </c>
      <c r="O87" s="509"/>
      <c r="P87" s="509">
        <v>2449.6</v>
      </c>
      <c r="Q87" s="509"/>
      <c r="R87" s="509">
        <v>0.8</v>
      </c>
      <c r="S87" s="509"/>
      <c r="T87" s="509">
        <v>1.1000000000000001</v>
      </c>
      <c r="U87" s="566"/>
      <c r="V87" s="513"/>
      <c r="W87" s="567"/>
      <c r="Y87" s="1074"/>
    </row>
    <row r="88" spans="1:25" ht="13.5" customHeight="1">
      <c r="A88" s="513"/>
      <c r="B88" s="523"/>
      <c r="C88" s="399" t="s">
        <v>245</v>
      </c>
      <c r="D88" s="242"/>
      <c r="E88" s="242"/>
      <c r="F88" s="242"/>
      <c r="G88" s="242"/>
      <c r="H88" s="242"/>
      <c r="I88" s="513"/>
      <c r="J88" s="560">
        <v>1017.79</v>
      </c>
      <c r="K88" s="557"/>
      <c r="L88" s="560">
        <v>1045.32</v>
      </c>
      <c r="M88" s="560"/>
      <c r="N88" s="560">
        <v>1108.9000000000001</v>
      </c>
      <c r="O88" s="560"/>
      <c r="P88" s="560">
        <v>1134.17</v>
      </c>
      <c r="Q88" s="560"/>
      <c r="R88" s="560">
        <v>17.2</v>
      </c>
      <c r="S88" s="560"/>
      <c r="T88" s="560">
        <v>17.2</v>
      </c>
      <c r="U88" s="566"/>
      <c r="V88" s="513"/>
      <c r="W88" s="567"/>
    </row>
    <row r="89" spans="1:25" ht="13.5" customHeight="1">
      <c r="A89" s="513"/>
      <c r="B89" s="523"/>
      <c r="C89" s="399" t="s">
        <v>246</v>
      </c>
      <c r="D89" s="242"/>
      <c r="E89" s="242"/>
      <c r="F89" s="242"/>
      <c r="G89" s="242"/>
      <c r="H89" s="242"/>
      <c r="I89" s="513"/>
      <c r="J89" s="509">
        <v>1344.29</v>
      </c>
      <c r="K89" s="557"/>
      <c r="L89" s="509">
        <v>1376.57</v>
      </c>
      <c r="M89" s="509"/>
      <c r="N89" s="509">
        <v>1492.55</v>
      </c>
      <c r="O89" s="509"/>
      <c r="P89" s="509">
        <v>1514.18</v>
      </c>
      <c r="Q89" s="509"/>
      <c r="R89" s="509">
        <v>5.2</v>
      </c>
      <c r="S89" s="509"/>
      <c r="T89" s="509">
        <v>5.3</v>
      </c>
      <c r="U89" s="566"/>
      <c r="V89" s="513"/>
      <c r="W89" s="567"/>
    </row>
    <row r="90" spans="1:25" ht="13.5" customHeight="1">
      <c r="A90" s="513"/>
      <c r="B90" s="523"/>
      <c r="C90" s="399" t="s">
        <v>247</v>
      </c>
      <c r="D90" s="242"/>
      <c r="E90" s="242"/>
      <c r="F90" s="242"/>
      <c r="G90" s="242"/>
      <c r="H90" s="242"/>
      <c r="I90" s="513"/>
      <c r="J90" s="560">
        <v>800.76</v>
      </c>
      <c r="K90" s="557"/>
      <c r="L90" s="560">
        <v>833.32</v>
      </c>
      <c r="M90" s="560"/>
      <c r="N90" s="560">
        <v>957.81</v>
      </c>
      <c r="O90" s="560"/>
      <c r="P90" s="560">
        <v>994.56</v>
      </c>
      <c r="Q90" s="560"/>
      <c r="R90" s="560">
        <v>9.6</v>
      </c>
      <c r="S90" s="560"/>
      <c r="T90" s="560">
        <v>11.4</v>
      </c>
      <c r="U90" s="566"/>
      <c r="V90" s="513"/>
      <c r="W90" s="567"/>
    </row>
    <row r="91" spans="1:25" ht="13.5" customHeight="1">
      <c r="A91" s="513"/>
      <c r="B91" s="523"/>
      <c r="C91" s="399" t="s">
        <v>248</v>
      </c>
      <c r="D91" s="242"/>
      <c r="E91" s="242"/>
      <c r="F91" s="242"/>
      <c r="G91" s="242"/>
      <c r="H91" s="242"/>
      <c r="I91" s="513"/>
      <c r="J91" s="560">
        <v>1189.48</v>
      </c>
      <c r="K91" s="557"/>
      <c r="L91" s="560">
        <v>1208.69</v>
      </c>
      <c r="M91" s="560"/>
      <c r="N91" s="560">
        <v>1271.31</v>
      </c>
      <c r="O91" s="560"/>
      <c r="P91" s="560">
        <v>1296.57</v>
      </c>
      <c r="Q91" s="560"/>
      <c r="R91" s="560">
        <v>8.1</v>
      </c>
      <c r="S91" s="560"/>
      <c r="T91" s="560">
        <v>4.8</v>
      </c>
      <c r="U91" s="566"/>
      <c r="V91" s="513"/>
      <c r="W91" s="567"/>
    </row>
    <row r="92" spans="1:25" ht="13.5" customHeight="1">
      <c r="A92" s="513"/>
      <c r="B92" s="523"/>
      <c r="C92" s="399" t="s">
        <v>249</v>
      </c>
      <c r="D92" s="242"/>
      <c r="E92" s="242"/>
      <c r="F92" s="242"/>
      <c r="G92" s="242"/>
      <c r="H92" s="242"/>
      <c r="I92" s="513"/>
      <c r="J92" s="560">
        <v>784.74</v>
      </c>
      <c r="K92" s="557"/>
      <c r="L92" s="560">
        <v>814.74</v>
      </c>
      <c r="M92" s="560"/>
      <c r="N92" s="560">
        <v>890.78</v>
      </c>
      <c r="O92" s="560"/>
      <c r="P92" s="560">
        <v>913.84</v>
      </c>
      <c r="Q92" s="560"/>
      <c r="R92" s="560">
        <v>9.6999999999999993</v>
      </c>
      <c r="S92" s="560"/>
      <c r="T92" s="560">
        <v>11.9</v>
      </c>
      <c r="U92" s="566"/>
      <c r="V92" s="513"/>
      <c r="W92" s="567"/>
      <c r="Y92" s="1074"/>
    </row>
    <row r="93" spans="1:25" ht="13.5" customHeight="1">
      <c r="A93" s="513"/>
      <c r="B93" s="523"/>
      <c r="C93" s="399" t="s">
        <v>250</v>
      </c>
      <c r="D93" s="242"/>
      <c r="E93" s="242"/>
      <c r="F93" s="242"/>
      <c r="G93" s="242"/>
      <c r="H93" s="242"/>
      <c r="I93" s="513"/>
      <c r="J93" s="560">
        <v>1523.73</v>
      </c>
      <c r="K93" s="557"/>
      <c r="L93" s="560">
        <v>1626.76</v>
      </c>
      <c r="M93" s="560"/>
      <c r="N93" s="560">
        <v>1718.83</v>
      </c>
      <c r="O93" s="560"/>
      <c r="P93" s="560">
        <v>1809.31</v>
      </c>
      <c r="Q93" s="560"/>
      <c r="R93" s="560">
        <v>8</v>
      </c>
      <c r="S93" s="560"/>
      <c r="T93" s="560">
        <v>7.8</v>
      </c>
      <c r="U93" s="566"/>
      <c r="V93" s="513"/>
      <c r="W93" s="567"/>
    </row>
    <row r="94" spans="1:25" ht="13.5" customHeight="1">
      <c r="A94" s="513"/>
      <c r="B94" s="523"/>
      <c r="C94" s="399" t="s">
        <v>184</v>
      </c>
      <c r="D94" s="242"/>
      <c r="E94" s="242"/>
      <c r="F94" s="242"/>
      <c r="G94" s="242"/>
      <c r="H94" s="242"/>
      <c r="I94" s="513"/>
      <c r="J94" s="560">
        <v>967.34</v>
      </c>
      <c r="K94" s="557"/>
      <c r="L94" s="560">
        <v>977.79</v>
      </c>
      <c r="M94" s="560"/>
      <c r="N94" s="560">
        <v>1084.24</v>
      </c>
      <c r="O94" s="560"/>
      <c r="P94" s="560">
        <v>1093.73</v>
      </c>
      <c r="Q94" s="560"/>
      <c r="R94" s="560">
        <v>22.7</v>
      </c>
      <c r="S94" s="560"/>
      <c r="T94" s="560">
        <v>21.2</v>
      </c>
      <c r="U94" s="566"/>
      <c r="V94" s="513"/>
      <c r="W94" s="567"/>
    </row>
    <row r="95" spans="1:25" ht="11.25" customHeight="1">
      <c r="A95" s="513"/>
      <c r="B95" s="523"/>
      <c r="C95" s="399"/>
      <c r="D95" s="242"/>
      <c r="E95" s="242"/>
      <c r="F95" s="242"/>
      <c r="G95" s="242"/>
      <c r="H95" s="242"/>
      <c r="I95" s="513"/>
      <c r="J95" s="560"/>
      <c r="K95" s="557"/>
      <c r="L95" s="560"/>
      <c r="M95" s="557"/>
      <c r="N95" s="560"/>
      <c r="O95" s="557"/>
      <c r="P95" s="560"/>
      <c r="Q95" s="557"/>
      <c r="R95" s="560"/>
      <c r="S95" s="560"/>
      <c r="T95" s="560"/>
      <c r="U95" s="566"/>
      <c r="V95" s="513"/>
      <c r="W95" s="567"/>
    </row>
    <row r="96" spans="1:25" ht="14.25" customHeight="1">
      <c r="A96" s="513"/>
      <c r="B96" s="523"/>
      <c r="C96" s="577" t="s">
        <v>251</v>
      </c>
      <c r="D96" s="522"/>
      <c r="E96" s="524"/>
      <c r="F96" s="578"/>
      <c r="G96" s="578"/>
      <c r="H96" s="579" t="s">
        <v>252</v>
      </c>
      <c r="I96" s="578"/>
      <c r="J96" s="513"/>
      <c r="K96" s="545"/>
      <c r="L96" s="545"/>
      <c r="M96" s="545"/>
      <c r="N96" s="580"/>
      <c r="O96" s="581"/>
      <c r="P96" s="578"/>
      <c r="Q96" s="578"/>
      <c r="R96" s="578"/>
      <c r="S96" s="578"/>
      <c r="T96" s="578"/>
      <c r="U96" s="546"/>
      <c r="V96" s="513"/>
    </row>
    <row r="97" spans="1:22" ht="10.5" customHeight="1">
      <c r="A97" s="513"/>
      <c r="B97" s="523"/>
      <c r="C97" s="243" t="s">
        <v>253</v>
      </c>
      <c r="D97" s="522"/>
      <c r="E97" s="524"/>
      <c r="F97" s="578"/>
      <c r="G97" s="578"/>
      <c r="H97" s="579"/>
      <c r="I97" s="578"/>
      <c r="J97" s="513"/>
      <c r="K97" s="545"/>
      <c r="L97" s="545"/>
      <c r="M97" s="545"/>
      <c r="N97" s="580"/>
      <c r="O97" s="581"/>
      <c r="P97" s="578"/>
      <c r="Q97" s="578"/>
      <c r="R97" s="578"/>
      <c r="S97" s="578"/>
      <c r="T97" s="578"/>
      <c r="U97" s="546"/>
      <c r="V97" s="513"/>
    </row>
    <row r="98" spans="1:22" ht="19.5" customHeight="1">
      <c r="A98" s="513"/>
      <c r="B98" s="523"/>
      <c r="C98" s="1608" t="s">
        <v>410</v>
      </c>
      <c r="D98" s="1608"/>
      <c r="E98" s="1608"/>
      <c r="F98" s="1608"/>
      <c r="G98" s="1608"/>
      <c r="H98" s="1608"/>
      <c r="I98" s="1608"/>
      <c r="J98" s="1608"/>
      <c r="K98" s="1608"/>
      <c r="L98" s="1608"/>
      <c r="M98" s="1608"/>
      <c r="N98" s="1608"/>
      <c r="O98" s="1608"/>
      <c r="P98" s="1608"/>
      <c r="Q98" s="1608"/>
      <c r="R98" s="1608"/>
      <c r="S98" s="1608"/>
      <c r="T98" s="1608"/>
      <c r="U98" s="546"/>
      <c r="V98" s="513"/>
    </row>
    <row r="99" spans="1:22" ht="11.25" customHeight="1">
      <c r="A99" s="513"/>
      <c r="B99" s="523"/>
      <c r="C99" s="1609"/>
      <c r="D99" s="1609"/>
      <c r="E99" s="1609"/>
      <c r="F99" s="1609"/>
      <c r="G99" s="1609"/>
      <c r="H99" s="1609"/>
      <c r="I99" s="1609"/>
      <c r="J99" s="1609"/>
      <c r="K99" s="1609"/>
      <c r="L99" s="1609"/>
      <c r="M99" s="1609"/>
      <c r="N99" s="1609"/>
      <c r="O99" s="1609"/>
      <c r="P99" s="1609"/>
      <c r="Q99" s="1609"/>
      <c r="R99" s="1609"/>
      <c r="S99" s="1609"/>
      <c r="T99" s="1609"/>
      <c r="U99" s="546"/>
      <c r="V99" s="513"/>
    </row>
    <row r="100" spans="1:22" ht="2.25" customHeight="1" thickBot="1">
      <c r="A100" s="513"/>
      <c r="B100" s="523"/>
      <c r="C100" s="1071"/>
      <c r="D100" s="1071"/>
      <c r="E100" s="1071"/>
      <c r="F100" s="1071"/>
      <c r="G100" s="1071"/>
      <c r="H100" s="1071"/>
      <c r="I100" s="1071"/>
      <c r="J100" s="1071"/>
      <c r="K100" s="1071"/>
      <c r="L100" s="1071"/>
      <c r="M100" s="1071"/>
      <c r="N100" s="1071"/>
      <c r="O100" s="1071"/>
      <c r="P100" s="1071"/>
      <c r="Q100" s="1071"/>
      <c r="R100" s="1071"/>
      <c r="S100" s="1071"/>
      <c r="T100" s="1071"/>
      <c r="U100" s="546"/>
      <c r="V100" s="513"/>
    </row>
    <row r="101" spans="1:22" ht="13.5" thickBot="1">
      <c r="A101" s="513"/>
      <c r="B101" s="582">
        <v>14</v>
      </c>
      <c r="C101" s="1603" t="s">
        <v>592</v>
      </c>
      <c r="D101" s="1603"/>
      <c r="E101" s="522"/>
      <c r="F101" s="522"/>
      <c r="G101" s="522"/>
      <c r="H101" s="522"/>
      <c r="I101" s="522"/>
      <c r="J101" s="522"/>
      <c r="K101" s="522"/>
      <c r="L101" s="522"/>
      <c r="M101" s="522"/>
      <c r="N101" s="522"/>
      <c r="O101" s="522"/>
      <c r="P101" s="522"/>
      <c r="Q101" s="522"/>
      <c r="R101" s="522"/>
      <c r="S101" s="522"/>
      <c r="T101" s="522"/>
      <c r="V101" s="513"/>
    </row>
    <row r="104" spans="1:22">
      <c r="F104" s="567"/>
    </row>
    <row r="112" spans="1:22" ht="8.25" customHeight="1"/>
    <row r="114" spans="20:21" ht="9" customHeight="1">
      <c r="U114" s="583"/>
    </row>
    <row r="115" spans="20:21" ht="8.25" customHeight="1">
      <c r="T115" s="1604"/>
      <c r="U115" s="1604"/>
    </row>
    <row r="116" spans="20:21" ht="9.75" customHeight="1"/>
  </sheetData>
  <mergeCells count="41">
    <mergeCell ref="C101:D101"/>
    <mergeCell ref="T115:U115"/>
    <mergeCell ref="C74:D75"/>
    <mergeCell ref="J75:L75"/>
    <mergeCell ref="N75:P75"/>
    <mergeCell ref="R75:T75"/>
    <mergeCell ref="C98:T98"/>
    <mergeCell ref="C99:T99"/>
    <mergeCell ref="C73:T73"/>
    <mergeCell ref="G34:H34"/>
    <mergeCell ref="J34:L34"/>
    <mergeCell ref="N34:P34"/>
    <mergeCell ref="R34:T34"/>
    <mergeCell ref="C36:D37"/>
    <mergeCell ref="L36:N36"/>
    <mergeCell ref="J37:L37"/>
    <mergeCell ref="N37:P37"/>
    <mergeCell ref="R37:T37"/>
    <mergeCell ref="C55:D56"/>
    <mergeCell ref="R55:T55"/>
    <mergeCell ref="J56:L56"/>
    <mergeCell ref="N56:P56"/>
    <mergeCell ref="R56:T56"/>
    <mergeCell ref="T8:T10"/>
    <mergeCell ref="C15:D16"/>
    <mergeCell ref="J16:L16"/>
    <mergeCell ref="N16:P16"/>
    <mergeCell ref="R16:T16"/>
    <mergeCell ref="P8:P10"/>
    <mergeCell ref="R8:R10"/>
    <mergeCell ref="C31:F31"/>
    <mergeCell ref="L8:L10"/>
    <mergeCell ref="M8:M10"/>
    <mergeCell ref="N8:N10"/>
    <mergeCell ref="O8:O10"/>
    <mergeCell ref="K8:K10"/>
    <mergeCell ref="C5:D6"/>
    <mergeCell ref="C8:F10"/>
    <mergeCell ref="H8:H10"/>
    <mergeCell ref="I8:I10"/>
    <mergeCell ref="J8:J10"/>
  </mergeCells>
  <pageMargins left="0.15748031496062992" right="0.15748031496062992" top="0.19685039370078741" bottom="0.19685039370078741" header="0" footer="0"/>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sheetPr>
    <tabColor indexed="20"/>
  </sheetPr>
  <dimension ref="A1:IL90"/>
  <sheetViews>
    <sheetView workbookViewId="0"/>
  </sheetViews>
  <sheetFormatPr defaultRowHeight="12.75"/>
  <cols>
    <col min="1" max="1" width="1" style="303" customWidth="1"/>
    <col min="2" max="2" width="2.5703125" style="303" customWidth="1"/>
    <col min="3" max="3" width="2.28515625" style="303" customWidth="1"/>
    <col min="4" max="4" width="27.85546875" style="303" customWidth="1"/>
    <col min="5" max="5" width="0.5703125" style="1" customWidth="1"/>
    <col min="6" max="6" width="12.42578125" style="303" customWidth="1"/>
    <col min="7" max="7" width="0.5703125" style="303" customWidth="1"/>
    <col min="8" max="8" width="12.42578125" style="303" customWidth="1"/>
    <col min="9" max="9" width="0.5703125" style="303" customWidth="1"/>
    <col min="10" max="10" width="12.42578125" style="303" customWidth="1"/>
    <col min="11" max="11" width="0.5703125" style="303" customWidth="1"/>
    <col min="12" max="12" width="12.42578125" style="303" customWidth="1"/>
    <col min="13" max="13" width="0.5703125" style="303" customWidth="1"/>
    <col min="14" max="14" width="12.42578125" style="303" customWidth="1"/>
    <col min="15" max="15" width="2.5703125" style="303" customWidth="1"/>
    <col min="16" max="16" width="1" style="303" customWidth="1"/>
    <col min="17" max="16384" width="9.140625" style="303"/>
  </cols>
  <sheetData>
    <row r="1" spans="1:16" ht="13.5" customHeight="1" thickBot="1">
      <c r="A1" s="4"/>
      <c r="B1" s="248"/>
      <c r="C1" s="1612" t="s">
        <v>135</v>
      </c>
      <c r="D1" s="1480"/>
      <c r="E1" s="29"/>
      <c r="F1" s="820"/>
      <c r="G1" s="820"/>
      <c r="H1" s="820"/>
      <c r="I1" s="820"/>
      <c r="J1" s="820"/>
      <c r="K1" s="820"/>
      <c r="L1" s="820"/>
      <c r="M1" s="820"/>
      <c r="N1" s="820"/>
      <c r="O1" s="247"/>
      <c r="P1" s="4"/>
    </row>
    <row r="2" spans="1:16" ht="6" customHeight="1">
      <c r="A2" s="4"/>
      <c r="B2" s="1518"/>
      <c r="C2" s="1518"/>
      <c r="D2" s="1518"/>
      <c r="E2" s="246"/>
      <c r="F2" s="19"/>
      <c r="G2" s="19"/>
      <c r="H2" s="19"/>
      <c r="I2" s="8"/>
      <c r="J2" s="8"/>
      <c r="K2" s="8"/>
      <c r="L2" s="8"/>
      <c r="M2" s="8"/>
      <c r="N2" s="8"/>
      <c r="O2" s="49"/>
      <c r="P2" s="4"/>
    </row>
    <row r="3" spans="1:16" ht="13.5" customHeight="1" thickBot="1">
      <c r="A3" s="4"/>
      <c r="B3" s="8"/>
      <c r="C3" s="8"/>
      <c r="D3" s="8"/>
      <c r="E3" s="8"/>
      <c r="F3" s="817"/>
      <c r="G3" s="817"/>
      <c r="H3" s="817"/>
      <c r="I3" s="817"/>
      <c r="J3" s="817"/>
      <c r="K3" s="817"/>
      <c r="M3" s="817"/>
      <c r="N3" s="817" t="s">
        <v>97</v>
      </c>
      <c r="O3" s="20"/>
      <c r="P3" s="4"/>
    </row>
    <row r="4" spans="1:16" s="12" customFormat="1" ht="13.5" customHeight="1" thickBot="1">
      <c r="A4" s="11"/>
      <c r="B4" s="21"/>
      <c r="C4" s="808" t="s">
        <v>134</v>
      </c>
      <c r="D4" s="809"/>
      <c r="E4" s="809"/>
      <c r="F4" s="810"/>
      <c r="G4" s="810"/>
      <c r="H4" s="810"/>
      <c r="I4" s="810"/>
      <c r="J4" s="810"/>
      <c r="K4" s="810"/>
      <c r="L4" s="810"/>
      <c r="M4" s="810"/>
      <c r="N4" s="810"/>
      <c r="O4" s="20"/>
      <c r="P4" s="11"/>
    </row>
    <row r="5" spans="1:16" ht="4.5" customHeight="1">
      <c r="A5" s="4"/>
      <c r="B5" s="8"/>
      <c r="C5" s="1613" t="s">
        <v>128</v>
      </c>
      <c r="D5" s="1614"/>
      <c r="E5" s="822"/>
      <c r="F5" s="5"/>
      <c r="G5" s="5"/>
      <c r="H5" s="5"/>
      <c r="I5" s="5"/>
      <c r="J5" s="5"/>
      <c r="K5" s="5"/>
      <c r="L5" s="5"/>
      <c r="M5" s="5"/>
      <c r="N5" s="5"/>
      <c r="O5" s="20"/>
      <c r="P5" s="4"/>
    </row>
    <row r="6" spans="1:16" ht="13.5" customHeight="1">
      <c r="A6" s="4"/>
      <c r="B6" s="8"/>
      <c r="C6" s="1459"/>
      <c r="D6" s="1459"/>
      <c r="E6" s="822"/>
      <c r="F6" s="1443">
        <v>2011</v>
      </c>
      <c r="G6" s="1443"/>
      <c r="H6" s="1443"/>
      <c r="I6" s="1443"/>
      <c r="J6" s="1443"/>
      <c r="K6" s="1443"/>
      <c r="L6" s="1443"/>
      <c r="M6" s="245"/>
      <c r="N6" s="821">
        <v>2012</v>
      </c>
      <c r="O6" s="20"/>
      <c r="P6" s="4"/>
    </row>
    <row r="7" spans="1:16" ht="13.5" customHeight="1">
      <c r="A7" s="4"/>
      <c r="B7" s="8"/>
      <c r="C7" s="822"/>
      <c r="D7" s="822"/>
      <c r="E7" s="822"/>
      <c r="F7" s="818" t="s">
        <v>133</v>
      </c>
      <c r="G7" s="8"/>
      <c r="H7" s="818" t="s">
        <v>132</v>
      </c>
      <c r="I7" s="8"/>
      <c r="J7" s="839" t="s">
        <v>131</v>
      </c>
      <c r="K7" s="8"/>
      <c r="L7" s="818" t="s">
        <v>130</v>
      </c>
      <c r="M7" s="8"/>
      <c r="N7" s="818" t="s">
        <v>133</v>
      </c>
      <c r="O7" s="22"/>
      <c r="P7" s="4"/>
    </row>
    <row r="8" spans="1:16" s="813" customFormat="1" ht="23.25" customHeight="1">
      <c r="A8" s="811"/>
      <c r="B8" s="812"/>
      <c r="C8" s="1610" t="s">
        <v>95</v>
      </c>
      <c r="D8" s="1610"/>
      <c r="E8" s="840"/>
      <c r="F8" s="841">
        <v>871.85</v>
      </c>
      <c r="G8" s="842"/>
      <c r="H8" s="841">
        <v>872.31</v>
      </c>
      <c r="I8" s="842"/>
      <c r="J8" s="841">
        <v>874.38</v>
      </c>
      <c r="K8" s="842"/>
      <c r="L8" s="841">
        <v>874.9</v>
      </c>
      <c r="M8" s="842"/>
      <c r="N8" s="841">
        <v>879.43</v>
      </c>
      <c r="O8" s="843"/>
      <c r="P8" s="811"/>
    </row>
    <row r="9" spans="1:16" ht="18.75" customHeight="1">
      <c r="A9" s="4"/>
      <c r="B9" s="8"/>
      <c r="C9" s="399" t="s">
        <v>127</v>
      </c>
      <c r="D9" s="18"/>
      <c r="E9" s="822"/>
      <c r="F9" s="819">
        <v>1994.85</v>
      </c>
      <c r="G9" s="55"/>
      <c r="H9" s="819">
        <v>2002.76</v>
      </c>
      <c r="I9" s="55"/>
      <c r="J9" s="819">
        <v>2021.36</v>
      </c>
      <c r="K9" s="55"/>
      <c r="L9" s="819">
        <v>2032.02</v>
      </c>
      <c r="M9" s="55"/>
      <c r="N9" s="819">
        <v>2034.98</v>
      </c>
      <c r="O9" s="22"/>
      <c r="P9" s="4"/>
    </row>
    <row r="10" spans="1:16" ht="18.75" customHeight="1">
      <c r="A10" s="4"/>
      <c r="B10" s="8"/>
      <c r="C10" s="399" t="s">
        <v>126</v>
      </c>
      <c r="D10" s="18"/>
      <c r="E10" s="822"/>
      <c r="F10" s="819">
        <v>727.39</v>
      </c>
      <c r="G10" s="55"/>
      <c r="H10" s="819">
        <v>727.82</v>
      </c>
      <c r="I10" s="55"/>
      <c r="J10" s="819">
        <v>728.21</v>
      </c>
      <c r="K10" s="55"/>
      <c r="L10" s="819">
        <v>730.47</v>
      </c>
      <c r="M10" s="55"/>
      <c r="N10" s="819">
        <v>732.31</v>
      </c>
      <c r="O10" s="22"/>
      <c r="P10" s="4"/>
    </row>
    <row r="11" spans="1:16" ht="18.75" customHeight="1">
      <c r="A11" s="4"/>
      <c r="B11" s="8"/>
      <c r="C11" s="399" t="s">
        <v>125</v>
      </c>
      <c r="D11" s="18"/>
      <c r="E11" s="822"/>
      <c r="F11" s="819">
        <v>718.46</v>
      </c>
      <c r="G11" s="55"/>
      <c r="H11" s="819">
        <v>722.95</v>
      </c>
      <c r="I11" s="55"/>
      <c r="J11" s="819">
        <v>714.3</v>
      </c>
      <c r="K11" s="55"/>
      <c r="L11" s="819">
        <v>719.86</v>
      </c>
      <c r="M11" s="55"/>
      <c r="N11" s="819">
        <v>726.6</v>
      </c>
      <c r="O11" s="22"/>
      <c r="P11" s="4"/>
    </row>
    <row r="12" spans="1:16" ht="18.75" customHeight="1">
      <c r="A12" s="4"/>
      <c r="B12" s="8"/>
      <c r="C12" s="399" t="s">
        <v>124</v>
      </c>
      <c r="D12" s="18"/>
      <c r="E12" s="822"/>
      <c r="F12" s="819">
        <v>1265.57</v>
      </c>
      <c r="G12" s="55"/>
      <c r="H12" s="819">
        <v>1253.0999999999999</v>
      </c>
      <c r="I12" s="55"/>
      <c r="J12" s="819">
        <v>1260.08</v>
      </c>
      <c r="K12" s="55"/>
      <c r="L12" s="819">
        <v>1260.2</v>
      </c>
      <c r="M12" s="55"/>
      <c r="N12" s="819">
        <v>1264.25</v>
      </c>
      <c r="O12" s="22"/>
      <c r="P12" s="4"/>
    </row>
    <row r="13" spans="1:16" ht="18.75" customHeight="1">
      <c r="A13" s="4"/>
      <c r="B13" s="8"/>
      <c r="C13" s="399" t="s">
        <v>123</v>
      </c>
      <c r="D13" s="18"/>
      <c r="E13" s="822"/>
      <c r="F13" s="819">
        <v>802.9</v>
      </c>
      <c r="G13" s="55"/>
      <c r="H13" s="819">
        <v>803.47</v>
      </c>
      <c r="I13" s="55"/>
      <c r="J13" s="819">
        <v>796.71</v>
      </c>
      <c r="K13" s="55"/>
      <c r="L13" s="819">
        <v>791.17</v>
      </c>
      <c r="M13" s="55"/>
      <c r="N13" s="819">
        <v>800.67</v>
      </c>
      <c r="O13" s="22"/>
      <c r="P13" s="4"/>
    </row>
    <row r="14" spans="1:16" ht="18.75" customHeight="1">
      <c r="A14" s="4"/>
      <c r="B14" s="8"/>
      <c r="C14" s="399" t="s">
        <v>122</v>
      </c>
      <c r="D14" s="18"/>
      <c r="E14" s="822"/>
      <c r="F14" s="819">
        <v>755.17</v>
      </c>
      <c r="G14" s="55"/>
      <c r="H14" s="819">
        <v>755.74</v>
      </c>
      <c r="I14" s="55"/>
      <c r="J14" s="819">
        <v>753.24</v>
      </c>
      <c r="K14" s="55"/>
      <c r="L14" s="819">
        <v>756.27</v>
      </c>
      <c r="M14" s="55"/>
      <c r="N14" s="819">
        <v>757.96</v>
      </c>
      <c r="O14" s="22"/>
      <c r="P14" s="4"/>
    </row>
    <row r="15" spans="1:16" ht="18.75" customHeight="1">
      <c r="A15" s="4"/>
      <c r="B15" s="8"/>
      <c r="C15" s="399" t="s">
        <v>121</v>
      </c>
      <c r="D15" s="18"/>
      <c r="E15" s="822"/>
      <c r="F15" s="819">
        <v>747.93</v>
      </c>
      <c r="G15" s="55"/>
      <c r="H15" s="819">
        <v>760.79</v>
      </c>
      <c r="I15" s="55"/>
      <c r="J15" s="819">
        <v>753.08</v>
      </c>
      <c r="K15" s="55"/>
      <c r="L15" s="819">
        <v>758.38</v>
      </c>
      <c r="M15" s="55"/>
      <c r="N15" s="819">
        <v>759.01</v>
      </c>
      <c r="O15" s="22"/>
      <c r="P15" s="4"/>
    </row>
    <row r="16" spans="1:16" ht="18.75" customHeight="1">
      <c r="A16" s="4"/>
      <c r="B16" s="8"/>
      <c r="C16" s="399" t="s">
        <v>120</v>
      </c>
      <c r="D16" s="18"/>
      <c r="E16" s="822"/>
      <c r="F16" s="819">
        <v>736.76</v>
      </c>
      <c r="G16" s="55"/>
      <c r="H16" s="819">
        <v>739.48</v>
      </c>
      <c r="I16" s="55"/>
      <c r="J16" s="819">
        <v>748.74</v>
      </c>
      <c r="K16" s="55"/>
      <c r="L16" s="819">
        <v>749.33</v>
      </c>
      <c r="M16" s="55"/>
      <c r="N16" s="819">
        <v>752.81</v>
      </c>
      <c r="O16" s="22"/>
      <c r="P16" s="4"/>
    </row>
    <row r="17" spans="1:16" ht="18.75" customHeight="1">
      <c r="A17" s="4"/>
      <c r="B17" s="8"/>
      <c r="C17" s="399" t="s">
        <v>119</v>
      </c>
      <c r="D17" s="18"/>
      <c r="E17" s="822"/>
      <c r="F17" s="819">
        <v>728</v>
      </c>
      <c r="G17" s="55"/>
      <c r="H17" s="819">
        <v>735.16</v>
      </c>
      <c r="I17" s="55"/>
      <c r="J17" s="819">
        <v>742.59</v>
      </c>
      <c r="K17" s="55"/>
      <c r="L17" s="819">
        <v>743.41</v>
      </c>
      <c r="M17" s="55"/>
      <c r="N17" s="819">
        <v>752.97</v>
      </c>
      <c r="O17" s="22"/>
      <c r="P17" s="4"/>
    </row>
    <row r="18" spans="1:16" ht="18.75" customHeight="1">
      <c r="A18" s="4"/>
      <c r="B18" s="8"/>
      <c r="C18" s="399" t="s">
        <v>118</v>
      </c>
      <c r="D18" s="18"/>
      <c r="E18" s="822"/>
      <c r="F18" s="819">
        <v>822.05</v>
      </c>
      <c r="G18" s="55"/>
      <c r="H18" s="819">
        <v>823.49</v>
      </c>
      <c r="I18" s="55"/>
      <c r="J18" s="819">
        <v>842.44</v>
      </c>
      <c r="K18" s="55"/>
      <c r="L18" s="819">
        <v>842.33</v>
      </c>
      <c r="M18" s="55"/>
      <c r="N18" s="819">
        <v>838.39</v>
      </c>
      <c r="O18" s="22"/>
      <c r="P18" s="4"/>
    </row>
    <row r="19" spans="1:16" ht="18.75" customHeight="1">
      <c r="A19" s="4"/>
      <c r="B19" s="8"/>
      <c r="C19" s="399" t="s">
        <v>117</v>
      </c>
      <c r="D19" s="18"/>
      <c r="E19" s="822"/>
      <c r="F19" s="819">
        <v>869.02</v>
      </c>
      <c r="G19" s="55"/>
      <c r="H19" s="819">
        <v>867.24</v>
      </c>
      <c r="I19" s="55"/>
      <c r="J19" s="819">
        <v>869.62</v>
      </c>
      <c r="K19" s="55"/>
      <c r="L19" s="819">
        <v>866.97</v>
      </c>
      <c r="M19" s="55"/>
      <c r="N19" s="819">
        <v>877.45</v>
      </c>
      <c r="O19" s="22"/>
      <c r="P19" s="4"/>
    </row>
    <row r="20" spans="1:16" ht="18.75" customHeight="1">
      <c r="A20" s="4"/>
      <c r="B20" s="8"/>
      <c r="C20" s="399" t="s">
        <v>116</v>
      </c>
      <c r="D20" s="18"/>
      <c r="E20" s="23"/>
      <c r="F20" s="819">
        <v>734.3</v>
      </c>
      <c r="G20" s="55"/>
      <c r="H20" s="819">
        <v>735.91</v>
      </c>
      <c r="I20" s="55"/>
      <c r="J20" s="819">
        <v>740.51</v>
      </c>
      <c r="K20" s="55"/>
      <c r="L20" s="819">
        <v>744.29</v>
      </c>
      <c r="M20" s="55"/>
      <c r="N20" s="819">
        <v>746.37</v>
      </c>
      <c r="O20" s="22"/>
      <c r="P20" s="4"/>
    </row>
    <row r="21" spans="1:16" ht="18.75" customHeight="1">
      <c r="A21" s="4"/>
      <c r="B21" s="8"/>
      <c r="C21" s="399" t="s">
        <v>115</v>
      </c>
      <c r="D21" s="18"/>
      <c r="E21" s="822"/>
      <c r="F21" s="819">
        <v>835.06</v>
      </c>
      <c r="G21" s="55"/>
      <c r="H21" s="819">
        <v>833.76</v>
      </c>
      <c r="I21" s="55"/>
      <c r="J21" s="819">
        <v>836.33</v>
      </c>
      <c r="K21" s="55"/>
      <c r="L21" s="819">
        <v>848.78</v>
      </c>
      <c r="M21" s="55"/>
      <c r="N21" s="819">
        <v>855.43</v>
      </c>
      <c r="O21" s="22"/>
      <c r="P21" s="4"/>
    </row>
    <row r="22" spans="1:16" ht="18.75" customHeight="1">
      <c r="A22" s="4"/>
      <c r="B22" s="8"/>
      <c r="C22" s="399" t="s">
        <v>114</v>
      </c>
      <c r="D22" s="18"/>
      <c r="E22" s="822"/>
      <c r="F22" s="819">
        <v>834.61</v>
      </c>
      <c r="G22" s="55"/>
      <c r="H22" s="819">
        <v>832.03</v>
      </c>
      <c r="I22" s="55"/>
      <c r="J22" s="819">
        <v>828.92</v>
      </c>
      <c r="K22" s="55"/>
      <c r="L22" s="819">
        <v>831.63</v>
      </c>
      <c r="M22" s="55"/>
      <c r="N22" s="819">
        <v>835.32</v>
      </c>
      <c r="O22" s="22"/>
      <c r="P22" s="4"/>
    </row>
    <row r="23" spans="1:16" ht="18.75" customHeight="1">
      <c r="A23" s="4"/>
      <c r="B23" s="8"/>
      <c r="C23" s="399" t="s">
        <v>113</v>
      </c>
      <c r="D23" s="18"/>
      <c r="E23" s="822"/>
      <c r="F23" s="819">
        <v>798.25</v>
      </c>
      <c r="G23" s="55"/>
      <c r="H23" s="819">
        <v>798.3</v>
      </c>
      <c r="I23" s="55"/>
      <c r="J23" s="819">
        <v>803.97</v>
      </c>
      <c r="K23" s="55"/>
      <c r="L23" s="819">
        <v>804.48</v>
      </c>
      <c r="M23" s="55"/>
      <c r="N23" s="819">
        <v>806.02</v>
      </c>
      <c r="O23" s="22"/>
      <c r="P23" s="4"/>
    </row>
    <row r="24" spans="1:16" ht="18.75" customHeight="1">
      <c r="A24" s="4"/>
      <c r="B24" s="8"/>
      <c r="C24" s="399" t="s">
        <v>112</v>
      </c>
      <c r="D24" s="18"/>
      <c r="E24" s="23"/>
      <c r="F24" s="819">
        <v>643.6</v>
      </c>
      <c r="G24" s="55"/>
      <c r="H24" s="819">
        <v>642.36</v>
      </c>
      <c r="I24" s="55"/>
      <c r="J24" s="819">
        <v>648.70000000000005</v>
      </c>
      <c r="K24" s="55"/>
      <c r="L24" s="819">
        <v>649.79999999999995</v>
      </c>
      <c r="M24" s="55"/>
      <c r="N24" s="819">
        <v>656.76</v>
      </c>
      <c r="O24" s="22"/>
      <c r="P24" s="4"/>
    </row>
    <row r="25" spans="1:16" ht="26.25" customHeight="1" thickBot="1">
      <c r="A25" s="4"/>
      <c r="B25" s="8"/>
      <c r="C25" s="822"/>
      <c r="D25" s="822"/>
      <c r="E25" s="822"/>
      <c r="F25" s="817"/>
      <c r="G25" s="817"/>
      <c r="H25" s="817"/>
      <c r="I25" s="817"/>
      <c r="J25" s="817"/>
      <c r="K25" s="817"/>
      <c r="M25" s="817"/>
      <c r="N25" s="817"/>
      <c r="O25" s="22"/>
      <c r="P25" s="4"/>
    </row>
    <row r="26" spans="1:16" s="12" customFormat="1" ht="13.5" customHeight="1" thickBot="1">
      <c r="A26" s="11"/>
      <c r="B26" s="21"/>
      <c r="C26" s="808" t="s">
        <v>129</v>
      </c>
      <c r="D26" s="809"/>
      <c r="E26" s="809"/>
      <c r="F26" s="810"/>
      <c r="G26" s="810"/>
      <c r="H26" s="810"/>
      <c r="I26" s="810"/>
      <c r="J26" s="810"/>
      <c r="K26" s="810"/>
      <c r="L26" s="810"/>
      <c r="M26" s="810"/>
      <c r="N26" s="810"/>
      <c r="O26" s="22"/>
      <c r="P26" s="11"/>
    </row>
    <row r="27" spans="1:16" ht="12.75" customHeight="1">
      <c r="A27" s="4"/>
      <c r="B27" s="8"/>
      <c r="C27" s="1615" t="s">
        <v>128</v>
      </c>
      <c r="D27" s="1616"/>
      <c r="E27" s="822"/>
      <c r="F27" s="822"/>
      <c r="G27" s="822"/>
      <c r="H27" s="822"/>
      <c r="I27" s="822"/>
      <c r="J27" s="822"/>
      <c r="K27" s="822"/>
      <c r="L27" s="822"/>
      <c r="M27" s="822"/>
      <c r="N27" s="822"/>
      <c r="O27" s="22"/>
      <c r="P27" s="4"/>
    </row>
    <row r="28" spans="1:16" ht="12.75" hidden="1" customHeight="1">
      <c r="A28" s="4"/>
      <c r="B28" s="8"/>
      <c r="C28" s="1617"/>
      <c r="D28" s="1617"/>
      <c r="E28" s="822"/>
      <c r="F28" s="821">
        <v>2009</v>
      </c>
      <c r="G28" s="245"/>
      <c r="H28" s="1443">
        <v>2010</v>
      </c>
      <c r="I28" s="1443"/>
      <c r="J28" s="1443"/>
      <c r="K28" s="1443"/>
      <c r="L28" s="1443"/>
      <c r="M28" s="1443"/>
      <c r="N28" s="1443"/>
      <c r="O28" s="22"/>
      <c r="P28" s="4"/>
    </row>
    <row r="29" spans="1:16" ht="13.5" hidden="1" customHeight="1">
      <c r="A29" s="4"/>
      <c r="B29" s="8"/>
      <c r="C29" s="822"/>
      <c r="D29" s="822"/>
      <c r="E29" s="822"/>
      <c r="F29" s="818" t="s">
        <v>391</v>
      </c>
      <c r="G29" s="8"/>
      <c r="H29" s="818" t="s">
        <v>521</v>
      </c>
      <c r="I29" s="8"/>
      <c r="J29" s="818" t="s">
        <v>392</v>
      </c>
      <c r="K29" s="8"/>
      <c r="L29" s="839" t="s">
        <v>522</v>
      </c>
      <c r="M29" s="8"/>
      <c r="N29" s="818" t="s">
        <v>391</v>
      </c>
      <c r="O29" s="22"/>
      <c r="P29" s="4"/>
    </row>
    <row r="30" spans="1:16" s="813" customFormat="1" ht="23.25" customHeight="1">
      <c r="A30" s="811"/>
      <c r="B30" s="812"/>
      <c r="C30" s="1610" t="s">
        <v>95</v>
      </c>
      <c r="D30" s="1610"/>
      <c r="E30" s="840"/>
      <c r="F30" s="841">
        <v>5.05</v>
      </c>
      <c r="G30" s="842"/>
      <c r="H30" s="841">
        <v>5.04</v>
      </c>
      <c r="I30" s="842"/>
      <c r="J30" s="841">
        <v>5.05</v>
      </c>
      <c r="K30" s="842"/>
      <c r="L30" s="841">
        <v>5.0999999999999996</v>
      </c>
      <c r="M30" s="842"/>
      <c r="N30" s="841">
        <v>5.08</v>
      </c>
      <c r="O30" s="843"/>
      <c r="P30" s="811"/>
    </row>
    <row r="31" spans="1:16" ht="18" customHeight="1">
      <c r="A31" s="4"/>
      <c r="B31" s="8"/>
      <c r="C31" s="399" t="s">
        <v>127</v>
      </c>
      <c r="D31" s="18"/>
      <c r="E31" s="822"/>
      <c r="F31" s="819">
        <v>11.7</v>
      </c>
      <c r="G31" s="55"/>
      <c r="H31" s="819">
        <v>11.7</v>
      </c>
      <c r="I31" s="55"/>
      <c r="J31" s="819">
        <v>11.8</v>
      </c>
      <c r="K31" s="55"/>
      <c r="L31" s="819">
        <v>11.87</v>
      </c>
      <c r="M31" s="55"/>
      <c r="N31" s="819">
        <v>11.87</v>
      </c>
      <c r="O31" s="843"/>
      <c r="P31" s="4"/>
    </row>
    <row r="32" spans="1:16" ht="18" customHeight="1">
      <c r="A32" s="4"/>
      <c r="B32" s="8"/>
      <c r="C32" s="399" t="s">
        <v>126</v>
      </c>
      <c r="D32" s="55"/>
      <c r="E32" s="8"/>
      <c r="F32" s="819">
        <v>4.21</v>
      </c>
      <c r="G32" s="55"/>
      <c r="H32" s="819">
        <v>4.2</v>
      </c>
      <c r="I32" s="55"/>
      <c r="J32" s="819">
        <v>4.2</v>
      </c>
      <c r="K32" s="55"/>
      <c r="L32" s="819">
        <v>4.22</v>
      </c>
      <c r="M32" s="55"/>
      <c r="N32" s="819">
        <v>4.2</v>
      </c>
      <c r="O32" s="843"/>
      <c r="P32" s="4"/>
    </row>
    <row r="33" spans="1:16" ht="18" customHeight="1">
      <c r="A33" s="4"/>
      <c r="B33" s="8"/>
      <c r="C33" s="399" t="s">
        <v>125</v>
      </c>
      <c r="D33" s="55"/>
      <c r="E33" s="8"/>
      <c r="F33" s="819">
        <v>4.2</v>
      </c>
      <c r="G33" s="55"/>
      <c r="H33" s="819">
        <v>4.18</v>
      </c>
      <c r="I33" s="55"/>
      <c r="J33" s="819">
        <v>4.12</v>
      </c>
      <c r="K33" s="55"/>
      <c r="L33" s="819">
        <v>4.2</v>
      </c>
      <c r="M33" s="55"/>
      <c r="N33" s="819">
        <v>4.2</v>
      </c>
      <c r="O33" s="843"/>
      <c r="P33" s="4"/>
    </row>
    <row r="34" spans="1:16" ht="18" customHeight="1">
      <c r="A34" s="4"/>
      <c r="B34" s="8"/>
      <c r="C34" s="399" t="s">
        <v>124</v>
      </c>
      <c r="D34" s="18"/>
      <c r="E34" s="23"/>
      <c r="F34" s="819">
        <v>7.32</v>
      </c>
      <c r="G34" s="55"/>
      <c r="H34" s="819">
        <v>7.23</v>
      </c>
      <c r="I34" s="55"/>
      <c r="J34" s="819">
        <v>7.27</v>
      </c>
      <c r="K34" s="55"/>
      <c r="L34" s="819">
        <v>7.28</v>
      </c>
      <c r="M34" s="55"/>
      <c r="N34" s="819">
        <v>7.3</v>
      </c>
      <c r="O34" s="22"/>
      <c r="P34" s="4"/>
    </row>
    <row r="35" spans="1:16" ht="18" customHeight="1">
      <c r="A35" s="4"/>
      <c r="B35" s="8"/>
      <c r="C35" s="399" t="s">
        <v>123</v>
      </c>
      <c r="D35" s="55"/>
      <c r="E35" s="8"/>
      <c r="F35" s="819">
        <v>4.5999999999999996</v>
      </c>
      <c r="G35" s="55"/>
      <c r="H35" s="819">
        <v>4.5999999999999996</v>
      </c>
      <c r="I35" s="55"/>
      <c r="J35" s="819">
        <v>4.5999999999999996</v>
      </c>
      <c r="K35" s="55"/>
      <c r="L35" s="819">
        <v>4.57</v>
      </c>
      <c r="M35" s="55"/>
      <c r="N35" s="819">
        <v>4.62</v>
      </c>
      <c r="O35" s="22"/>
      <c r="P35" s="4"/>
    </row>
    <row r="36" spans="1:16" ht="18" customHeight="1">
      <c r="A36" s="4"/>
      <c r="B36" s="8"/>
      <c r="C36" s="399" t="s">
        <v>122</v>
      </c>
      <c r="D36" s="55"/>
      <c r="E36" s="8"/>
      <c r="F36" s="819">
        <v>4.37</v>
      </c>
      <c r="G36" s="55"/>
      <c r="H36" s="819">
        <v>4.37</v>
      </c>
      <c r="I36" s="55"/>
      <c r="J36" s="819">
        <v>4.4000000000000004</v>
      </c>
      <c r="K36" s="55"/>
      <c r="L36" s="819">
        <v>4.37</v>
      </c>
      <c r="M36" s="55"/>
      <c r="N36" s="819">
        <v>4.38</v>
      </c>
      <c r="O36" s="22"/>
      <c r="P36" s="4"/>
    </row>
    <row r="37" spans="1:16" ht="18" customHeight="1">
      <c r="A37" s="4"/>
      <c r="B37" s="8"/>
      <c r="C37" s="399" t="s">
        <v>121</v>
      </c>
      <c r="D37" s="55"/>
      <c r="E37" s="8"/>
      <c r="F37" s="819">
        <v>4.32</v>
      </c>
      <c r="G37" s="55"/>
      <c r="H37" s="819">
        <v>4.4000000000000004</v>
      </c>
      <c r="I37" s="55"/>
      <c r="J37" s="819">
        <v>4.34</v>
      </c>
      <c r="K37" s="55"/>
      <c r="L37" s="819">
        <v>4.38</v>
      </c>
      <c r="M37" s="55"/>
      <c r="N37" s="819">
        <v>4.38</v>
      </c>
      <c r="O37" s="22"/>
      <c r="P37" s="4"/>
    </row>
    <row r="38" spans="1:16" ht="18" customHeight="1">
      <c r="A38" s="4"/>
      <c r="B38" s="8"/>
      <c r="C38" s="399" t="s">
        <v>120</v>
      </c>
      <c r="D38" s="55"/>
      <c r="E38" s="8"/>
      <c r="F38" s="819">
        <v>4.3</v>
      </c>
      <c r="G38" s="55"/>
      <c r="H38" s="819">
        <v>4.3</v>
      </c>
      <c r="I38" s="55"/>
      <c r="J38" s="819">
        <v>4.32</v>
      </c>
      <c r="K38" s="55"/>
      <c r="L38" s="819">
        <v>4.32</v>
      </c>
      <c r="M38" s="55"/>
      <c r="N38" s="819">
        <v>4.34</v>
      </c>
      <c r="O38" s="22"/>
      <c r="P38" s="4"/>
    </row>
    <row r="39" spans="1:16" ht="18" customHeight="1">
      <c r="A39" s="4"/>
      <c r="B39" s="8"/>
      <c r="C39" s="399" t="s">
        <v>119</v>
      </c>
      <c r="D39" s="55"/>
      <c r="E39" s="8"/>
      <c r="F39" s="819">
        <v>4.2</v>
      </c>
      <c r="G39" s="55"/>
      <c r="H39" s="819">
        <v>4.24</v>
      </c>
      <c r="I39" s="55"/>
      <c r="J39" s="819">
        <v>4.28</v>
      </c>
      <c r="K39" s="55"/>
      <c r="L39" s="819">
        <v>4.29</v>
      </c>
      <c r="M39" s="55"/>
      <c r="N39" s="819">
        <v>4.4000000000000004</v>
      </c>
      <c r="O39" s="22"/>
      <c r="P39" s="4"/>
    </row>
    <row r="40" spans="1:16" ht="18" customHeight="1">
      <c r="A40" s="4"/>
      <c r="B40" s="8"/>
      <c r="C40" s="399" t="s">
        <v>118</v>
      </c>
      <c r="D40" s="55"/>
      <c r="E40" s="8"/>
      <c r="F40" s="819">
        <v>4.75</v>
      </c>
      <c r="G40" s="55"/>
      <c r="H40" s="819">
        <v>4.75</v>
      </c>
      <c r="I40" s="55"/>
      <c r="J40" s="819">
        <v>4.9000000000000004</v>
      </c>
      <c r="K40" s="55"/>
      <c r="L40" s="819">
        <v>4.9000000000000004</v>
      </c>
      <c r="M40" s="55"/>
      <c r="N40" s="819">
        <v>4.84</v>
      </c>
      <c r="O40" s="22"/>
      <c r="P40" s="4"/>
    </row>
    <row r="41" spans="1:16" ht="18" customHeight="1">
      <c r="A41" s="4"/>
      <c r="B41" s="8"/>
      <c r="C41" s="399" t="s">
        <v>117</v>
      </c>
      <c r="D41" s="18"/>
      <c r="E41" s="23"/>
      <c r="F41" s="819">
        <v>5.05</v>
      </c>
      <c r="G41" s="55"/>
      <c r="H41" s="819">
        <v>5.01</v>
      </c>
      <c r="I41" s="55"/>
      <c r="J41" s="819">
        <v>5</v>
      </c>
      <c r="K41" s="55"/>
      <c r="L41" s="819">
        <v>5.01</v>
      </c>
      <c r="M41" s="55"/>
      <c r="N41" s="819">
        <v>5.0999999999999996</v>
      </c>
      <c r="O41" s="22"/>
      <c r="P41" s="4"/>
    </row>
    <row r="42" spans="1:16" ht="18" customHeight="1">
      <c r="A42" s="4"/>
      <c r="B42" s="8"/>
      <c r="C42" s="399" t="s">
        <v>116</v>
      </c>
      <c r="D42" s="55"/>
      <c r="E42" s="8"/>
      <c r="F42" s="819">
        <v>4.26</v>
      </c>
      <c r="G42" s="55"/>
      <c r="H42" s="819">
        <v>4.25</v>
      </c>
      <c r="I42" s="55"/>
      <c r="J42" s="819">
        <v>4.3</v>
      </c>
      <c r="K42" s="55"/>
      <c r="L42" s="819">
        <v>4.3</v>
      </c>
      <c r="M42" s="55"/>
      <c r="N42" s="819">
        <v>4.3</v>
      </c>
      <c r="O42" s="22"/>
      <c r="P42" s="4"/>
    </row>
    <row r="43" spans="1:16" ht="18" customHeight="1">
      <c r="A43" s="4"/>
      <c r="B43" s="8"/>
      <c r="C43" s="399" t="s">
        <v>115</v>
      </c>
      <c r="D43" s="55"/>
      <c r="E43" s="8"/>
      <c r="F43" s="819">
        <v>4.83</v>
      </c>
      <c r="G43" s="55"/>
      <c r="H43" s="819">
        <v>4.8</v>
      </c>
      <c r="I43" s="55"/>
      <c r="J43" s="819">
        <v>4.82</v>
      </c>
      <c r="K43" s="55"/>
      <c r="L43" s="819">
        <v>4.9000000000000004</v>
      </c>
      <c r="M43" s="55"/>
      <c r="N43" s="819">
        <v>4.9000000000000004</v>
      </c>
      <c r="O43" s="22"/>
      <c r="P43" s="4"/>
    </row>
    <row r="44" spans="1:16" ht="18" customHeight="1">
      <c r="A44" s="4"/>
      <c r="B44" s="8"/>
      <c r="C44" s="399" t="s">
        <v>114</v>
      </c>
      <c r="D44" s="55"/>
      <c r="E44" s="8"/>
      <c r="F44" s="819">
        <v>4.82</v>
      </c>
      <c r="G44" s="55"/>
      <c r="H44" s="819">
        <v>4.8</v>
      </c>
      <c r="I44" s="55"/>
      <c r="J44" s="819">
        <v>4.78</v>
      </c>
      <c r="K44" s="55"/>
      <c r="L44" s="819">
        <v>4.8</v>
      </c>
      <c r="M44" s="55"/>
      <c r="N44" s="819">
        <v>4.82</v>
      </c>
      <c r="O44" s="22"/>
      <c r="P44" s="4"/>
    </row>
    <row r="45" spans="1:16" ht="18" customHeight="1">
      <c r="A45" s="4"/>
      <c r="B45" s="8"/>
      <c r="C45" s="399" t="s">
        <v>113</v>
      </c>
      <c r="D45" s="55"/>
      <c r="E45" s="8"/>
      <c r="F45" s="819">
        <v>4.5999999999999996</v>
      </c>
      <c r="G45" s="55"/>
      <c r="H45" s="819">
        <v>4.5999999999999996</v>
      </c>
      <c r="I45" s="55"/>
      <c r="J45" s="819">
        <v>4.7</v>
      </c>
      <c r="K45" s="55"/>
      <c r="L45" s="819">
        <v>4.7</v>
      </c>
      <c r="M45" s="55"/>
      <c r="N45" s="819">
        <v>4.7</v>
      </c>
      <c r="O45" s="22"/>
      <c r="P45" s="4"/>
    </row>
    <row r="46" spans="1:16" ht="18" customHeight="1">
      <c r="A46" s="4"/>
      <c r="B46" s="8"/>
      <c r="C46" s="399" t="s">
        <v>112</v>
      </c>
      <c r="D46" s="55"/>
      <c r="E46" s="8"/>
      <c r="F46" s="819">
        <v>3.73</v>
      </c>
      <c r="G46" s="55"/>
      <c r="H46" s="819">
        <v>3.71</v>
      </c>
      <c r="I46" s="55"/>
      <c r="J46" s="819">
        <v>3.75</v>
      </c>
      <c r="K46" s="55"/>
      <c r="L46" s="819">
        <v>3.76</v>
      </c>
      <c r="M46" s="55"/>
      <c r="N46" s="819">
        <v>3.79</v>
      </c>
      <c r="O46" s="22"/>
      <c r="P46" s="4"/>
    </row>
    <row r="47" spans="1:16" ht="6" customHeight="1">
      <c r="A47" s="4"/>
      <c r="B47" s="8"/>
      <c r="C47" s="399"/>
      <c r="D47" s="55"/>
      <c r="E47" s="8"/>
      <c r="F47" s="844"/>
      <c r="G47" s="844"/>
      <c r="H47" s="844"/>
      <c r="I47" s="844"/>
      <c r="J47" s="844"/>
      <c r="K47" s="844"/>
      <c r="L47" s="844"/>
      <c r="M47" s="844"/>
      <c r="N47" s="844"/>
      <c r="O47" s="22"/>
      <c r="P47" s="4"/>
    </row>
    <row r="48" spans="1:16" ht="18" customHeight="1">
      <c r="A48" s="4"/>
      <c r="B48" s="8"/>
      <c r="C48" s="1513"/>
      <c r="D48" s="1513"/>
      <c r="E48" s="1513"/>
      <c r="F48" s="1513"/>
      <c r="G48" s="1513"/>
      <c r="H48" s="1513"/>
      <c r="I48" s="1513"/>
      <c r="J48" s="1513"/>
      <c r="K48" s="1513"/>
      <c r="L48" s="1513"/>
      <c r="M48" s="1513"/>
      <c r="N48" s="1513"/>
      <c r="O48" s="22"/>
      <c r="P48" s="4"/>
    </row>
    <row r="49" spans="1:246" ht="13.5" customHeight="1">
      <c r="A49" s="731"/>
      <c r="B49" s="731"/>
      <c r="C49" s="1611" t="s">
        <v>111</v>
      </c>
      <c r="D49" s="1611"/>
      <c r="E49" s="1611"/>
      <c r="F49" s="1611"/>
      <c r="G49" s="1611"/>
      <c r="H49" s="1611"/>
      <c r="I49" s="1611"/>
      <c r="J49" s="1611"/>
      <c r="K49" s="1611"/>
      <c r="L49" s="1611"/>
      <c r="M49" s="1611"/>
      <c r="N49" s="1611"/>
      <c r="O49" s="22"/>
      <c r="P49" s="731"/>
      <c r="Q49" s="731"/>
      <c r="R49" s="731"/>
      <c r="S49" s="731"/>
      <c r="T49" s="731"/>
      <c r="U49" s="731"/>
      <c r="V49" s="731"/>
      <c r="W49" s="731"/>
      <c r="X49" s="731"/>
      <c r="Y49" s="731"/>
      <c r="Z49" s="731"/>
      <c r="AA49" s="731"/>
      <c r="AB49" s="731"/>
      <c r="AC49" s="731"/>
      <c r="AD49" s="731"/>
      <c r="AE49" s="731"/>
      <c r="AF49" s="731"/>
      <c r="AG49" s="731"/>
      <c r="AH49" s="731"/>
      <c r="AI49" s="731"/>
      <c r="AJ49" s="731"/>
      <c r="AK49" s="731"/>
      <c r="AL49" s="731"/>
      <c r="AM49" s="731"/>
      <c r="AN49" s="731"/>
      <c r="AO49" s="731"/>
      <c r="AP49" s="731"/>
      <c r="AQ49" s="731"/>
      <c r="AR49" s="731"/>
      <c r="AS49" s="731"/>
      <c r="AT49" s="731"/>
      <c r="AU49" s="731"/>
      <c r="AV49" s="731"/>
      <c r="AW49" s="731"/>
      <c r="AX49" s="731"/>
      <c r="AY49" s="731"/>
      <c r="AZ49" s="731"/>
      <c r="BA49" s="731"/>
      <c r="BB49" s="731"/>
      <c r="BC49" s="731"/>
      <c r="BD49" s="731"/>
      <c r="BE49" s="731"/>
      <c r="BF49" s="731"/>
      <c r="BG49" s="731"/>
      <c r="BH49" s="731"/>
      <c r="BI49" s="731"/>
      <c r="BJ49" s="731"/>
      <c r="BK49" s="731"/>
      <c r="BL49" s="731"/>
      <c r="BM49" s="731"/>
      <c r="BN49" s="731"/>
      <c r="BO49" s="731"/>
      <c r="BP49" s="731"/>
      <c r="BQ49" s="731"/>
      <c r="BR49" s="731"/>
      <c r="BS49" s="731"/>
      <c r="BT49" s="731"/>
      <c r="BU49" s="731"/>
      <c r="BV49" s="731"/>
      <c r="BW49" s="731"/>
      <c r="BX49" s="731"/>
      <c r="BY49" s="731"/>
      <c r="BZ49" s="731"/>
      <c r="CA49" s="731"/>
      <c r="CB49" s="731"/>
      <c r="CC49" s="731"/>
      <c r="CD49" s="731"/>
      <c r="CE49" s="731"/>
      <c r="CF49" s="731"/>
      <c r="CG49" s="731"/>
      <c r="CH49" s="731"/>
      <c r="CI49" s="731"/>
      <c r="CJ49" s="731"/>
      <c r="CK49" s="731"/>
      <c r="CL49" s="731"/>
      <c r="CM49" s="731"/>
      <c r="CN49" s="731"/>
      <c r="CO49" s="731"/>
      <c r="CP49" s="731"/>
      <c r="CQ49" s="731"/>
      <c r="CR49" s="731"/>
      <c r="CS49" s="731"/>
      <c r="CT49" s="731"/>
      <c r="CU49" s="731"/>
      <c r="CV49" s="731"/>
      <c r="CW49" s="731"/>
      <c r="CX49" s="731"/>
      <c r="CY49" s="731"/>
      <c r="CZ49" s="731"/>
      <c r="DA49" s="731"/>
      <c r="DB49" s="731"/>
      <c r="DC49" s="731"/>
      <c r="DD49" s="731"/>
      <c r="DE49" s="731"/>
      <c r="DF49" s="731"/>
      <c r="DG49" s="731"/>
      <c r="DH49" s="731"/>
      <c r="DI49" s="731"/>
      <c r="DJ49" s="731"/>
      <c r="DK49" s="731"/>
      <c r="DL49" s="731"/>
      <c r="DM49" s="731"/>
      <c r="DN49" s="731"/>
      <c r="DO49" s="731"/>
      <c r="DP49" s="731"/>
      <c r="DQ49" s="731"/>
      <c r="DR49" s="731"/>
      <c r="DS49" s="731"/>
      <c r="DT49" s="731"/>
      <c r="DU49" s="731"/>
      <c r="DV49" s="731"/>
      <c r="DW49" s="731"/>
      <c r="DX49" s="731"/>
      <c r="DY49" s="731"/>
      <c r="DZ49" s="731"/>
      <c r="EA49" s="731"/>
      <c r="EB49" s="731"/>
      <c r="EC49" s="731"/>
      <c r="ED49" s="731"/>
      <c r="EE49" s="731"/>
      <c r="EF49" s="731"/>
      <c r="EG49" s="731"/>
      <c r="EH49" s="731"/>
      <c r="EI49" s="731"/>
      <c r="EJ49" s="731"/>
      <c r="EK49" s="731"/>
      <c r="EL49" s="731"/>
      <c r="EM49" s="731"/>
      <c r="EN49" s="731"/>
      <c r="EO49" s="731"/>
      <c r="EP49" s="731"/>
      <c r="EQ49" s="731"/>
      <c r="ER49" s="731"/>
      <c r="ES49" s="731"/>
      <c r="ET49" s="731"/>
      <c r="EU49" s="731"/>
      <c r="EV49" s="731"/>
      <c r="EW49" s="731"/>
      <c r="EX49" s="731"/>
      <c r="EY49" s="731"/>
      <c r="EZ49" s="731"/>
      <c r="FA49" s="731"/>
      <c r="FB49" s="731"/>
      <c r="FC49" s="731"/>
      <c r="FD49" s="731"/>
      <c r="FE49" s="731"/>
      <c r="FF49" s="731"/>
      <c r="FG49" s="731"/>
      <c r="FH49" s="731"/>
      <c r="FI49" s="731"/>
      <c r="FJ49" s="731"/>
      <c r="FK49" s="731"/>
      <c r="FL49" s="731"/>
      <c r="FM49" s="731"/>
      <c r="FN49" s="731"/>
      <c r="FO49" s="731"/>
      <c r="FP49" s="731"/>
      <c r="FQ49" s="731"/>
      <c r="FR49" s="731"/>
      <c r="FS49" s="731"/>
      <c r="FT49" s="731"/>
      <c r="FU49" s="731"/>
      <c r="FV49" s="731"/>
      <c r="FW49" s="731"/>
      <c r="FX49" s="731"/>
      <c r="FY49" s="731"/>
      <c r="FZ49" s="731"/>
      <c r="GA49" s="731"/>
      <c r="GB49" s="731"/>
      <c r="GC49" s="731"/>
      <c r="GD49" s="731"/>
      <c r="GE49" s="731"/>
      <c r="GF49" s="731"/>
      <c r="GG49" s="731"/>
      <c r="GH49" s="731"/>
      <c r="GI49" s="731"/>
      <c r="GJ49" s="731"/>
      <c r="GK49" s="731"/>
      <c r="GL49" s="731"/>
      <c r="GM49" s="731"/>
      <c r="GN49" s="731"/>
      <c r="GO49" s="731"/>
      <c r="GP49" s="731"/>
      <c r="GQ49" s="731"/>
      <c r="GR49" s="731"/>
      <c r="GS49" s="731"/>
      <c r="GT49" s="731"/>
      <c r="GU49" s="731"/>
      <c r="GV49" s="731"/>
      <c r="GW49" s="731"/>
      <c r="GX49" s="731"/>
      <c r="GY49" s="731"/>
      <c r="GZ49" s="731"/>
      <c r="HA49" s="731"/>
      <c r="HB49" s="731"/>
      <c r="HC49" s="731"/>
      <c r="HD49" s="731"/>
      <c r="HE49" s="731"/>
      <c r="HF49" s="731"/>
      <c r="HG49" s="731"/>
      <c r="HH49" s="731"/>
      <c r="HI49" s="731"/>
      <c r="HJ49" s="731"/>
      <c r="HK49" s="731"/>
      <c r="HL49" s="731"/>
      <c r="HM49" s="731"/>
      <c r="HN49" s="731"/>
      <c r="HO49" s="731"/>
      <c r="HP49" s="731"/>
      <c r="HQ49" s="731"/>
      <c r="HR49" s="731"/>
      <c r="HS49" s="731"/>
      <c r="HT49" s="731"/>
      <c r="HU49" s="731"/>
      <c r="HV49" s="731"/>
      <c r="HW49" s="731"/>
      <c r="HX49" s="731"/>
      <c r="HY49" s="731"/>
      <c r="HZ49" s="731"/>
      <c r="IA49" s="731"/>
      <c r="IB49" s="731"/>
      <c r="IC49" s="731"/>
      <c r="ID49" s="731"/>
      <c r="IE49" s="731"/>
      <c r="IF49" s="731"/>
      <c r="IG49" s="731"/>
      <c r="IH49" s="731"/>
      <c r="II49" s="731"/>
      <c r="IJ49" s="731"/>
      <c r="IK49" s="731"/>
      <c r="IL49" s="731"/>
    </row>
    <row r="50" spans="1:246" ht="13.5" customHeight="1" thickBot="1">
      <c r="A50" s="4"/>
      <c r="B50" s="8"/>
      <c r="C50" s="95" t="s">
        <v>110</v>
      </c>
      <c r="D50" s="5"/>
      <c r="E50" s="5"/>
      <c r="F50" s="5"/>
      <c r="G50" s="5"/>
      <c r="H50" s="5"/>
      <c r="I50" s="5"/>
      <c r="J50" s="5"/>
      <c r="K50" s="5"/>
      <c r="L50" s="5"/>
      <c r="M50" s="5"/>
      <c r="N50" s="5"/>
      <c r="O50" s="22"/>
      <c r="P50" s="4"/>
    </row>
    <row r="51" spans="1:246" ht="13.5" thickBot="1">
      <c r="A51" s="4"/>
      <c r="B51" s="4"/>
      <c r="C51" s="4"/>
      <c r="D51" s="731"/>
      <c r="E51" s="8"/>
      <c r="F51" s="8"/>
      <c r="G51" s="8"/>
      <c r="H51" s="8"/>
      <c r="I51" s="8"/>
      <c r="J51" s="8"/>
      <c r="K51" s="8"/>
      <c r="L51" s="8"/>
      <c r="M51" s="166"/>
      <c r="N51" s="1075" t="s">
        <v>592</v>
      </c>
      <c r="O51" s="845">
        <v>15</v>
      </c>
      <c r="P51" s="4"/>
    </row>
    <row r="57" spans="1:246">
      <c r="B57" s="12"/>
    </row>
    <row r="62" spans="1:246" ht="8.25" customHeight="1"/>
    <row r="64" spans="1:246" ht="9" customHeight="1">
      <c r="O64" s="9"/>
    </row>
    <row r="65" spans="6:15" ht="8.25" customHeight="1">
      <c r="F65" s="1409"/>
      <c r="G65" s="1409"/>
      <c r="H65" s="1409"/>
      <c r="I65" s="1409"/>
      <c r="J65" s="1409"/>
      <c r="K65" s="1409"/>
      <c r="L65" s="1409"/>
      <c r="M65" s="1409"/>
      <c r="N65" s="1409"/>
      <c r="O65" s="1409"/>
    </row>
    <row r="66" spans="6:15" ht="9.75" customHeight="1"/>
    <row r="80" spans="6:15" ht="10.5" customHeight="1"/>
    <row r="81" ht="10.5" customHeight="1"/>
    <row r="82" ht="10.5" customHeight="1"/>
    <row r="83" ht="10.5" customHeight="1"/>
    <row r="84" ht="10.5" customHeight="1"/>
    <row r="85" ht="10.5" customHeight="1"/>
    <row r="86" ht="10.5" customHeight="1"/>
    <row r="87" ht="10.5" customHeight="1"/>
    <row r="88" ht="10.5" customHeight="1"/>
    <row r="89" ht="10.5" customHeight="1"/>
    <row r="90" ht="10.5" customHeight="1"/>
  </sheetData>
  <mergeCells count="11">
    <mergeCell ref="C30:D30"/>
    <mergeCell ref="C48:N48"/>
    <mergeCell ref="C49:N49"/>
    <mergeCell ref="F65:O65"/>
    <mergeCell ref="C1:D1"/>
    <mergeCell ref="B2:D2"/>
    <mergeCell ref="C5:D6"/>
    <mergeCell ref="F6:L6"/>
    <mergeCell ref="C8:D8"/>
    <mergeCell ref="C27:D28"/>
    <mergeCell ref="H28:N28"/>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sheetPr>
    <tabColor indexed="20"/>
    <pageSetUpPr fitToPage="1"/>
  </sheetPr>
  <dimension ref="A1:AH107"/>
  <sheetViews>
    <sheetView zoomScale="120" zoomScaleNormal="120" workbookViewId="0"/>
  </sheetViews>
  <sheetFormatPr defaultRowHeight="12.75"/>
  <cols>
    <col min="1" max="1" width="1" style="517" customWidth="1"/>
    <col min="2" max="2" width="2.5703125" style="517" customWidth="1"/>
    <col min="3" max="3" width="0.140625" style="517" customWidth="1"/>
    <col min="4" max="4" width="27.140625" style="517" customWidth="1"/>
    <col min="5" max="5" width="0.28515625" style="517" customWidth="1"/>
    <col min="6" max="6" width="4.7109375" style="517" customWidth="1"/>
    <col min="7" max="7" width="0.42578125" style="517" customWidth="1"/>
    <col min="8" max="8" width="4.7109375" style="517" customWidth="1"/>
    <col min="9" max="9" width="0.28515625" style="517" customWidth="1"/>
    <col min="10" max="10" width="4.85546875" style="517" customWidth="1"/>
    <col min="11" max="11" width="0.28515625" style="517" customWidth="1"/>
    <col min="12" max="12" width="5.28515625" style="517" customWidth="1"/>
    <col min="13" max="13" width="0.140625" style="517" customWidth="1"/>
    <col min="14" max="14" width="5.140625" style="517" customWidth="1"/>
    <col min="15" max="15" width="0.42578125" style="517" customWidth="1"/>
    <col min="16" max="16" width="5.28515625" style="517" customWidth="1"/>
    <col min="17" max="17" width="0.28515625" style="517" customWidth="1"/>
    <col min="18" max="18" width="5" style="517" customWidth="1"/>
    <col min="19" max="19" width="0.42578125" style="517" customWidth="1"/>
    <col min="20" max="20" width="4.85546875" style="517" customWidth="1"/>
    <col min="21" max="21" width="0.42578125" style="517" customWidth="1"/>
    <col min="22" max="22" width="4.7109375" style="517" customWidth="1"/>
    <col min="23" max="23" width="0.42578125" style="517" customWidth="1"/>
    <col min="24" max="24" width="5.7109375" style="517" customWidth="1"/>
    <col min="25" max="25" width="0.28515625" style="517" customWidth="1"/>
    <col min="26" max="26" width="5" style="517" customWidth="1"/>
    <col min="27" max="27" width="0.42578125" style="656" customWidth="1"/>
    <col min="28" max="28" width="5" style="517" customWidth="1"/>
    <col min="29" max="29" width="0.42578125" style="517" customWidth="1"/>
    <col min="30" max="30" width="5" style="517" customWidth="1"/>
    <col min="31" max="31" width="2.5703125" style="517" customWidth="1"/>
    <col min="32" max="32" width="1" style="517" customWidth="1"/>
    <col min="33" max="16384" width="9.140625" style="517"/>
  </cols>
  <sheetData>
    <row r="1" spans="1:32" ht="13.5" customHeight="1" thickBot="1">
      <c r="A1" s="513"/>
      <c r="B1" s="1240"/>
      <c r="C1" s="1620" t="s">
        <v>39</v>
      </c>
      <c r="D1" s="1620"/>
      <c r="E1" s="1620"/>
      <c r="F1" s="1620"/>
      <c r="G1" s="1620"/>
      <c r="H1" s="1620"/>
      <c r="I1" s="1620"/>
      <c r="J1" s="515"/>
      <c r="K1" s="515"/>
      <c r="L1" s="515"/>
      <c r="M1" s="515"/>
      <c r="N1" s="515"/>
      <c r="O1" s="515"/>
      <c r="P1" s="515"/>
      <c r="Q1" s="515"/>
      <c r="R1" s="515"/>
      <c r="S1" s="515"/>
      <c r="T1" s="515"/>
      <c r="U1" s="515"/>
      <c r="V1" s="515"/>
      <c r="W1" s="515"/>
      <c r="X1" s="1190"/>
      <c r="Y1" s="1190"/>
      <c r="Z1" s="1190"/>
      <c r="AA1" s="1190"/>
      <c r="AB1" s="1190"/>
      <c r="AC1" s="1190"/>
      <c r="AD1" s="1190" t="s">
        <v>206</v>
      </c>
      <c r="AE1" s="516"/>
      <c r="AF1" s="513"/>
    </row>
    <row r="2" spans="1:32" ht="6" customHeight="1">
      <c r="A2" s="513"/>
      <c r="B2" s="1241"/>
      <c r="C2" s="804"/>
      <c r="D2" s="804"/>
      <c r="E2" s="804"/>
      <c r="F2" s="521"/>
      <c r="G2" s="521"/>
      <c r="H2" s="521"/>
      <c r="I2" s="521"/>
      <c r="J2" s="521"/>
      <c r="K2" s="521"/>
      <c r="L2" s="521"/>
      <c r="M2" s="521"/>
      <c r="N2" s="521"/>
      <c r="O2" s="521"/>
      <c r="P2" s="521"/>
      <c r="Q2" s="521"/>
      <c r="R2" s="521"/>
      <c r="S2" s="522"/>
      <c r="T2" s="522"/>
      <c r="U2" s="522"/>
      <c r="V2" s="522"/>
      <c r="W2" s="522"/>
      <c r="X2" s="522"/>
      <c r="Y2" s="522"/>
      <c r="Z2" s="522"/>
      <c r="AA2" s="522"/>
      <c r="AB2" s="522"/>
      <c r="AC2" s="522"/>
      <c r="AD2" s="522"/>
      <c r="AE2" s="521"/>
      <c r="AF2" s="522"/>
    </row>
    <row r="3" spans="1:32" ht="11.25" customHeight="1" thickBot="1">
      <c r="A3" s="513"/>
      <c r="B3" s="523"/>
      <c r="C3" s="524"/>
      <c r="D3" s="524"/>
      <c r="E3" s="524"/>
      <c r="F3" s="522"/>
      <c r="G3" s="522"/>
      <c r="H3" s="522"/>
      <c r="I3" s="522"/>
      <c r="J3" s="522"/>
      <c r="K3" s="522"/>
      <c r="L3" s="522"/>
      <c r="M3" s="522"/>
      <c r="N3" s="522"/>
      <c r="O3" s="522"/>
      <c r="P3" s="1198"/>
      <c r="Q3" s="1198"/>
      <c r="R3" s="1198"/>
      <c r="S3" s="1198"/>
      <c r="T3" s="1198"/>
      <c r="U3" s="1198"/>
      <c r="V3" s="1198"/>
      <c r="W3" s="1198"/>
      <c r="X3" s="1198"/>
      <c r="Y3" s="1198"/>
      <c r="Z3" s="1198"/>
      <c r="AA3" s="1198"/>
      <c r="AB3" s="1198"/>
      <c r="AC3" s="1198"/>
      <c r="AD3" s="1198" t="s">
        <v>97</v>
      </c>
      <c r="AE3" s="522"/>
      <c r="AF3" s="522"/>
    </row>
    <row r="4" spans="1:32" ht="13.5" customHeight="1" thickBot="1">
      <c r="A4" s="513"/>
      <c r="B4" s="523"/>
      <c r="C4" s="525" t="s">
        <v>205</v>
      </c>
      <c r="D4" s="542"/>
      <c r="E4" s="542"/>
      <c r="F4" s="543"/>
      <c r="G4" s="543"/>
      <c r="H4" s="543"/>
      <c r="I4" s="543"/>
      <c r="J4" s="543"/>
      <c r="K4" s="543"/>
      <c r="L4" s="543"/>
      <c r="M4" s="543"/>
      <c r="N4" s="543"/>
      <c r="O4" s="543"/>
      <c r="P4" s="543"/>
      <c r="Q4" s="543"/>
      <c r="R4" s="544"/>
      <c r="S4" s="544"/>
      <c r="T4" s="544"/>
      <c r="U4" s="544"/>
      <c r="V4" s="544"/>
      <c r="W4" s="544"/>
      <c r="X4" s="544"/>
      <c r="Y4" s="544"/>
      <c r="Z4" s="544"/>
      <c r="AA4" s="544"/>
      <c r="AB4" s="544"/>
      <c r="AC4" s="544"/>
      <c r="AD4" s="544"/>
      <c r="AE4" s="522"/>
      <c r="AF4" s="522"/>
    </row>
    <row r="5" spans="1:32" ht="3.75" customHeight="1">
      <c r="A5" s="513"/>
      <c r="B5" s="523"/>
      <c r="C5" s="524"/>
      <c r="D5" s="524"/>
      <c r="E5" s="524"/>
      <c r="F5" s="522"/>
      <c r="G5" s="522"/>
      <c r="H5" s="522"/>
      <c r="I5" s="522"/>
      <c r="J5" s="1192"/>
      <c r="K5" s="1192"/>
      <c r="L5" s="522"/>
      <c r="M5" s="522"/>
      <c r="N5" s="522"/>
      <c r="O5" s="522"/>
      <c r="P5" s="754"/>
      <c r="Q5" s="754"/>
      <c r="R5" s="754"/>
      <c r="S5" s="754"/>
      <c r="T5" s="754"/>
      <c r="U5" s="754"/>
      <c r="V5" s="754"/>
      <c r="W5" s="754"/>
      <c r="X5" s="754"/>
      <c r="Y5" s="754"/>
      <c r="Z5" s="754"/>
      <c r="AA5" s="754"/>
      <c r="AB5" s="754"/>
      <c r="AC5" s="754"/>
      <c r="AD5" s="754"/>
      <c r="AE5" s="522"/>
      <c r="AF5" s="522"/>
    </row>
    <row r="6" spans="1:32" ht="13.5" customHeight="1">
      <c r="A6" s="513"/>
      <c r="B6" s="523"/>
      <c r="C6" s="1242" t="s">
        <v>204</v>
      </c>
      <c r="D6" s="1243"/>
      <c r="E6" s="1244"/>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5"/>
      <c r="AE6" s="522"/>
      <c r="AF6" s="522"/>
    </row>
    <row r="7" spans="1:32" ht="3.75" customHeight="1">
      <c r="A7" s="513"/>
      <c r="B7" s="523"/>
      <c r="C7" s="1621" t="s">
        <v>106</v>
      </c>
      <c r="D7" s="1621"/>
      <c r="E7" s="524"/>
      <c r="F7" s="1192"/>
      <c r="G7" s="1192"/>
      <c r="H7" s="1192"/>
      <c r="I7" s="1192"/>
      <c r="J7" s="1192"/>
      <c r="K7" s="1192"/>
      <c r="L7" s="1192"/>
      <c r="M7" s="1192"/>
      <c r="N7" s="1192"/>
      <c r="O7" s="1192"/>
      <c r="P7" s="656"/>
      <c r="Q7" s="1192"/>
      <c r="R7" s="1192"/>
      <c r="S7" s="1192"/>
      <c r="T7" s="1192"/>
      <c r="U7" s="1192"/>
      <c r="V7" s="522"/>
      <c r="W7" s="522"/>
      <c r="X7" s="522"/>
      <c r="Y7" s="522"/>
      <c r="Z7" s="522"/>
      <c r="AA7" s="522"/>
      <c r="AB7" s="522"/>
      <c r="AC7" s="547"/>
      <c r="AD7" s="522"/>
      <c r="AE7" s="522"/>
      <c r="AF7" s="522"/>
    </row>
    <row r="8" spans="1:32" ht="11.25" customHeight="1">
      <c r="A8" s="513"/>
      <c r="B8" s="523"/>
      <c r="C8" s="1622"/>
      <c r="D8" s="1622"/>
      <c r="E8" s="545"/>
      <c r="F8" s="1508">
        <v>2011</v>
      </c>
      <c r="G8" s="1508"/>
      <c r="H8" s="1508"/>
      <c r="I8" s="1508"/>
      <c r="J8" s="1508"/>
      <c r="K8" s="1508"/>
      <c r="L8" s="1508"/>
      <c r="M8" s="1508"/>
      <c r="N8" s="1508"/>
      <c r="O8" s="1508"/>
      <c r="P8" s="1508"/>
      <c r="Q8" s="1508"/>
      <c r="R8" s="1508"/>
      <c r="S8" s="1508"/>
      <c r="T8" s="1508"/>
      <c r="U8" s="547"/>
      <c r="V8" s="1508">
        <v>2012</v>
      </c>
      <c r="W8" s="1508"/>
      <c r="X8" s="1508"/>
      <c r="Y8" s="1508"/>
      <c r="Z8" s="1508"/>
      <c r="AA8" s="1508"/>
      <c r="AB8" s="1508"/>
      <c r="AC8" s="1508"/>
      <c r="AD8" s="1508"/>
      <c r="AE8" s="522"/>
      <c r="AF8" s="522"/>
    </row>
    <row r="9" spans="1:32" ht="11.25" customHeight="1">
      <c r="A9" s="513"/>
      <c r="B9" s="523"/>
      <c r="C9" s="545"/>
      <c r="D9" s="545"/>
      <c r="E9" s="545"/>
      <c r="F9" s="803" t="s">
        <v>151</v>
      </c>
      <c r="G9" s="546"/>
      <c r="H9" s="803" t="s">
        <v>150</v>
      </c>
      <c r="I9" s="546"/>
      <c r="J9" s="803" t="s">
        <v>149</v>
      </c>
      <c r="K9" s="546"/>
      <c r="L9" s="803" t="s">
        <v>148</v>
      </c>
      <c r="M9" s="546"/>
      <c r="N9" s="803" t="s">
        <v>147</v>
      </c>
      <c r="O9" s="546"/>
      <c r="P9" s="803" t="s">
        <v>146</v>
      </c>
      <c r="Q9" s="546"/>
      <c r="R9" s="803" t="s">
        <v>145</v>
      </c>
      <c r="S9" s="546"/>
      <c r="T9" s="803" t="s">
        <v>144</v>
      </c>
      <c r="U9" s="546"/>
      <c r="V9" s="803" t="s">
        <v>143</v>
      </c>
      <c r="W9" s="546"/>
      <c r="X9" s="803" t="s">
        <v>154</v>
      </c>
      <c r="Y9" s="546"/>
      <c r="Z9" s="803" t="s">
        <v>153</v>
      </c>
      <c r="AA9" s="546"/>
      <c r="AB9" s="803" t="s">
        <v>152</v>
      </c>
      <c r="AC9" s="546"/>
      <c r="AD9" s="803" t="s">
        <v>151</v>
      </c>
      <c r="AE9" s="546"/>
      <c r="AF9" s="522"/>
    </row>
    <row r="10" spans="1:32" s="654" customFormat="1" ht="12.75" customHeight="1">
      <c r="A10" s="652"/>
      <c r="B10" s="1246"/>
      <c r="C10" s="1618" t="s">
        <v>164</v>
      </c>
      <c r="D10" s="1618"/>
      <c r="E10" s="1247"/>
      <c r="F10" s="1248">
        <v>29</v>
      </c>
      <c r="G10" s="1248">
        <v>0</v>
      </c>
      <c r="H10" s="1248">
        <v>20</v>
      </c>
      <c r="I10" s="1248">
        <v>0</v>
      </c>
      <c r="J10" s="1248">
        <v>20</v>
      </c>
      <c r="K10" s="1248">
        <v>0</v>
      </c>
      <c r="L10" s="1248">
        <v>16</v>
      </c>
      <c r="M10" s="1248">
        <v>0</v>
      </c>
      <c r="N10" s="1248">
        <v>11</v>
      </c>
      <c r="O10" s="1248">
        <v>0</v>
      </c>
      <c r="P10" s="1248">
        <v>7</v>
      </c>
      <c r="Q10" s="1248">
        <v>0</v>
      </c>
      <c r="R10" s="1248">
        <v>9</v>
      </c>
      <c r="S10" s="1248"/>
      <c r="T10" s="1249">
        <v>6</v>
      </c>
      <c r="U10" s="1248">
        <v>0</v>
      </c>
      <c r="V10" s="1249">
        <v>7</v>
      </c>
      <c r="W10" s="1248">
        <v>0</v>
      </c>
      <c r="X10" s="1249">
        <v>6</v>
      </c>
      <c r="Y10" s="1248">
        <v>0</v>
      </c>
      <c r="Z10" s="1249">
        <v>3</v>
      </c>
      <c r="AA10" s="1248">
        <v>0</v>
      </c>
      <c r="AB10" s="1249">
        <v>9</v>
      </c>
      <c r="AC10" s="546"/>
      <c r="AD10" s="1249">
        <v>10</v>
      </c>
      <c r="AE10" s="546"/>
      <c r="AF10" s="653"/>
    </row>
    <row r="11" spans="1:32" s="551" customFormat="1" ht="11.25" customHeight="1">
      <c r="A11" s="549"/>
      <c r="B11" s="550"/>
      <c r="C11" s="1250"/>
      <c r="D11" s="805" t="s">
        <v>163</v>
      </c>
      <c r="E11" s="1250"/>
      <c r="F11" s="1251">
        <v>13</v>
      </c>
      <c r="G11" s="546"/>
      <c r="H11" s="1251">
        <v>9</v>
      </c>
      <c r="I11" s="546"/>
      <c r="J11" s="1251">
        <v>11</v>
      </c>
      <c r="K11" s="546"/>
      <c r="L11" s="1251">
        <v>11</v>
      </c>
      <c r="M11" s="546"/>
      <c r="N11" s="1251">
        <v>10</v>
      </c>
      <c r="O11" s="546"/>
      <c r="P11" s="1251">
        <v>3</v>
      </c>
      <c r="Q11" s="546"/>
      <c r="R11" s="1251">
        <v>4</v>
      </c>
      <c r="S11" s="546"/>
      <c r="T11" s="1252">
        <v>2</v>
      </c>
      <c r="U11" s="546"/>
      <c r="V11" s="1252">
        <v>4</v>
      </c>
      <c r="W11" s="546"/>
      <c r="X11" s="1252">
        <v>2</v>
      </c>
      <c r="Y11" s="546"/>
      <c r="Z11" s="1252">
        <v>1</v>
      </c>
      <c r="AA11" s="546"/>
      <c r="AB11" s="1252">
        <v>2</v>
      </c>
      <c r="AC11" s="546"/>
      <c r="AD11" s="1252">
        <v>4</v>
      </c>
      <c r="AE11" s="546"/>
      <c r="AF11" s="524"/>
    </row>
    <row r="12" spans="1:32" s="551" customFormat="1" ht="11.25" customHeight="1">
      <c r="A12" s="549"/>
      <c r="B12" s="550"/>
      <c r="C12" s="1250"/>
      <c r="D12" s="805" t="s">
        <v>162</v>
      </c>
      <c r="E12" s="1250"/>
      <c r="F12" s="1251">
        <v>5</v>
      </c>
      <c r="G12" s="546"/>
      <c r="H12" s="1251">
        <v>1</v>
      </c>
      <c r="I12" s="546"/>
      <c r="J12" s="1251">
        <v>2</v>
      </c>
      <c r="K12" s="546"/>
      <c r="L12" s="1251">
        <v>1</v>
      </c>
      <c r="M12" s="546"/>
      <c r="N12" s="1251">
        <v>1</v>
      </c>
      <c r="O12" s="546"/>
      <c r="P12" s="1251">
        <v>1</v>
      </c>
      <c r="Q12" s="546"/>
      <c r="R12" s="1251">
        <v>1</v>
      </c>
      <c r="S12" s="546"/>
      <c r="T12" s="1252">
        <v>3</v>
      </c>
      <c r="U12" s="546"/>
      <c r="V12" s="1252" t="s">
        <v>11</v>
      </c>
      <c r="W12" s="546"/>
      <c r="X12" s="1252">
        <v>2</v>
      </c>
      <c r="Y12" s="546"/>
      <c r="Z12" s="1252" t="s">
        <v>11</v>
      </c>
      <c r="AA12" s="546"/>
      <c r="AB12" s="1252">
        <v>1</v>
      </c>
      <c r="AC12" s="546"/>
      <c r="AD12" s="1252">
        <v>2</v>
      </c>
      <c r="AE12" s="546"/>
      <c r="AF12" s="524"/>
    </row>
    <row r="13" spans="1:32" s="551" customFormat="1" ht="11.25" customHeight="1">
      <c r="A13" s="549"/>
      <c r="B13" s="550"/>
      <c r="C13" s="1250"/>
      <c r="D13" s="805" t="s">
        <v>161</v>
      </c>
      <c r="E13" s="1250"/>
      <c r="F13" s="1251">
        <v>11</v>
      </c>
      <c r="G13" s="546"/>
      <c r="H13" s="1251">
        <v>10</v>
      </c>
      <c r="I13" s="546"/>
      <c r="J13" s="1251">
        <v>7</v>
      </c>
      <c r="K13" s="546"/>
      <c r="L13" s="1251">
        <v>4</v>
      </c>
      <c r="M13" s="546"/>
      <c r="N13" s="1251" t="s">
        <v>11</v>
      </c>
      <c r="O13" s="546"/>
      <c r="P13" s="1251">
        <v>3</v>
      </c>
      <c r="Q13" s="546"/>
      <c r="R13" s="1251">
        <v>4</v>
      </c>
      <c r="S13" s="546"/>
      <c r="T13" s="1252">
        <v>1</v>
      </c>
      <c r="U13" s="546"/>
      <c r="V13" s="1252">
        <v>3</v>
      </c>
      <c r="W13" s="546"/>
      <c r="X13" s="1252">
        <v>2</v>
      </c>
      <c r="Y13" s="546"/>
      <c r="Z13" s="1252">
        <v>2</v>
      </c>
      <c r="AA13" s="546"/>
      <c r="AB13" s="1252">
        <v>6</v>
      </c>
      <c r="AC13" s="546"/>
      <c r="AD13" s="1252">
        <v>4</v>
      </c>
      <c r="AE13" s="546"/>
      <c r="AF13" s="524"/>
    </row>
    <row r="14" spans="1:32" s="551" customFormat="1" ht="11.25" customHeight="1">
      <c r="A14" s="549"/>
      <c r="B14" s="550"/>
      <c r="C14" s="1250"/>
      <c r="D14" s="805" t="s">
        <v>160</v>
      </c>
      <c r="E14" s="1250"/>
      <c r="F14" s="1251" t="s">
        <v>11</v>
      </c>
      <c r="G14" s="545"/>
      <c r="H14" s="1251" t="s">
        <v>11</v>
      </c>
      <c r="I14" s="545"/>
      <c r="J14" s="1251" t="s">
        <v>11</v>
      </c>
      <c r="K14" s="545"/>
      <c r="L14" s="1251" t="s">
        <v>11</v>
      </c>
      <c r="M14" s="545"/>
      <c r="N14" s="1251" t="s">
        <v>11</v>
      </c>
      <c r="O14" s="545"/>
      <c r="P14" s="1251" t="s">
        <v>11</v>
      </c>
      <c r="Q14" s="545"/>
      <c r="R14" s="1251" t="s">
        <v>11</v>
      </c>
      <c r="S14" s="545"/>
      <c r="T14" s="1252" t="s">
        <v>11</v>
      </c>
      <c r="U14" s="545"/>
      <c r="V14" s="1252" t="s">
        <v>11</v>
      </c>
      <c r="W14" s="545"/>
      <c r="X14" s="1252" t="s">
        <v>11</v>
      </c>
      <c r="Y14" s="545"/>
      <c r="Z14" s="1252" t="s">
        <v>11</v>
      </c>
      <c r="AA14" s="545"/>
      <c r="AB14" s="1252" t="s">
        <v>11</v>
      </c>
      <c r="AC14" s="545"/>
      <c r="AD14" s="1252" t="s">
        <v>11</v>
      </c>
      <c r="AE14" s="545"/>
      <c r="AF14" s="524"/>
    </row>
    <row r="15" spans="1:32" s="551" customFormat="1" ht="11.25" customHeight="1">
      <c r="A15" s="549"/>
      <c r="B15" s="550"/>
      <c r="C15" s="1250"/>
      <c r="D15" s="805" t="s">
        <v>159</v>
      </c>
      <c r="E15" s="1250"/>
      <c r="F15" s="1251" t="s">
        <v>11</v>
      </c>
      <c r="G15" s="545"/>
      <c r="H15" s="1251" t="s">
        <v>11</v>
      </c>
      <c r="I15" s="545"/>
      <c r="J15" s="1251" t="s">
        <v>11</v>
      </c>
      <c r="K15" s="545"/>
      <c r="L15" s="1251" t="s">
        <v>11</v>
      </c>
      <c r="M15" s="545"/>
      <c r="N15" s="1251" t="s">
        <v>11</v>
      </c>
      <c r="O15" s="545"/>
      <c r="P15" s="1251" t="s">
        <v>11</v>
      </c>
      <c r="Q15" s="545"/>
      <c r="R15" s="1251" t="s">
        <v>11</v>
      </c>
      <c r="S15" s="545"/>
      <c r="T15" s="1252" t="s">
        <v>11</v>
      </c>
      <c r="U15" s="545"/>
      <c r="V15" s="1252" t="s">
        <v>11</v>
      </c>
      <c r="W15" s="545"/>
      <c r="X15" s="1252" t="s">
        <v>11</v>
      </c>
      <c r="Y15" s="545"/>
      <c r="Z15" s="1252" t="s">
        <v>11</v>
      </c>
      <c r="AA15" s="545"/>
      <c r="AB15" s="1252" t="s">
        <v>11</v>
      </c>
      <c r="AC15" s="545"/>
      <c r="AD15" s="1252" t="s">
        <v>11</v>
      </c>
      <c r="AE15" s="545"/>
      <c r="AF15" s="524"/>
    </row>
    <row r="16" spans="1:32" s="551" customFormat="1" ht="11.25" customHeight="1">
      <c r="A16" s="549"/>
      <c r="B16" s="550"/>
      <c r="C16" s="1250"/>
      <c r="D16" s="805" t="s">
        <v>203</v>
      </c>
      <c r="E16" s="1250"/>
      <c r="F16" s="1251" t="s">
        <v>11</v>
      </c>
      <c r="G16" s="545"/>
      <c r="H16" s="1251" t="s">
        <v>11</v>
      </c>
      <c r="I16" s="545"/>
      <c r="J16" s="1251" t="s">
        <v>11</v>
      </c>
      <c r="K16" s="545"/>
      <c r="L16" s="1251" t="s">
        <v>11</v>
      </c>
      <c r="M16" s="545"/>
      <c r="N16" s="1251" t="s">
        <v>11</v>
      </c>
      <c r="O16" s="545"/>
      <c r="P16" s="1251" t="s">
        <v>11</v>
      </c>
      <c r="Q16" s="545"/>
      <c r="R16" s="1251" t="s">
        <v>11</v>
      </c>
      <c r="S16" s="545"/>
      <c r="T16" s="1252" t="s">
        <v>11</v>
      </c>
      <c r="U16" s="545"/>
      <c r="V16" s="1252" t="s">
        <v>11</v>
      </c>
      <c r="W16" s="545"/>
      <c r="X16" s="1252" t="s">
        <v>11</v>
      </c>
      <c r="Y16" s="545"/>
      <c r="Z16" s="1252" t="s">
        <v>11</v>
      </c>
      <c r="AA16" s="545"/>
      <c r="AB16" s="1252" t="s">
        <v>11</v>
      </c>
      <c r="AC16" s="545"/>
      <c r="AD16" s="1252" t="s">
        <v>11</v>
      </c>
      <c r="AE16" s="545"/>
      <c r="AF16" s="524"/>
    </row>
    <row r="17" spans="1:33" s="654" customFormat="1" ht="12.75" customHeight="1">
      <c r="A17" s="741"/>
      <c r="B17" s="1253"/>
      <c r="C17" s="1247" t="s">
        <v>525</v>
      </c>
      <c r="D17" s="1254"/>
      <c r="E17" s="1254"/>
      <c r="F17" s="1248">
        <v>15</v>
      </c>
      <c r="G17" s="546"/>
      <c r="H17" s="1248">
        <v>12</v>
      </c>
      <c r="I17" s="546"/>
      <c r="J17" s="1248">
        <v>15</v>
      </c>
      <c r="K17" s="546"/>
      <c r="L17" s="1248">
        <v>10</v>
      </c>
      <c r="M17" s="546"/>
      <c r="N17" s="1248">
        <v>6</v>
      </c>
      <c r="O17" s="546"/>
      <c r="P17" s="1248">
        <v>2</v>
      </c>
      <c r="Q17" s="546"/>
      <c r="R17" s="1248">
        <v>5</v>
      </c>
      <c r="S17" s="546"/>
      <c r="T17" s="1249">
        <v>1</v>
      </c>
      <c r="U17" s="546"/>
      <c r="V17" s="1249">
        <v>6</v>
      </c>
      <c r="W17" s="546"/>
      <c r="X17" s="1249">
        <v>3</v>
      </c>
      <c r="Y17" s="546"/>
      <c r="Z17" s="1249">
        <v>3</v>
      </c>
      <c r="AA17" s="546"/>
      <c r="AB17" s="1249">
        <v>6</v>
      </c>
      <c r="AC17" s="546"/>
      <c r="AD17" s="1249">
        <v>7</v>
      </c>
      <c r="AE17" s="546"/>
      <c r="AF17" s="653"/>
    </row>
    <row r="18" spans="1:33" s="1259" customFormat="1" ht="13.5" customHeight="1">
      <c r="A18" s="1255"/>
      <c r="B18" s="1256"/>
      <c r="C18" s="1247" t="s">
        <v>523</v>
      </c>
      <c r="D18" s="1247"/>
      <c r="E18" s="1247"/>
      <c r="F18" s="1257">
        <v>46990</v>
      </c>
      <c r="G18" s="546"/>
      <c r="H18" s="1257">
        <v>49840</v>
      </c>
      <c r="I18" s="546"/>
      <c r="J18" s="1257">
        <v>62476</v>
      </c>
      <c r="K18" s="546"/>
      <c r="L18" s="1257">
        <v>521081</v>
      </c>
      <c r="M18" s="546"/>
      <c r="N18" s="1257">
        <v>65398</v>
      </c>
      <c r="O18" s="546"/>
      <c r="P18" s="1257">
        <v>11698</v>
      </c>
      <c r="Q18" s="546"/>
      <c r="R18" s="1257">
        <v>4299</v>
      </c>
      <c r="S18" s="546"/>
      <c r="T18" s="1258">
        <v>520</v>
      </c>
      <c r="U18" s="546"/>
      <c r="V18" s="1258">
        <v>92405</v>
      </c>
      <c r="W18" s="546"/>
      <c r="X18" s="1258">
        <v>109065</v>
      </c>
      <c r="Y18" s="546"/>
      <c r="Z18" s="1258">
        <v>1099</v>
      </c>
      <c r="AA18" s="546"/>
      <c r="AB18" s="1258">
        <v>798</v>
      </c>
      <c r="AC18" s="546"/>
      <c r="AD18" s="1258">
        <v>4028</v>
      </c>
      <c r="AE18" s="546"/>
      <c r="AF18" s="655"/>
    </row>
    <row r="19" spans="1:33" ht="11.25" customHeight="1">
      <c r="A19" s="513"/>
      <c r="B19" s="523"/>
      <c r="C19" s="1499" t="s">
        <v>202</v>
      </c>
      <c r="D19" s="1499"/>
      <c r="E19" s="548"/>
      <c r="F19" s="1260">
        <v>7512</v>
      </c>
      <c r="G19" s="546"/>
      <c r="H19" s="1260">
        <v>2452</v>
      </c>
      <c r="I19" s="546"/>
      <c r="J19" s="1260">
        <v>4569</v>
      </c>
      <c r="K19" s="546"/>
      <c r="L19" s="1260" t="s">
        <v>11</v>
      </c>
      <c r="M19" s="546"/>
      <c r="N19" s="1260" t="s">
        <v>11</v>
      </c>
      <c r="O19" s="546"/>
      <c r="P19" s="1260" t="s">
        <v>11</v>
      </c>
      <c r="Q19" s="546"/>
      <c r="R19" s="1260" t="s">
        <v>11</v>
      </c>
      <c r="S19" s="546"/>
      <c r="T19" s="1261" t="s">
        <v>11</v>
      </c>
      <c r="U19" s="546"/>
      <c r="V19" s="1261" t="s">
        <v>11</v>
      </c>
      <c r="W19" s="546"/>
      <c r="X19" s="1261" t="s">
        <v>11</v>
      </c>
      <c r="Y19" s="546"/>
      <c r="Z19" s="1261" t="s">
        <v>11</v>
      </c>
      <c r="AA19" s="546"/>
      <c r="AB19" s="1261" t="s">
        <v>11</v>
      </c>
      <c r="AC19" s="546"/>
      <c r="AD19" s="1261" t="s">
        <v>11</v>
      </c>
      <c r="AE19" s="546"/>
      <c r="AF19" s="522"/>
    </row>
    <row r="20" spans="1:33" ht="11.25" customHeight="1">
      <c r="A20" s="513"/>
      <c r="B20" s="523"/>
      <c r="C20" s="1499" t="s">
        <v>201</v>
      </c>
      <c r="D20" s="1499"/>
      <c r="E20" s="548"/>
      <c r="F20" s="1260" t="s">
        <v>11</v>
      </c>
      <c r="G20" s="546"/>
      <c r="H20" s="1260" t="s">
        <v>11</v>
      </c>
      <c r="I20" s="546"/>
      <c r="J20" s="1260" t="s">
        <v>11</v>
      </c>
      <c r="K20" s="546"/>
      <c r="L20" s="1260" t="s">
        <v>11</v>
      </c>
      <c r="M20" s="546"/>
      <c r="N20" s="1260" t="s">
        <v>11</v>
      </c>
      <c r="O20" s="546"/>
      <c r="P20" s="1260" t="s">
        <v>11</v>
      </c>
      <c r="Q20" s="546"/>
      <c r="R20" s="1260" t="s">
        <v>11</v>
      </c>
      <c r="S20" s="546"/>
      <c r="T20" s="1261" t="s">
        <v>11</v>
      </c>
      <c r="U20" s="546"/>
      <c r="V20" s="1261" t="s">
        <v>11</v>
      </c>
      <c r="W20" s="546"/>
      <c r="X20" s="1261" t="s">
        <v>11</v>
      </c>
      <c r="Y20" s="546"/>
      <c r="Z20" s="1261" t="s">
        <v>11</v>
      </c>
      <c r="AA20" s="546"/>
      <c r="AB20" s="1261" t="s">
        <v>11</v>
      </c>
      <c r="AC20" s="546"/>
      <c r="AD20" s="1261" t="s">
        <v>11</v>
      </c>
      <c r="AE20" s="546"/>
      <c r="AF20" s="522"/>
    </row>
    <row r="21" spans="1:33" ht="11.25" customHeight="1">
      <c r="A21" s="513"/>
      <c r="B21" s="523"/>
      <c r="C21" s="1499" t="s">
        <v>200</v>
      </c>
      <c r="D21" s="1499"/>
      <c r="E21" s="548"/>
      <c r="F21" s="1260">
        <v>18395</v>
      </c>
      <c r="G21" s="546"/>
      <c r="H21" s="1260">
        <v>42000</v>
      </c>
      <c r="I21" s="546"/>
      <c r="J21" s="1260">
        <v>38513</v>
      </c>
      <c r="K21" s="546"/>
      <c r="L21" s="1260">
        <v>125356</v>
      </c>
      <c r="M21" s="546"/>
      <c r="N21" s="1260">
        <v>1109</v>
      </c>
      <c r="O21" s="546"/>
      <c r="P21" s="1260" t="s">
        <v>11</v>
      </c>
      <c r="Q21" s="546"/>
      <c r="R21" s="1260">
        <v>142</v>
      </c>
      <c r="S21" s="546"/>
      <c r="T21" s="1261" t="s">
        <v>11</v>
      </c>
      <c r="U21" s="546"/>
      <c r="V21" s="1261">
        <v>126</v>
      </c>
      <c r="W21" s="546"/>
      <c r="X21" s="1261" t="s">
        <v>11</v>
      </c>
      <c r="Y21" s="546"/>
      <c r="Z21" s="1261">
        <v>440</v>
      </c>
      <c r="AA21" s="546"/>
      <c r="AB21" s="1261">
        <v>600</v>
      </c>
      <c r="AC21" s="546"/>
      <c r="AD21" s="1261">
        <v>210</v>
      </c>
      <c r="AE21" s="546"/>
      <c r="AF21" s="522"/>
    </row>
    <row r="22" spans="1:33" ht="11.25" customHeight="1">
      <c r="A22" s="513"/>
      <c r="B22" s="523"/>
      <c r="C22" s="1619" t="s">
        <v>199</v>
      </c>
      <c r="D22" s="1619"/>
      <c r="E22" s="548"/>
      <c r="F22" s="1260" t="s">
        <v>11</v>
      </c>
      <c r="G22" s="1260"/>
      <c r="H22" s="1260" t="s">
        <v>11</v>
      </c>
      <c r="I22" s="1260"/>
      <c r="J22" s="1260" t="s">
        <v>11</v>
      </c>
      <c r="K22" s="1260"/>
      <c r="L22" s="1260" t="s">
        <v>11</v>
      </c>
      <c r="M22" s="1260" t="s">
        <v>11</v>
      </c>
      <c r="N22" s="1260" t="s">
        <v>11</v>
      </c>
      <c r="O22" s="1260"/>
      <c r="P22" s="1260" t="s">
        <v>11</v>
      </c>
      <c r="Q22" s="1260" t="s">
        <v>11</v>
      </c>
      <c r="R22" s="1260" t="s">
        <v>11</v>
      </c>
      <c r="S22" s="1260"/>
      <c r="T22" s="1261" t="s">
        <v>11</v>
      </c>
      <c r="U22" s="1260"/>
      <c r="V22" s="1261" t="s">
        <v>11</v>
      </c>
      <c r="W22" s="1260" t="s">
        <v>11</v>
      </c>
      <c r="X22" s="1261" t="s">
        <v>11</v>
      </c>
      <c r="Y22" s="1260"/>
      <c r="Z22" s="1261" t="s">
        <v>11</v>
      </c>
      <c r="AA22" s="1260"/>
      <c r="AB22" s="1261" t="s">
        <v>11</v>
      </c>
      <c r="AC22" s="546"/>
      <c r="AD22" s="1261" t="s">
        <v>11</v>
      </c>
      <c r="AE22" s="546"/>
      <c r="AF22" s="522"/>
    </row>
    <row r="23" spans="1:33" ht="11.25" customHeight="1">
      <c r="A23" s="513"/>
      <c r="B23" s="523"/>
      <c r="C23" s="1619" t="s">
        <v>198</v>
      </c>
      <c r="D23" s="1619"/>
      <c r="E23" s="548"/>
      <c r="F23" s="1260" t="s">
        <v>11</v>
      </c>
      <c r="G23" s="1260"/>
      <c r="H23" s="1260" t="s">
        <v>11</v>
      </c>
      <c r="I23" s="1260"/>
      <c r="J23" s="1260" t="s">
        <v>11</v>
      </c>
      <c r="K23" s="1260"/>
      <c r="L23" s="1260" t="s">
        <v>11</v>
      </c>
      <c r="M23" s="1260" t="s">
        <v>11</v>
      </c>
      <c r="N23" s="1260" t="s">
        <v>11</v>
      </c>
      <c r="O23" s="1260"/>
      <c r="P23" s="1260" t="s">
        <v>11</v>
      </c>
      <c r="Q23" s="1260" t="s">
        <v>11</v>
      </c>
      <c r="R23" s="1260" t="s">
        <v>11</v>
      </c>
      <c r="S23" s="1260"/>
      <c r="T23" s="1261" t="s">
        <v>11</v>
      </c>
      <c r="U23" s="1260"/>
      <c r="V23" s="1261" t="s">
        <v>11</v>
      </c>
      <c r="W23" s="1260" t="s">
        <v>11</v>
      </c>
      <c r="X23" s="1261" t="s">
        <v>11</v>
      </c>
      <c r="Y23" s="1260"/>
      <c r="Z23" s="1261" t="s">
        <v>11</v>
      </c>
      <c r="AA23" s="1260"/>
      <c r="AB23" s="1261" t="s">
        <v>11</v>
      </c>
      <c r="AC23" s="546"/>
      <c r="AD23" s="1261" t="s">
        <v>11</v>
      </c>
      <c r="AE23" s="546"/>
      <c r="AF23" s="522"/>
    </row>
    <row r="24" spans="1:33" ht="11.25" customHeight="1">
      <c r="A24" s="513"/>
      <c r="B24" s="523"/>
      <c r="C24" s="1499" t="s">
        <v>197</v>
      </c>
      <c r="D24" s="1499"/>
      <c r="E24" s="548"/>
      <c r="F24" s="1260" t="s">
        <v>11</v>
      </c>
      <c r="G24" s="1260"/>
      <c r="H24" s="1260" t="s">
        <v>11</v>
      </c>
      <c r="I24" s="1260"/>
      <c r="J24" s="1260" t="s">
        <v>11</v>
      </c>
      <c r="K24" s="1260"/>
      <c r="L24" s="1260">
        <v>299764</v>
      </c>
      <c r="M24" s="1260" t="s">
        <v>11</v>
      </c>
      <c r="N24" s="1260" t="s">
        <v>11</v>
      </c>
      <c r="O24" s="1260"/>
      <c r="P24" s="1260" t="s">
        <v>11</v>
      </c>
      <c r="Q24" s="1260" t="s">
        <v>11</v>
      </c>
      <c r="R24" s="1260" t="s">
        <v>11</v>
      </c>
      <c r="S24" s="1260"/>
      <c r="T24" s="1261" t="s">
        <v>11</v>
      </c>
      <c r="U24" s="1260"/>
      <c r="V24" s="1261" t="s">
        <v>11</v>
      </c>
      <c r="W24" s="1260" t="s">
        <v>11</v>
      </c>
      <c r="X24" s="1261" t="s">
        <v>11</v>
      </c>
      <c r="Y24" s="1260"/>
      <c r="Z24" s="1261" t="s">
        <v>11</v>
      </c>
      <c r="AA24" s="1260"/>
      <c r="AB24" s="1261" t="s">
        <v>11</v>
      </c>
      <c r="AC24" s="546"/>
      <c r="AD24" s="1261" t="s">
        <v>11</v>
      </c>
      <c r="AE24" s="546"/>
      <c r="AF24" s="522"/>
    </row>
    <row r="25" spans="1:33" ht="11.25" customHeight="1">
      <c r="A25" s="513"/>
      <c r="B25" s="523"/>
      <c r="C25" s="1499" t="s">
        <v>196</v>
      </c>
      <c r="D25" s="1499"/>
      <c r="E25" s="548"/>
      <c r="F25" s="1260">
        <v>18645</v>
      </c>
      <c r="G25" s="546"/>
      <c r="H25" s="1260">
        <v>5229</v>
      </c>
      <c r="I25" s="546"/>
      <c r="J25" s="1260">
        <v>18904</v>
      </c>
      <c r="K25" s="546"/>
      <c r="L25" s="1260">
        <v>210</v>
      </c>
      <c r="M25" s="546"/>
      <c r="N25" s="1260">
        <v>64289</v>
      </c>
      <c r="O25" s="546"/>
      <c r="P25" s="1260">
        <v>1276</v>
      </c>
      <c r="Q25" s="546"/>
      <c r="R25" s="1260">
        <v>3803</v>
      </c>
      <c r="S25" s="546"/>
      <c r="T25" s="1261" t="s">
        <v>11</v>
      </c>
      <c r="U25" s="546"/>
      <c r="V25" s="1261">
        <v>11960</v>
      </c>
      <c r="W25" s="546"/>
      <c r="X25" s="1261" t="s">
        <v>11</v>
      </c>
      <c r="Y25" s="546"/>
      <c r="Z25" s="1261" t="s">
        <v>11</v>
      </c>
      <c r="AA25" s="546"/>
      <c r="AB25" s="1261" t="s">
        <v>11</v>
      </c>
      <c r="AC25" s="546"/>
      <c r="AD25" s="1261">
        <v>1648</v>
      </c>
      <c r="AE25" s="546"/>
      <c r="AF25" s="522"/>
    </row>
    <row r="26" spans="1:33" ht="11.25" customHeight="1">
      <c r="A26" s="513"/>
      <c r="B26" s="523"/>
      <c r="C26" s="1499" t="s">
        <v>195</v>
      </c>
      <c r="D26" s="1499"/>
      <c r="E26" s="548"/>
      <c r="F26" s="1260">
        <v>2418</v>
      </c>
      <c r="G26" s="1262"/>
      <c r="H26" s="1260">
        <v>159</v>
      </c>
      <c r="I26" s="1262"/>
      <c r="J26" s="1260" t="s">
        <v>11</v>
      </c>
      <c r="K26" s="1262"/>
      <c r="L26" s="1260">
        <v>134</v>
      </c>
      <c r="M26" s="1262"/>
      <c r="N26" s="1260" t="s">
        <v>11</v>
      </c>
      <c r="O26" s="1262"/>
      <c r="P26" s="1260" t="s">
        <v>11</v>
      </c>
      <c r="Q26" s="1262"/>
      <c r="R26" s="1260">
        <v>354</v>
      </c>
      <c r="S26" s="1262"/>
      <c r="T26" s="1261" t="s">
        <v>11</v>
      </c>
      <c r="U26" s="1262"/>
      <c r="V26" s="1261" t="s">
        <v>11</v>
      </c>
      <c r="W26" s="1262"/>
      <c r="X26" s="1261">
        <v>1925</v>
      </c>
      <c r="Y26" s="1262"/>
      <c r="Z26" s="1261">
        <v>139</v>
      </c>
      <c r="AA26" s="1262"/>
      <c r="AB26" s="1261">
        <v>198</v>
      </c>
      <c r="AC26" s="1262"/>
      <c r="AD26" s="1261">
        <v>2150</v>
      </c>
      <c r="AE26" s="1262"/>
      <c r="AF26" s="522"/>
    </row>
    <row r="27" spans="1:33" ht="11.25" customHeight="1">
      <c r="A27" s="513"/>
      <c r="B27" s="523"/>
      <c r="C27" s="1499" t="s">
        <v>194</v>
      </c>
      <c r="D27" s="1499"/>
      <c r="E27" s="548"/>
      <c r="F27" s="1260" t="s">
        <v>11</v>
      </c>
      <c r="G27" s="1262"/>
      <c r="H27" s="1260" t="s">
        <v>11</v>
      </c>
      <c r="I27" s="1262"/>
      <c r="J27" s="1260" t="s">
        <v>11</v>
      </c>
      <c r="K27" s="1262"/>
      <c r="L27" s="1260">
        <v>52300</v>
      </c>
      <c r="M27" s="1262"/>
      <c r="N27" s="1260" t="s">
        <v>11</v>
      </c>
      <c r="O27" s="1262"/>
      <c r="P27" s="1260" t="s">
        <v>11</v>
      </c>
      <c r="Q27" s="1262"/>
      <c r="R27" s="1260" t="s">
        <v>11</v>
      </c>
      <c r="S27" s="1262"/>
      <c r="T27" s="1261" t="s">
        <v>11</v>
      </c>
      <c r="U27" s="1262"/>
      <c r="V27" s="1261">
        <v>66487</v>
      </c>
      <c r="W27" s="1262"/>
      <c r="X27" s="1261" t="s">
        <v>11</v>
      </c>
      <c r="Y27" s="1262"/>
      <c r="Z27" s="1261" t="s">
        <v>11</v>
      </c>
      <c r="AA27" s="1262"/>
      <c r="AB27" s="1261" t="s">
        <v>11</v>
      </c>
      <c r="AC27" s="1262"/>
      <c r="AD27" s="1261">
        <v>20</v>
      </c>
      <c r="AE27" s="1262"/>
      <c r="AF27" s="522"/>
    </row>
    <row r="28" spans="1:33" ht="11.25" customHeight="1">
      <c r="A28" s="513"/>
      <c r="B28" s="523"/>
      <c r="C28" s="1499" t="s">
        <v>193</v>
      </c>
      <c r="D28" s="1499"/>
      <c r="E28" s="548"/>
      <c r="F28" s="1260" t="s">
        <v>11</v>
      </c>
      <c r="G28" s="1262"/>
      <c r="H28" s="1260" t="s">
        <v>11</v>
      </c>
      <c r="I28" s="1262"/>
      <c r="J28" s="1260" t="s">
        <v>11</v>
      </c>
      <c r="K28" s="1262"/>
      <c r="L28" s="1260" t="s">
        <v>11</v>
      </c>
      <c r="M28" s="1262"/>
      <c r="N28" s="1260" t="s">
        <v>11</v>
      </c>
      <c r="O28" s="1262"/>
      <c r="P28" s="1260" t="s">
        <v>11</v>
      </c>
      <c r="Q28" s="1262"/>
      <c r="R28" s="1260" t="s">
        <v>11</v>
      </c>
      <c r="S28" s="1262"/>
      <c r="T28" s="1261" t="s">
        <v>11</v>
      </c>
      <c r="U28" s="1262"/>
      <c r="V28" s="1261" t="s">
        <v>11</v>
      </c>
      <c r="W28" s="1262"/>
      <c r="X28" s="1261" t="s">
        <v>11</v>
      </c>
      <c r="Y28" s="1262"/>
      <c r="Z28" s="1261" t="s">
        <v>11</v>
      </c>
      <c r="AA28" s="1262"/>
      <c r="AB28" s="1261" t="s">
        <v>11</v>
      </c>
      <c r="AC28" s="1262"/>
      <c r="AD28" s="1261" t="s">
        <v>11</v>
      </c>
      <c r="AE28" s="1262"/>
      <c r="AF28" s="522"/>
      <c r="AG28" s="567"/>
    </row>
    <row r="29" spans="1:33" ht="11.25" customHeight="1">
      <c r="A29" s="513"/>
      <c r="B29" s="523"/>
      <c r="C29" s="1499" t="s">
        <v>192</v>
      </c>
      <c r="D29" s="1499"/>
      <c r="E29" s="580"/>
      <c r="F29" s="1260" t="s">
        <v>11</v>
      </c>
      <c r="G29" s="1262"/>
      <c r="H29" s="1260" t="s">
        <v>11</v>
      </c>
      <c r="I29" s="1262"/>
      <c r="J29" s="1260">
        <v>490</v>
      </c>
      <c r="K29" s="1262"/>
      <c r="L29" s="1260" t="s">
        <v>11</v>
      </c>
      <c r="M29" s="1262"/>
      <c r="N29" s="1260" t="s">
        <v>11</v>
      </c>
      <c r="O29" s="1262"/>
      <c r="P29" s="1260">
        <v>10422</v>
      </c>
      <c r="Q29" s="1262"/>
      <c r="R29" s="1260" t="s">
        <v>11</v>
      </c>
      <c r="S29" s="1262"/>
      <c r="T29" s="1261" t="s">
        <v>11</v>
      </c>
      <c r="U29" s="1262"/>
      <c r="V29" s="1261">
        <v>12291</v>
      </c>
      <c r="W29" s="1262"/>
      <c r="X29" s="1261" t="s">
        <v>11</v>
      </c>
      <c r="Y29" s="1262"/>
      <c r="Z29" s="1261" t="s">
        <v>11</v>
      </c>
      <c r="AA29" s="1262"/>
      <c r="AB29" s="1261" t="s">
        <v>11</v>
      </c>
      <c r="AC29" s="1262"/>
      <c r="AD29" s="1261" t="s">
        <v>11</v>
      </c>
      <c r="AE29" s="1262"/>
      <c r="AF29" s="522"/>
    </row>
    <row r="30" spans="1:33" ht="11.25" customHeight="1">
      <c r="A30" s="513"/>
      <c r="B30" s="523"/>
      <c r="C30" s="1499" t="s">
        <v>191</v>
      </c>
      <c r="D30" s="1499"/>
      <c r="E30" s="580"/>
      <c r="F30" s="1260" t="s">
        <v>11</v>
      </c>
      <c r="G30" s="1262"/>
      <c r="H30" s="1260" t="s">
        <v>11</v>
      </c>
      <c r="I30" s="1262"/>
      <c r="J30" s="1260" t="s">
        <v>11</v>
      </c>
      <c r="K30" s="1262"/>
      <c r="L30" s="1260" t="s">
        <v>11</v>
      </c>
      <c r="M30" s="1262"/>
      <c r="N30" s="1260" t="s">
        <v>11</v>
      </c>
      <c r="O30" s="1262"/>
      <c r="P30" s="1260" t="s">
        <v>11</v>
      </c>
      <c r="Q30" s="1262"/>
      <c r="R30" s="1260" t="s">
        <v>11</v>
      </c>
      <c r="S30" s="1262"/>
      <c r="T30" s="1261" t="s">
        <v>11</v>
      </c>
      <c r="U30" s="1262"/>
      <c r="V30" s="1261" t="s">
        <v>11</v>
      </c>
      <c r="W30" s="1262"/>
      <c r="X30" s="1261" t="s">
        <v>11</v>
      </c>
      <c r="Y30" s="1262"/>
      <c r="Z30" s="1261" t="s">
        <v>11</v>
      </c>
      <c r="AA30" s="1262"/>
      <c r="AB30" s="1261" t="s">
        <v>11</v>
      </c>
      <c r="AC30" s="1262"/>
      <c r="AD30" s="1261" t="s">
        <v>11</v>
      </c>
      <c r="AE30" s="1262"/>
      <c r="AF30" s="522"/>
    </row>
    <row r="31" spans="1:33" ht="11.25" customHeight="1">
      <c r="A31" s="513"/>
      <c r="B31" s="523"/>
      <c r="C31" s="1499" t="s">
        <v>190</v>
      </c>
      <c r="D31" s="1499"/>
      <c r="E31" s="580"/>
      <c r="F31" s="1260" t="s">
        <v>11</v>
      </c>
      <c r="G31" s="1262"/>
      <c r="H31" s="1260" t="s">
        <v>11</v>
      </c>
      <c r="I31" s="1262"/>
      <c r="J31" s="1260" t="s">
        <v>11</v>
      </c>
      <c r="K31" s="1262"/>
      <c r="L31" s="1260" t="s">
        <v>11</v>
      </c>
      <c r="M31" s="1262"/>
      <c r="N31" s="1260" t="s">
        <v>11</v>
      </c>
      <c r="O31" s="1262"/>
      <c r="P31" s="1260" t="s">
        <v>11</v>
      </c>
      <c r="Q31" s="1262"/>
      <c r="R31" s="1260" t="s">
        <v>11</v>
      </c>
      <c r="S31" s="1262"/>
      <c r="T31" s="1261" t="s">
        <v>11</v>
      </c>
      <c r="U31" s="1262"/>
      <c r="V31" s="1261">
        <v>1541</v>
      </c>
      <c r="W31" s="1262"/>
      <c r="X31" s="1261" t="s">
        <v>11</v>
      </c>
      <c r="Y31" s="1262"/>
      <c r="Z31" s="1261" t="s">
        <v>11</v>
      </c>
      <c r="AA31" s="1262"/>
      <c r="AB31" s="1261" t="s">
        <v>11</v>
      </c>
      <c r="AC31" s="1262"/>
      <c r="AD31" s="1261" t="s">
        <v>11</v>
      </c>
      <c r="AE31" s="1262"/>
      <c r="AF31" s="522"/>
    </row>
    <row r="32" spans="1:33" ht="11.25" customHeight="1">
      <c r="A32" s="513"/>
      <c r="B32" s="523"/>
      <c r="C32" s="1499" t="s">
        <v>189</v>
      </c>
      <c r="D32" s="1499"/>
      <c r="E32" s="580"/>
      <c r="F32" s="1260" t="s">
        <v>11</v>
      </c>
      <c r="G32" s="1262"/>
      <c r="H32" s="1260" t="s">
        <v>11</v>
      </c>
      <c r="I32" s="1262"/>
      <c r="J32" s="1260" t="s">
        <v>11</v>
      </c>
      <c r="K32" s="1262"/>
      <c r="L32" s="1260" t="s">
        <v>11</v>
      </c>
      <c r="M32" s="1262"/>
      <c r="N32" s="1260" t="s">
        <v>11</v>
      </c>
      <c r="O32" s="1262"/>
      <c r="P32" s="1260" t="s">
        <v>11</v>
      </c>
      <c r="Q32" s="1262"/>
      <c r="R32" s="1260" t="s">
        <v>11</v>
      </c>
      <c r="S32" s="1262"/>
      <c r="T32" s="1261" t="s">
        <v>11</v>
      </c>
      <c r="U32" s="1262"/>
      <c r="V32" s="1261" t="s">
        <v>11</v>
      </c>
      <c r="W32" s="1262"/>
      <c r="X32" s="1261" t="s">
        <v>11</v>
      </c>
      <c r="Y32" s="1262"/>
      <c r="Z32" s="1261" t="s">
        <v>11</v>
      </c>
      <c r="AA32" s="1262"/>
      <c r="AB32" s="1261" t="s">
        <v>11</v>
      </c>
      <c r="AC32" s="1262"/>
      <c r="AD32" s="1261" t="s">
        <v>11</v>
      </c>
      <c r="AE32" s="1262"/>
      <c r="AF32" s="522"/>
    </row>
    <row r="33" spans="1:32" ht="11.25" customHeight="1">
      <c r="A33" s="513">
        <v>4661</v>
      </c>
      <c r="B33" s="523"/>
      <c r="C33" s="1623" t="s">
        <v>188</v>
      </c>
      <c r="D33" s="1623"/>
      <c r="E33" s="580"/>
      <c r="F33" s="1260" t="s">
        <v>11</v>
      </c>
      <c r="G33" s="1262"/>
      <c r="H33" s="1260" t="s">
        <v>11</v>
      </c>
      <c r="I33" s="1262"/>
      <c r="J33" s="1260" t="s">
        <v>11</v>
      </c>
      <c r="K33" s="1262"/>
      <c r="L33" s="1260" t="s">
        <v>11</v>
      </c>
      <c r="M33" s="1262"/>
      <c r="N33" s="1260" t="s">
        <v>11</v>
      </c>
      <c r="O33" s="1262"/>
      <c r="P33" s="1260" t="s">
        <v>11</v>
      </c>
      <c r="Q33" s="1262"/>
      <c r="R33" s="1260" t="s">
        <v>11</v>
      </c>
      <c r="S33" s="1262"/>
      <c r="T33" s="1261" t="s">
        <v>11</v>
      </c>
      <c r="U33" s="1262"/>
      <c r="V33" s="1261" t="s">
        <v>11</v>
      </c>
      <c r="W33" s="1262"/>
      <c r="X33" s="1261" t="s">
        <v>11</v>
      </c>
      <c r="Y33" s="1262"/>
      <c r="Z33" s="1261" t="s">
        <v>11</v>
      </c>
      <c r="AA33" s="1262"/>
      <c r="AB33" s="1261" t="s">
        <v>11</v>
      </c>
      <c r="AC33" s="1262"/>
      <c r="AD33" s="1261" t="s">
        <v>11</v>
      </c>
      <c r="AE33" s="1262"/>
      <c r="AF33" s="522"/>
    </row>
    <row r="34" spans="1:32" ht="11.25" customHeight="1">
      <c r="A34" s="513"/>
      <c r="B34" s="523"/>
      <c r="C34" s="1499" t="s">
        <v>187</v>
      </c>
      <c r="D34" s="1499"/>
      <c r="E34" s="580"/>
      <c r="F34" s="1260" t="s">
        <v>11</v>
      </c>
      <c r="G34" s="1262"/>
      <c r="H34" s="1260" t="s">
        <v>11</v>
      </c>
      <c r="I34" s="1262"/>
      <c r="J34" s="1260" t="s">
        <v>11</v>
      </c>
      <c r="K34" s="1262"/>
      <c r="L34" s="1260">
        <v>43317</v>
      </c>
      <c r="M34" s="1262"/>
      <c r="N34" s="1260" t="s">
        <v>11</v>
      </c>
      <c r="O34" s="1262"/>
      <c r="P34" s="1260" t="s">
        <v>11</v>
      </c>
      <c r="Q34" s="1262"/>
      <c r="R34" s="1260" t="s">
        <v>11</v>
      </c>
      <c r="S34" s="1262"/>
      <c r="T34" s="1261">
        <v>520</v>
      </c>
      <c r="U34" s="1262"/>
      <c r="V34" s="1261" t="s">
        <v>11</v>
      </c>
      <c r="W34" s="1262"/>
      <c r="X34" s="1261" t="s">
        <v>11</v>
      </c>
      <c r="Y34" s="1262"/>
      <c r="Z34" s="1261">
        <v>520</v>
      </c>
      <c r="AA34" s="1262"/>
      <c r="AB34" s="1261" t="s">
        <v>11</v>
      </c>
      <c r="AC34" s="1262"/>
      <c r="AD34" s="1261" t="s">
        <v>11</v>
      </c>
      <c r="AE34" s="1262"/>
      <c r="AF34" s="522"/>
    </row>
    <row r="35" spans="1:32" ht="11.25" customHeight="1">
      <c r="A35" s="513"/>
      <c r="B35" s="523"/>
      <c r="C35" s="1499" t="s">
        <v>186</v>
      </c>
      <c r="D35" s="1499"/>
      <c r="E35" s="580"/>
      <c r="F35" s="1260" t="s">
        <v>11</v>
      </c>
      <c r="G35" s="1262"/>
      <c r="H35" s="1260" t="s">
        <v>11</v>
      </c>
      <c r="I35" s="1262"/>
      <c r="J35" s="1260" t="s">
        <v>11</v>
      </c>
      <c r="K35" s="1262"/>
      <c r="L35" s="1260" t="s">
        <v>11</v>
      </c>
      <c r="M35" s="1262"/>
      <c r="N35" s="1260" t="s">
        <v>11</v>
      </c>
      <c r="O35" s="1262"/>
      <c r="P35" s="1260" t="s">
        <v>11</v>
      </c>
      <c r="Q35" s="1262"/>
      <c r="R35" s="1260" t="s">
        <v>11</v>
      </c>
      <c r="S35" s="1262"/>
      <c r="T35" s="1261" t="s">
        <v>11</v>
      </c>
      <c r="U35" s="1262"/>
      <c r="V35" s="1261" t="s">
        <v>11</v>
      </c>
      <c r="W35" s="1262"/>
      <c r="X35" s="1261">
        <v>107140</v>
      </c>
      <c r="Y35" s="1262"/>
      <c r="Z35" s="1261" t="s">
        <v>11</v>
      </c>
      <c r="AA35" s="1262"/>
      <c r="AB35" s="1261" t="s">
        <v>11</v>
      </c>
      <c r="AC35" s="1262"/>
      <c r="AD35" s="1261" t="s">
        <v>11</v>
      </c>
      <c r="AE35" s="1262"/>
      <c r="AF35" s="522"/>
    </row>
    <row r="36" spans="1:32" ht="11.25" customHeight="1">
      <c r="A36" s="513"/>
      <c r="B36" s="523"/>
      <c r="C36" s="1499" t="s">
        <v>185</v>
      </c>
      <c r="D36" s="1499"/>
      <c r="E36" s="580"/>
      <c r="F36" s="1260" t="s">
        <v>11</v>
      </c>
      <c r="G36" s="546"/>
      <c r="H36" s="1260" t="s">
        <v>11</v>
      </c>
      <c r="I36" s="546"/>
      <c r="J36" s="1260" t="s">
        <v>11</v>
      </c>
      <c r="K36" s="546"/>
      <c r="L36" s="1260" t="s">
        <v>11</v>
      </c>
      <c r="M36" s="546"/>
      <c r="N36" s="1260" t="s">
        <v>11</v>
      </c>
      <c r="O36" s="546"/>
      <c r="P36" s="1260" t="s">
        <v>11</v>
      </c>
      <c r="Q36" s="546"/>
      <c r="R36" s="1260" t="s">
        <v>11</v>
      </c>
      <c r="S36" s="546"/>
      <c r="T36" s="1261" t="s">
        <v>11</v>
      </c>
      <c r="U36" s="546"/>
      <c r="V36" s="1261" t="s">
        <v>11</v>
      </c>
      <c r="W36" s="546"/>
      <c r="X36" s="1261" t="s">
        <v>11</v>
      </c>
      <c r="Y36" s="546"/>
      <c r="Z36" s="1261" t="s">
        <v>11</v>
      </c>
      <c r="AA36" s="546"/>
      <c r="AB36" s="1261" t="s">
        <v>11</v>
      </c>
      <c r="AC36" s="546"/>
      <c r="AD36" s="1261" t="s">
        <v>11</v>
      </c>
      <c r="AE36" s="546"/>
      <c r="AF36" s="522"/>
    </row>
    <row r="37" spans="1:32" ht="11.25" customHeight="1">
      <c r="A37" s="513"/>
      <c r="B37" s="523"/>
      <c r="C37" s="1499" t="s">
        <v>184</v>
      </c>
      <c r="D37" s="1499"/>
      <c r="E37" s="580"/>
      <c r="F37" s="1260">
        <v>20</v>
      </c>
      <c r="G37" s="546"/>
      <c r="H37" s="1260" t="s">
        <v>11</v>
      </c>
      <c r="I37" s="546"/>
      <c r="J37" s="1260" t="s">
        <v>11</v>
      </c>
      <c r="K37" s="546"/>
      <c r="L37" s="1260" t="s">
        <v>11</v>
      </c>
      <c r="M37" s="546"/>
      <c r="N37" s="1260" t="s">
        <v>11</v>
      </c>
      <c r="O37" s="546"/>
      <c r="P37" s="1260" t="s">
        <v>11</v>
      </c>
      <c r="Q37" s="546"/>
      <c r="R37" s="1260" t="s">
        <v>11</v>
      </c>
      <c r="S37" s="546"/>
      <c r="T37" s="1261" t="s">
        <v>11</v>
      </c>
      <c r="U37" s="546"/>
      <c r="V37" s="1261" t="s">
        <v>11</v>
      </c>
      <c r="W37" s="546"/>
      <c r="X37" s="1261" t="s">
        <v>11</v>
      </c>
      <c r="Y37" s="546"/>
      <c r="Z37" s="1261" t="s">
        <v>11</v>
      </c>
      <c r="AA37" s="546"/>
      <c r="AB37" s="1261" t="s">
        <v>11</v>
      </c>
      <c r="AC37" s="546"/>
      <c r="AD37" s="1261" t="s">
        <v>11</v>
      </c>
      <c r="AE37" s="546"/>
      <c r="AF37" s="522"/>
    </row>
    <row r="38" spans="1:32" ht="11.25" customHeight="1">
      <c r="A38" s="513"/>
      <c r="B38" s="523"/>
      <c r="C38" s="1619" t="s">
        <v>183</v>
      </c>
      <c r="D38" s="1619"/>
      <c r="E38" s="580"/>
      <c r="F38" s="1260" t="s">
        <v>11</v>
      </c>
      <c r="G38" s="546"/>
      <c r="H38" s="1260" t="s">
        <v>11</v>
      </c>
      <c r="I38" s="546"/>
      <c r="J38" s="1260" t="s">
        <v>11</v>
      </c>
      <c r="K38" s="546"/>
      <c r="L38" s="1260" t="s">
        <v>11</v>
      </c>
      <c r="M38" s="546"/>
      <c r="N38" s="1260" t="s">
        <v>11</v>
      </c>
      <c r="O38" s="546"/>
      <c r="P38" s="1260" t="s">
        <v>11</v>
      </c>
      <c r="Q38" s="546"/>
      <c r="R38" s="1260" t="s">
        <v>11</v>
      </c>
      <c r="S38" s="546"/>
      <c r="T38" s="1261" t="s">
        <v>11</v>
      </c>
      <c r="U38" s="546"/>
      <c r="V38" s="1261" t="s">
        <v>11</v>
      </c>
      <c r="W38" s="546"/>
      <c r="X38" s="1261" t="s">
        <v>11</v>
      </c>
      <c r="Y38" s="546"/>
      <c r="Z38" s="1261" t="s">
        <v>11</v>
      </c>
      <c r="AA38" s="546"/>
      <c r="AB38" s="1261" t="s">
        <v>11</v>
      </c>
      <c r="AC38" s="546"/>
      <c r="AD38" s="1261" t="s">
        <v>11</v>
      </c>
      <c r="AE38" s="546"/>
      <c r="AF38" s="522"/>
    </row>
    <row r="39" spans="1:32" s="551" customFormat="1" ht="11.25" customHeight="1">
      <c r="A39" s="549"/>
      <c r="B39" s="550"/>
      <c r="C39" s="1619" t="s">
        <v>182</v>
      </c>
      <c r="D39" s="1619"/>
      <c r="E39" s="548"/>
      <c r="F39" s="1260" t="s">
        <v>11</v>
      </c>
      <c r="G39" s="546"/>
      <c r="H39" s="1260" t="s">
        <v>11</v>
      </c>
      <c r="I39" s="546"/>
      <c r="J39" s="1260" t="s">
        <v>11</v>
      </c>
      <c r="K39" s="546"/>
      <c r="L39" s="1260" t="s">
        <v>11</v>
      </c>
      <c r="M39" s="546"/>
      <c r="N39" s="1260" t="s">
        <v>11</v>
      </c>
      <c r="O39" s="546"/>
      <c r="P39" s="1260" t="s">
        <v>11</v>
      </c>
      <c r="Q39" s="546"/>
      <c r="R39" s="1260" t="s">
        <v>11</v>
      </c>
      <c r="S39" s="546"/>
      <c r="T39" s="1261" t="s">
        <v>11</v>
      </c>
      <c r="U39" s="546"/>
      <c r="V39" s="1261" t="s">
        <v>11</v>
      </c>
      <c r="W39" s="546"/>
      <c r="X39" s="1261" t="s">
        <v>11</v>
      </c>
      <c r="Y39" s="546"/>
      <c r="Z39" s="1261" t="s">
        <v>11</v>
      </c>
      <c r="AA39" s="546"/>
      <c r="AB39" s="1261" t="s">
        <v>11</v>
      </c>
      <c r="AC39" s="546"/>
      <c r="AD39" s="1261" t="s">
        <v>11</v>
      </c>
      <c r="AE39" s="546"/>
      <c r="AF39" s="524"/>
    </row>
    <row r="40" spans="1:32" s="551" customFormat="1" ht="11.25" customHeight="1">
      <c r="A40" s="549"/>
      <c r="B40" s="550"/>
      <c r="C40" s="1628" t="s">
        <v>181</v>
      </c>
      <c r="D40" s="1628"/>
      <c r="E40" s="580"/>
      <c r="F40" s="1260" t="s">
        <v>11</v>
      </c>
      <c r="G40" s="546"/>
      <c r="H40" s="1260" t="s">
        <v>11</v>
      </c>
      <c r="I40" s="546"/>
      <c r="J40" s="1260" t="s">
        <v>11</v>
      </c>
      <c r="K40" s="546"/>
      <c r="L40" s="1260" t="s">
        <v>11</v>
      </c>
      <c r="M40" s="546"/>
      <c r="N40" s="1260" t="s">
        <v>11</v>
      </c>
      <c r="O40" s="546"/>
      <c r="P40" s="1260" t="s">
        <v>11</v>
      </c>
      <c r="Q40" s="546"/>
      <c r="R40" s="1260" t="s">
        <v>11</v>
      </c>
      <c r="S40" s="546"/>
      <c r="T40" s="1261" t="s">
        <v>11</v>
      </c>
      <c r="U40" s="546"/>
      <c r="V40" s="1261" t="s">
        <v>11</v>
      </c>
      <c r="W40" s="546"/>
      <c r="X40" s="1261" t="s">
        <v>11</v>
      </c>
      <c r="Y40" s="546"/>
      <c r="Z40" s="1261" t="s">
        <v>11</v>
      </c>
      <c r="AA40" s="546"/>
      <c r="AB40" s="1261" t="s">
        <v>11</v>
      </c>
      <c r="AC40" s="546"/>
      <c r="AD40" s="1261" t="s">
        <v>11</v>
      </c>
      <c r="AE40" s="546"/>
      <c r="AF40" s="524"/>
    </row>
    <row r="41" spans="1:32" s="654" customFormat="1" ht="11.25" customHeight="1">
      <c r="A41" s="652"/>
      <c r="B41" s="1246"/>
      <c r="C41" s="1247" t="s">
        <v>180</v>
      </c>
      <c r="D41" s="652"/>
      <c r="E41" s="1263"/>
      <c r="F41" s="1264">
        <v>16.399999999999999</v>
      </c>
      <c r="G41" s="546"/>
      <c r="H41" s="1264">
        <v>12.1</v>
      </c>
      <c r="I41" s="546"/>
      <c r="J41" s="1264">
        <v>15</v>
      </c>
      <c r="K41" s="546"/>
      <c r="L41" s="1264">
        <v>12.4</v>
      </c>
      <c r="M41" s="546"/>
      <c r="N41" s="1264">
        <v>19.2</v>
      </c>
      <c r="O41" s="546"/>
      <c r="P41" s="1264">
        <v>12</v>
      </c>
      <c r="Q41" s="546"/>
      <c r="R41" s="1264">
        <v>12.9</v>
      </c>
      <c r="S41" s="546"/>
      <c r="T41" s="1265">
        <v>12</v>
      </c>
      <c r="U41" s="546"/>
      <c r="V41" s="1265">
        <v>23.8</v>
      </c>
      <c r="W41" s="546"/>
      <c r="X41" s="1265">
        <v>12.9</v>
      </c>
      <c r="Y41" s="546"/>
      <c r="Z41" s="1265">
        <v>27</v>
      </c>
      <c r="AA41" s="546"/>
      <c r="AB41" s="1265">
        <v>14</v>
      </c>
      <c r="AC41" s="546"/>
      <c r="AD41" s="1265">
        <v>13.9</v>
      </c>
      <c r="AE41" s="546"/>
      <c r="AF41" s="653"/>
    </row>
    <row r="42" spans="1:32" s="654" customFormat="1" ht="11.25" customHeight="1">
      <c r="A42" s="652"/>
      <c r="B42" s="1246"/>
      <c r="C42" s="1247" t="s">
        <v>179</v>
      </c>
      <c r="D42" s="652"/>
      <c r="E42" s="1247"/>
      <c r="F42" s="1260"/>
      <c r="G42" s="546"/>
      <c r="H42" s="1260"/>
      <c r="I42" s="546"/>
      <c r="J42" s="1260"/>
      <c r="K42" s="546"/>
      <c r="L42" s="1260"/>
      <c r="M42" s="546"/>
      <c r="N42" s="1260"/>
      <c r="O42" s="546"/>
      <c r="P42" s="1260"/>
      <c r="Q42" s="546"/>
      <c r="R42" s="1260"/>
      <c r="S42" s="546"/>
      <c r="T42" s="1261"/>
      <c r="U42" s="546"/>
      <c r="V42" s="1261"/>
      <c r="W42" s="546"/>
      <c r="X42" s="1261"/>
      <c r="Y42" s="546"/>
      <c r="Z42" s="1261"/>
      <c r="AA42" s="546"/>
      <c r="AB42" s="1261"/>
      <c r="AC42" s="546"/>
      <c r="AD42" s="1261"/>
      <c r="AE42" s="546"/>
      <c r="AF42" s="653"/>
    </row>
    <row r="43" spans="1:32" ht="11.25" customHeight="1">
      <c r="A43" s="513"/>
      <c r="B43" s="523"/>
      <c r="C43" s="1266"/>
      <c r="D43" s="1267" t="s">
        <v>178</v>
      </c>
      <c r="E43" s="1268"/>
      <c r="F43" s="1269">
        <v>1.5</v>
      </c>
      <c r="G43" s="546"/>
      <c r="H43" s="1269">
        <v>1.7</v>
      </c>
      <c r="I43" s="546"/>
      <c r="J43" s="1269">
        <v>1.5</v>
      </c>
      <c r="K43" s="546"/>
      <c r="L43" s="1269">
        <v>0.9</v>
      </c>
      <c r="M43" s="546"/>
      <c r="N43" s="1269">
        <v>1.8</v>
      </c>
      <c r="O43" s="546"/>
      <c r="P43" s="1269">
        <v>1</v>
      </c>
      <c r="Q43" s="546"/>
      <c r="R43" s="1269">
        <v>2</v>
      </c>
      <c r="S43" s="546"/>
      <c r="T43" s="1270">
        <v>1.5</v>
      </c>
      <c r="U43" s="546"/>
      <c r="V43" s="1270">
        <v>1.8</v>
      </c>
      <c r="W43" s="546"/>
      <c r="X43" s="1270">
        <v>1.5</v>
      </c>
      <c r="Y43" s="546"/>
      <c r="Z43" s="1270">
        <v>1.1000000000000001</v>
      </c>
      <c r="AA43" s="546"/>
      <c r="AB43" s="1270">
        <v>1.8</v>
      </c>
      <c r="AC43" s="546"/>
      <c r="AD43" s="1270">
        <v>1.5</v>
      </c>
      <c r="AE43" s="546"/>
      <c r="AF43" s="522"/>
    </row>
    <row r="44" spans="1:32" ht="11.25" customHeight="1">
      <c r="A44" s="513"/>
      <c r="B44" s="523"/>
      <c r="C44" s="1266"/>
      <c r="D44" s="1268" t="s">
        <v>177</v>
      </c>
      <c r="E44" s="1268"/>
      <c r="F44" s="1269">
        <v>0.5</v>
      </c>
      <c r="G44" s="546"/>
      <c r="H44" s="1269">
        <v>-0.4</v>
      </c>
      <c r="I44" s="546"/>
      <c r="J44" s="1269">
        <v>-0.5</v>
      </c>
      <c r="K44" s="546"/>
      <c r="L44" s="1269">
        <v>-0.6</v>
      </c>
      <c r="M44" s="546"/>
      <c r="N44" s="1269">
        <v>0.5</v>
      </c>
      <c r="O44" s="546"/>
      <c r="P44" s="1269">
        <v>1.8</v>
      </c>
      <c r="Q44" s="546"/>
      <c r="R44" s="1269">
        <v>0.1</v>
      </c>
      <c r="S44" s="546"/>
      <c r="T44" s="1270">
        <v>-2</v>
      </c>
      <c r="U44" s="546"/>
      <c r="V44" s="1270">
        <v>1.1000000000000001</v>
      </c>
      <c r="W44" s="546"/>
      <c r="X44" s="1270">
        <v>2.2000000000000002</v>
      </c>
      <c r="Y44" s="546"/>
      <c r="Z44" s="1270">
        <v>-1.1000000000000001</v>
      </c>
      <c r="AA44" s="546"/>
      <c r="AB44" s="1270">
        <v>-1.7</v>
      </c>
      <c r="AC44" s="546"/>
      <c r="AD44" s="1270">
        <v>-2</v>
      </c>
      <c r="AE44" s="546"/>
      <c r="AF44" s="522"/>
    </row>
    <row r="45" spans="1:32" ht="19.5" customHeight="1">
      <c r="A45" s="513"/>
      <c r="B45" s="523"/>
      <c r="C45" s="1629" t="s">
        <v>176</v>
      </c>
      <c r="D45" s="1630"/>
      <c r="E45" s="1630"/>
      <c r="F45" s="1630"/>
      <c r="G45" s="1630"/>
      <c r="H45" s="1630"/>
      <c r="I45" s="1630"/>
      <c r="J45" s="1630"/>
      <c r="K45" s="1630"/>
      <c r="L45" s="1630"/>
      <c r="M45" s="1630"/>
      <c r="N45" s="1630"/>
      <c r="O45" s="1630"/>
      <c r="P45" s="1630"/>
      <c r="Q45" s="1630"/>
      <c r="R45" s="1630"/>
      <c r="S45" s="1630"/>
      <c r="T45" s="1630"/>
      <c r="U45" s="1630"/>
      <c r="V45" s="1630"/>
      <c r="W45" s="1630"/>
      <c r="X45" s="1630"/>
      <c r="Y45" s="1630"/>
      <c r="Z45" s="1630"/>
      <c r="AA45" s="1630"/>
      <c r="AB45" s="1630"/>
      <c r="AC45" s="1630"/>
      <c r="AD45" s="1630"/>
      <c r="AE45" s="546"/>
      <c r="AF45" s="522"/>
    </row>
    <row r="46" spans="1:32" ht="12" customHeight="1">
      <c r="A46" s="513"/>
      <c r="B46" s="523"/>
      <c r="C46" s="1631" t="s">
        <v>175</v>
      </c>
      <c r="D46" s="1631"/>
      <c r="E46" s="1631"/>
      <c r="F46" s="1631"/>
      <c r="G46" s="1631"/>
      <c r="H46" s="1631"/>
      <c r="I46" s="1631"/>
      <c r="J46" s="1631"/>
      <c r="K46" s="1631"/>
      <c r="L46" s="1631"/>
      <c r="M46" s="1631"/>
      <c r="N46" s="1631"/>
      <c r="O46" s="1631"/>
      <c r="P46" s="1631"/>
      <c r="Q46" s="1631"/>
      <c r="R46" s="1631"/>
      <c r="S46" s="1631"/>
      <c r="T46" s="1631"/>
      <c r="U46" s="1631"/>
      <c r="V46" s="1631"/>
      <c r="W46" s="1631"/>
      <c r="X46" s="1631"/>
      <c r="Y46" s="1631"/>
      <c r="Z46" s="1631"/>
      <c r="AA46" s="1631"/>
      <c r="AB46" s="1631"/>
      <c r="AC46" s="1631"/>
      <c r="AD46" s="1631"/>
      <c r="AE46" s="546"/>
      <c r="AF46" s="522"/>
    </row>
    <row r="47" spans="1:32" ht="13.5" customHeight="1">
      <c r="A47" s="513"/>
      <c r="B47" s="523"/>
      <c r="C47" s="1271" t="s">
        <v>174</v>
      </c>
      <c r="D47" s="1242" t="s">
        <v>707</v>
      </c>
      <c r="E47" s="1244"/>
      <c r="F47" s="1243"/>
      <c r="G47" s="1243"/>
      <c r="H47" s="1243"/>
      <c r="I47" s="1243"/>
      <c r="J47" s="1243"/>
      <c r="K47" s="1243"/>
      <c r="L47" s="1243"/>
      <c r="M47" s="1243"/>
      <c r="N47" s="1243"/>
      <c r="O47" s="1243"/>
      <c r="P47" s="1243"/>
      <c r="Q47" s="1243"/>
      <c r="R47" s="1243"/>
      <c r="S47" s="1243"/>
      <c r="T47" s="1243"/>
      <c r="U47" s="1243"/>
      <c r="V47" s="1243"/>
      <c r="W47" s="1243"/>
      <c r="X47" s="1243"/>
      <c r="Y47" s="1243"/>
      <c r="Z47" s="1243"/>
      <c r="AA47" s="1243"/>
      <c r="AB47" s="1243"/>
      <c r="AC47" s="1243"/>
      <c r="AD47" s="1245"/>
      <c r="AE47" s="546"/>
      <c r="AF47" s="522"/>
    </row>
    <row r="48" spans="1:32" ht="3" customHeight="1">
      <c r="A48" s="513"/>
      <c r="B48" s="523"/>
      <c r="C48" s="1272"/>
      <c r="D48" s="1273"/>
      <c r="E48" s="1273"/>
      <c r="F48" s="1274"/>
      <c r="G48" s="1274"/>
      <c r="H48" s="1274"/>
      <c r="I48" s="1274"/>
      <c r="J48" s="1275"/>
      <c r="K48" s="1275"/>
      <c r="L48" s="1274"/>
      <c r="M48" s="1274"/>
      <c r="N48" s="1274"/>
      <c r="O48" s="1274"/>
      <c r="P48" s="1276"/>
      <c r="Q48" s="1276"/>
      <c r="R48" s="1276"/>
      <c r="S48" s="1276"/>
      <c r="T48" s="1276"/>
      <c r="U48" s="1276"/>
      <c r="V48" s="1276"/>
      <c r="W48" s="1276"/>
      <c r="X48" s="1277"/>
      <c r="Y48" s="1277"/>
      <c r="Z48" s="1277"/>
      <c r="AA48" s="1277"/>
      <c r="AB48" s="1277"/>
      <c r="AC48" s="1277"/>
      <c r="AD48" s="1277"/>
      <c r="AE48" s="546"/>
      <c r="AF48" s="522"/>
    </row>
    <row r="49" spans="1:34" ht="21.75" customHeight="1">
      <c r="A49" s="513"/>
      <c r="B49" s="523"/>
      <c r="C49" s="1632" t="s">
        <v>173</v>
      </c>
      <c r="D49" s="1632"/>
      <c r="E49" s="272"/>
      <c r="F49" s="1633" t="s">
        <v>172</v>
      </c>
      <c r="G49" s="1633"/>
      <c r="H49" s="1633"/>
      <c r="I49" s="1278"/>
      <c r="J49" s="1634" t="s">
        <v>171</v>
      </c>
      <c r="K49" s="1634"/>
      <c r="L49" s="1634"/>
      <c r="M49" s="1278"/>
      <c r="N49" s="1636" t="s">
        <v>170</v>
      </c>
      <c r="O49" s="1636"/>
      <c r="P49" s="1636"/>
      <c r="Q49" s="1636"/>
      <c r="R49" s="1636"/>
      <c r="S49" s="1636"/>
      <c r="T49" s="1636"/>
      <c r="U49" s="1636"/>
      <c r="V49" s="1636"/>
      <c r="W49" s="1279"/>
      <c r="X49" s="1636" t="s">
        <v>169</v>
      </c>
      <c r="Y49" s="1636"/>
      <c r="Z49" s="1636"/>
      <c r="AA49" s="1636"/>
      <c r="AB49" s="1636"/>
      <c r="AC49" s="1636"/>
      <c r="AD49" s="1636"/>
      <c r="AE49" s="546"/>
      <c r="AF49" s="522"/>
    </row>
    <row r="50" spans="1:34" ht="12.75" customHeight="1">
      <c r="A50" s="513"/>
      <c r="B50" s="523"/>
      <c r="C50" s="1632"/>
      <c r="D50" s="1632"/>
      <c r="E50" s="272"/>
      <c r="F50" s="1280" t="s">
        <v>95</v>
      </c>
      <c r="G50" s="1281"/>
      <c r="H50" s="1282" t="s">
        <v>168</v>
      </c>
      <c r="I50" s="1278"/>
      <c r="J50" s="1635"/>
      <c r="K50" s="1635"/>
      <c r="L50" s="1635"/>
      <c r="M50" s="1283"/>
      <c r="N50" s="1624" t="s">
        <v>167</v>
      </c>
      <c r="O50" s="1624"/>
      <c r="P50" s="1624"/>
      <c r="Q50" s="252"/>
      <c r="R50" s="1624" t="s">
        <v>166</v>
      </c>
      <c r="S50" s="1624"/>
      <c r="T50" s="1624"/>
      <c r="U50" s="252"/>
      <c r="V50" s="1201" t="s">
        <v>165</v>
      </c>
      <c r="W50" s="1279"/>
      <c r="X50" s="1624" t="s">
        <v>167</v>
      </c>
      <c r="Y50" s="1624"/>
      <c r="Z50" s="1624"/>
      <c r="AA50" s="250"/>
      <c r="AB50" s="251" t="s">
        <v>166</v>
      </c>
      <c r="AC50" s="250"/>
      <c r="AD50" s="251" t="s">
        <v>165</v>
      </c>
      <c r="AE50" s="546"/>
      <c r="AF50" s="522"/>
    </row>
    <row r="51" spans="1:34" ht="2.25" customHeight="1">
      <c r="A51" s="513"/>
      <c r="B51" s="523"/>
      <c r="C51" s="1202"/>
      <c r="D51" s="1202"/>
      <c r="E51" s="272"/>
      <c r="F51" s="1284"/>
      <c r="G51" s="1281"/>
      <c r="H51" s="1285"/>
      <c r="I51" s="1286"/>
      <c r="J51" s="1287"/>
      <c r="K51" s="1287"/>
      <c r="L51" s="1287"/>
      <c r="M51" s="1283"/>
      <c r="N51" s="250"/>
      <c r="O51" s="250"/>
      <c r="P51" s="250"/>
      <c r="Q51" s="250"/>
      <c r="R51" s="250"/>
      <c r="S51" s="250"/>
      <c r="T51" s="250"/>
      <c r="U51" s="250"/>
      <c r="V51" s="250"/>
      <c r="W51" s="1279"/>
      <c r="X51" s="250"/>
      <c r="Y51" s="250"/>
      <c r="Z51" s="250"/>
      <c r="AA51" s="250"/>
      <c r="AB51" s="250"/>
      <c r="AC51" s="250"/>
      <c r="AD51" s="250"/>
      <c r="AE51" s="546"/>
      <c r="AF51" s="522"/>
    </row>
    <row r="52" spans="1:34" ht="21.75" customHeight="1">
      <c r="A52" s="513"/>
      <c r="B52" s="523"/>
      <c r="C52" s="1625" t="s">
        <v>708</v>
      </c>
      <c r="D52" s="1625"/>
      <c r="E52" s="399"/>
      <c r="F52" s="1288">
        <v>1965</v>
      </c>
      <c r="G52" s="1289"/>
      <c r="H52" s="1289">
        <v>48.8</v>
      </c>
      <c r="I52" s="1290"/>
      <c r="J52" s="1626">
        <v>12</v>
      </c>
      <c r="K52" s="1626"/>
      <c r="L52" s="1626"/>
      <c r="M52" s="1290"/>
      <c r="N52" s="1627">
        <v>1.2</v>
      </c>
      <c r="O52" s="1627"/>
      <c r="P52" s="1627"/>
      <c r="Q52" s="1289"/>
      <c r="R52" s="1627">
        <v>-2.4</v>
      </c>
      <c r="S52" s="1627"/>
      <c r="T52" s="1627"/>
      <c r="U52" s="1289"/>
      <c r="V52" s="1289">
        <v>3.7</v>
      </c>
      <c r="W52" s="1290"/>
      <c r="X52" s="1627">
        <v>1.2</v>
      </c>
      <c r="Y52" s="1627"/>
      <c r="Z52" s="1627"/>
      <c r="AA52" s="1289"/>
      <c r="AB52" s="1289">
        <v>-2.4</v>
      </c>
      <c r="AC52" s="1289"/>
      <c r="AD52" s="1289">
        <v>3.7</v>
      </c>
      <c r="AE52" s="546"/>
      <c r="AF52" s="522"/>
    </row>
    <row r="53" spans="1:34" ht="2.25" customHeight="1">
      <c r="A53" s="513"/>
      <c r="B53" s="523"/>
      <c r="C53" s="1554"/>
      <c r="D53" s="1554"/>
      <c r="E53" s="1554"/>
      <c r="F53" s="1554"/>
      <c r="G53" s="1283"/>
      <c r="H53" s="1637"/>
      <c r="I53" s="1637"/>
      <c r="J53" s="1637"/>
      <c r="K53" s="1286"/>
      <c r="L53" s="1291"/>
      <c r="M53" s="1286"/>
      <c r="N53" s="1638"/>
      <c r="O53" s="1638"/>
      <c r="P53" s="1638"/>
      <c r="Q53" s="1286"/>
      <c r="R53" s="1638"/>
      <c r="S53" s="1638"/>
      <c r="T53" s="1638"/>
      <c r="U53" s="1286"/>
      <c r="V53" s="1291"/>
      <c r="W53" s="1291"/>
      <c r="X53" s="1291"/>
      <c r="Y53" s="1291"/>
      <c r="Z53" s="1638"/>
      <c r="AA53" s="1638"/>
      <c r="AB53" s="1638"/>
      <c r="AC53" s="1292"/>
      <c r="AD53" s="1291"/>
      <c r="AE53" s="546"/>
      <c r="AF53" s="522"/>
    </row>
    <row r="54" spans="1:34" ht="13.5" hidden="1" customHeight="1">
      <c r="A54" s="513"/>
      <c r="B54" s="523"/>
      <c r="C54" s="1242" t="s">
        <v>345</v>
      </c>
      <c r="D54" s="1244"/>
      <c r="E54" s="1244"/>
      <c r="F54" s="1244"/>
      <c r="G54" s="1244"/>
      <c r="H54" s="1244"/>
      <c r="I54" s="1244"/>
      <c r="J54" s="1293"/>
      <c r="K54" s="1293"/>
      <c r="L54" s="1244"/>
      <c r="M54" s="1244"/>
      <c r="N54" s="1244"/>
      <c r="O54" s="1244"/>
      <c r="P54" s="1243"/>
      <c r="Q54" s="1243"/>
      <c r="R54" s="1243"/>
      <c r="S54" s="1243"/>
      <c r="T54" s="1243"/>
      <c r="U54" s="1243"/>
      <c r="V54" s="1243"/>
      <c r="W54" s="1243"/>
      <c r="X54" s="1243"/>
      <c r="Y54" s="1243"/>
      <c r="Z54" s="1243"/>
      <c r="AA54" s="1243"/>
      <c r="AB54" s="1243"/>
      <c r="AC54" s="1243"/>
      <c r="AD54" s="1245"/>
      <c r="AE54" s="546"/>
      <c r="AF54" s="522"/>
    </row>
    <row r="55" spans="1:34" ht="3.75" hidden="1" customHeight="1">
      <c r="A55" s="513"/>
      <c r="B55" s="523"/>
      <c r="C55" s="1271"/>
      <c r="D55" s="1273"/>
      <c r="E55" s="1273"/>
      <c r="F55" s="1273"/>
      <c r="G55" s="1273"/>
      <c r="H55" s="1273"/>
      <c r="I55" s="1273"/>
      <c r="J55" s="1294"/>
      <c r="K55" s="1294"/>
      <c r="L55" s="1273"/>
      <c r="M55" s="1273"/>
      <c r="N55" s="1273"/>
      <c r="O55" s="1273"/>
      <c r="P55" s="1295"/>
      <c r="Q55" s="1295"/>
      <c r="R55" s="1295"/>
      <c r="S55" s="1295"/>
      <c r="T55" s="1295"/>
      <c r="U55" s="1295"/>
      <c r="V55" s="1295"/>
      <c r="W55" s="1295"/>
      <c r="X55" s="1295"/>
      <c r="Y55" s="1295"/>
      <c r="Z55" s="1295"/>
      <c r="AA55" s="1295"/>
      <c r="AB55" s="1295"/>
      <c r="AC55" s="1295"/>
      <c r="AD55" s="1295"/>
      <c r="AE55" s="546"/>
      <c r="AF55" s="522"/>
    </row>
    <row r="56" spans="1:34" ht="11.25" hidden="1" customHeight="1">
      <c r="A56" s="513"/>
      <c r="B56" s="523"/>
      <c r="C56" s="1271"/>
      <c r="D56" s="1273"/>
      <c r="E56" s="1273"/>
      <c r="F56" s="1192"/>
      <c r="H56" s="1508">
        <v>2006</v>
      </c>
      <c r="I56" s="1508"/>
      <c r="J56" s="1508"/>
      <c r="K56" s="522"/>
      <c r="L56" s="1508">
        <v>2007</v>
      </c>
      <c r="M56" s="1508"/>
      <c r="N56" s="1508"/>
      <c r="O56" s="522"/>
      <c r="P56" s="1508">
        <v>2008</v>
      </c>
      <c r="Q56" s="1508"/>
      <c r="R56" s="1508"/>
      <c r="S56" s="522"/>
      <c r="T56" s="1508">
        <v>2009</v>
      </c>
      <c r="U56" s="1508"/>
      <c r="V56" s="1508"/>
      <c r="W56" s="522"/>
      <c r="X56" s="1508">
        <v>2010</v>
      </c>
      <c r="Y56" s="1508"/>
      <c r="Z56" s="1508"/>
      <c r="AA56" s="522"/>
      <c r="AB56" s="1508">
        <v>2011</v>
      </c>
      <c r="AC56" s="1508"/>
      <c r="AD56" s="1508"/>
      <c r="AE56" s="546"/>
      <c r="AF56" s="1192"/>
      <c r="AG56" s="1296"/>
      <c r="AH56" s="1296"/>
    </row>
    <row r="57" spans="1:34" ht="12.75" hidden="1" customHeight="1">
      <c r="A57" s="513"/>
      <c r="B57" s="523"/>
      <c r="C57" s="1618" t="s">
        <v>164</v>
      </c>
      <c r="D57" s="1618"/>
      <c r="E57" s="1247"/>
      <c r="F57" s="1297"/>
      <c r="G57" s="1297"/>
      <c r="H57" s="1640">
        <v>245</v>
      </c>
      <c r="I57" s="1640"/>
      <c r="J57" s="1640"/>
      <c r="K57" s="1298"/>
      <c r="L57" s="1640">
        <v>252</v>
      </c>
      <c r="M57" s="1640"/>
      <c r="N57" s="1640"/>
      <c r="O57" s="1298"/>
      <c r="P57" s="1640">
        <v>296</v>
      </c>
      <c r="Q57" s="1640"/>
      <c r="R57" s="1640"/>
      <c r="S57" s="1298"/>
      <c r="T57" s="1640">
        <v>253</v>
      </c>
      <c r="U57" s="1640"/>
      <c r="V57" s="1640"/>
      <c r="W57" s="1298"/>
      <c r="X57" s="1640">
        <v>234</v>
      </c>
      <c r="Y57" s="1640"/>
      <c r="Z57" s="1640"/>
      <c r="AA57" s="1298"/>
      <c r="AB57" s="1640">
        <v>182</v>
      </c>
      <c r="AC57" s="1640"/>
      <c r="AD57" s="1640"/>
      <c r="AE57" s="546"/>
      <c r="AF57" s="522"/>
    </row>
    <row r="58" spans="1:34" ht="9.75" hidden="1" customHeight="1">
      <c r="A58" s="513"/>
      <c r="B58" s="523"/>
      <c r="C58" s="1271" t="s">
        <v>346</v>
      </c>
      <c r="D58" s="1268" t="s">
        <v>346</v>
      </c>
      <c r="E58" s="1268"/>
      <c r="F58" s="1299"/>
      <c r="G58" s="1299"/>
      <c r="H58" s="1639" t="s">
        <v>11</v>
      </c>
      <c r="I58" s="1639"/>
      <c r="J58" s="1639"/>
      <c r="K58" s="1298"/>
      <c r="L58" s="1639" t="s">
        <v>11</v>
      </c>
      <c r="M58" s="1639"/>
      <c r="N58" s="1639"/>
      <c r="O58" s="1298"/>
      <c r="P58" s="1639" t="s">
        <v>11</v>
      </c>
      <c r="Q58" s="1639"/>
      <c r="R58" s="1639"/>
      <c r="S58" s="1298"/>
      <c r="T58" s="1639" t="s">
        <v>11</v>
      </c>
      <c r="U58" s="1639"/>
      <c r="V58" s="1639"/>
      <c r="W58" s="1298"/>
      <c r="X58" s="1639" t="s">
        <v>11</v>
      </c>
      <c r="Y58" s="1639"/>
      <c r="Z58" s="1639"/>
      <c r="AA58" s="1298"/>
      <c r="AB58" s="1639" t="s">
        <v>11</v>
      </c>
      <c r="AC58" s="1639"/>
      <c r="AD58" s="1639"/>
      <c r="AE58" s="546"/>
      <c r="AF58" s="522"/>
    </row>
    <row r="59" spans="1:34" ht="9.75" hidden="1" customHeight="1">
      <c r="A59" s="513"/>
      <c r="B59" s="523"/>
      <c r="C59" s="1271" t="s">
        <v>163</v>
      </c>
      <c r="D59" s="1268" t="s">
        <v>163</v>
      </c>
      <c r="E59" s="1268"/>
      <c r="F59" s="1299"/>
      <c r="G59" s="1299"/>
      <c r="H59" s="1639">
        <v>153</v>
      </c>
      <c r="I59" s="1639"/>
      <c r="J59" s="1639"/>
      <c r="K59" s="1298"/>
      <c r="L59" s="1639">
        <v>160</v>
      </c>
      <c r="M59" s="1639"/>
      <c r="N59" s="1639"/>
      <c r="O59" s="1298"/>
      <c r="P59" s="1641">
        <v>172</v>
      </c>
      <c r="Q59" s="1641"/>
      <c r="R59" s="1641"/>
      <c r="S59" s="1300"/>
      <c r="T59" s="1641">
        <v>142</v>
      </c>
      <c r="U59" s="1641"/>
      <c r="V59" s="1641"/>
      <c r="W59" s="1298"/>
      <c r="X59" s="1639">
        <v>141</v>
      </c>
      <c r="Y59" s="1639"/>
      <c r="Z59" s="1639"/>
      <c r="AA59" s="1298"/>
      <c r="AB59" s="1639">
        <v>93</v>
      </c>
      <c r="AC59" s="1639"/>
      <c r="AD59" s="1639"/>
      <c r="AE59" s="546"/>
      <c r="AF59" s="522"/>
    </row>
    <row r="60" spans="1:34" ht="9.75" hidden="1" customHeight="1">
      <c r="A60" s="513"/>
      <c r="B60" s="523"/>
      <c r="C60" s="1271" t="s">
        <v>162</v>
      </c>
      <c r="D60" s="1268" t="s">
        <v>162</v>
      </c>
      <c r="E60" s="1268"/>
      <c r="F60" s="1299"/>
      <c r="G60" s="1299"/>
      <c r="H60" s="1639">
        <v>26</v>
      </c>
      <c r="I60" s="1639"/>
      <c r="J60" s="1639"/>
      <c r="K60" s="1298"/>
      <c r="L60" s="1641">
        <v>27</v>
      </c>
      <c r="M60" s="1641"/>
      <c r="N60" s="1641"/>
      <c r="O60" s="1300"/>
      <c r="P60" s="1641">
        <v>27</v>
      </c>
      <c r="Q60" s="1641"/>
      <c r="R60" s="1641"/>
      <c r="S60" s="1300"/>
      <c r="T60" s="1641">
        <v>22</v>
      </c>
      <c r="U60" s="1641"/>
      <c r="V60" s="1641"/>
      <c r="W60" s="1298"/>
      <c r="X60" s="1639">
        <v>25</v>
      </c>
      <c r="Y60" s="1639"/>
      <c r="Z60" s="1639"/>
      <c r="AA60" s="1298"/>
      <c r="AB60" s="1639">
        <v>22</v>
      </c>
      <c r="AC60" s="1639"/>
      <c r="AD60" s="1639"/>
      <c r="AE60" s="546"/>
      <c r="AF60" s="522"/>
    </row>
    <row r="61" spans="1:34" ht="9.75" hidden="1" customHeight="1">
      <c r="A61" s="513"/>
      <c r="B61" s="523"/>
      <c r="C61" s="1271" t="s">
        <v>161</v>
      </c>
      <c r="D61" s="1268" t="s">
        <v>161</v>
      </c>
      <c r="E61" s="1268"/>
      <c r="F61" s="1299"/>
      <c r="G61" s="1299"/>
      <c r="H61" s="1639">
        <v>65</v>
      </c>
      <c r="I61" s="1639"/>
      <c r="J61" s="1639"/>
      <c r="K61" s="1300"/>
      <c r="L61" s="1641">
        <v>64</v>
      </c>
      <c r="M61" s="1641"/>
      <c r="N61" s="1641"/>
      <c r="O61" s="1300"/>
      <c r="P61" s="1641">
        <v>97</v>
      </c>
      <c r="Q61" s="1641"/>
      <c r="R61" s="1641"/>
      <c r="S61" s="1300"/>
      <c r="T61" s="1641">
        <v>87</v>
      </c>
      <c r="U61" s="1641"/>
      <c r="V61" s="1641"/>
      <c r="W61" s="1298"/>
      <c r="X61" s="1639">
        <v>64</v>
      </c>
      <c r="Y61" s="1639"/>
      <c r="Z61" s="1639"/>
      <c r="AA61" s="1298"/>
      <c r="AB61" s="1639">
        <v>55</v>
      </c>
      <c r="AC61" s="1639"/>
      <c r="AD61" s="1639"/>
      <c r="AE61" s="546"/>
      <c r="AF61" s="522"/>
    </row>
    <row r="62" spans="1:34" ht="9.75" hidden="1" customHeight="1">
      <c r="A62" s="513"/>
      <c r="B62" s="523"/>
      <c r="C62" s="1271"/>
      <c r="D62" s="1268" t="s">
        <v>347</v>
      </c>
      <c r="E62" s="1268"/>
      <c r="F62" s="1299"/>
      <c r="G62" s="1299"/>
      <c r="H62" s="1641" t="s">
        <v>11</v>
      </c>
      <c r="I62" s="1641"/>
      <c r="J62" s="1641"/>
      <c r="K62" s="1300"/>
      <c r="L62" s="1641" t="s">
        <v>11</v>
      </c>
      <c r="M62" s="1641"/>
      <c r="N62" s="1641"/>
      <c r="O62" s="1300"/>
      <c r="P62" s="1641" t="s">
        <v>11</v>
      </c>
      <c r="Q62" s="1641"/>
      <c r="R62" s="1641"/>
      <c r="S62" s="1300"/>
      <c r="T62" s="1641" t="s">
        <v>11</v>
      </c>
      <c r="U62" s="1641"/>
      <c r="V62" s="1641"/>
      <c r="W62" s="1298"/>
      <c r="X62" s="1639">
        <v>4</v>
      </c>
      <c r="Y62" s="1639"/>
      <c r="Z62" s="1639"/>
      <c r="AA62" s="1298"/>
      <c r="AB62" s="1639">
        <v>12</v>
      </c>
      <c r="AC62" s="1639"/>
      <c r="AD62" s="1639"/>
      <c r="AE62" s="546"/>
      <c r="AF62" s="522"/>
    </row>
    <row r="63" spans="1:34" ht="9.75" hidden="1" customHeight="1">
      <c r="A63" s="513"/>
      <c r="B63" s="523"/>
      <c r="C63" s="1271"/>
      <c r="D63" s="1268" t="s">
        <v>160</v>
      </c>
      <c r="E63" s="1268"/>
      <c r="F63" s="1299"/>
      <c r="G63" s="1299"/>
      <c r="H63" s="1639">
        <v>1</v>
      </c>
      <c r="I63" s="1639"/>
      <c r="J63" s="1639"/>
      <c r="K63" s="1300"/>
      <c r="L63" s="1641">
        <v>1</v>
      </c>
      <c r="M63" s="1641"/>
      <c r="N63" s="1641"/>
      <c r="O63" s="1300"/>
      <c r="P63" s="1641" t="s">
        <v>11</v>
      </c>
      <c r="Q63" s="1641"/>
      <c r="R63" s="1641"/>
      <c r="S63" s="1300"/>
      <c r="T63" s="1641">
        <v>1</v>
      </c>
      <c r="U63" s="1641"/>
      <c r="V63" s="1641"/>
      <c r="W63" s="1298"/>
      <c r="X63" s="1639" t="s">
        <v>11</v>
      </c>
      <c r="Y63" s="1639"/>
      <c r="Z63" s="1639"/>
      <c r="AA63" s="1298"/>
      <c r="AB63" s="1639" t="s">
        <v>11</v>
      </c>
      <c r="AC63" s="1639"/>
      <c r="AD63" s="1639"/>
      <c r="AE63" s="546"/>
      <c r="AF63" s="522"/>
    </row>
    <row r="64" spans="1:34" ht="9.75" hidden="1" customHeight="1">
      <c r="A64" s="513"/>
      <c r="B64" s="523"/>
      <c r="C64" s="1271"/>
      <c r="D64" s="1268" t="s">
        <v>159</v>
      </c>
      <c r="E64" s="1268"/>
      <c r="F64" s="1299"/>
      <c r="G64" s="1299"/>
      <c r="H64" s="1639" t="s">
        <v>11</v>
      </c>
      <c r="I64" s="1639"/>
      <c r="J64" s="1639"/>
      <c r="K64" s="1298"/>
      <c r="L64" s="1639" t="s">
        <v>11</v>
      </c>
      <c r="M64" s="1639"/>
      <c r="N64" s="1639"/>
      <c r="O64" s="1298"/>
      <c r="P64" s="1639" t="s">
        <v>11</v>
      </c>
      <c r="Q64" s="1639"/>
      <c r="R64" s="1639"/>
      <c r="S64" s="1298"/>
      <c r="T64" s="1639">
        <v>1</v>
      </c>
      <c r="U64" s="1639"/>
      <c r="V64" s="1639"/>
      <c r="W64" s="1298"/>
      <c r="X64" s="1639" t="s">
        <v>11</v>
      </c>
      <c r="Y64" s="1639"/>
      <c r="Z64" s="1639"/>
      <c r="AA64" s="1298"/>
      <c r="AB64" s="1639" t="s">
        <v>11</v>
      </c>
      <c r="AC64" s="1639"/>
      <c r="AD64" s="1639"/>
      <c r="AE64" s="546"/>
      <c r="AF64" s="522"/>
    </row>
    <row r="65" spans="1:32" ht="12.75" hidden="1" customHeight="1">
      <c r="A65" s="513"/>
      <c r="B65" s="523"/>
      <c r="C65" s="1618" t="s">
        <v>348</v>
      </c>
      <c r="D65" s="1618"/>
      <c r="E65" s="1247"/>
      <c r="F65" s="774"/>
      <c r="G65" s="774"/>
      <c r="H65" s="1648">
        <v>1418784</v>
      </c>
      <c r="I65" s="1648"/>
      <c r="J65" s="1648"/>
      <c r="K65" s="1298"/>
      <c r="L65" s="1648">
        <v>1569601</v>
      </c>
      <c r="M65" s="1648"/>
      <c r="N65" s="1648"/>
      <c r="O65" s="1298"/>
      <c r="P65" s="1648">
        <v>1704107</v>
      </c>
      <c r="Q65" s="1648"/>
      <c r="R65" s="1648"/>
      <c r="S65" s="1298"/>
      <c r="T65" s="1648">
        <v>1303457</v>
      </c>
      <c r="U65" s="1648"/>
      <c r="V65" s="1648"/>
      <c r="W65" s="1298"/>
      <c r="X65" s="1648">
        <v>1407066</v>
      </c>
      <c r="Y65" s="1648"/>
      <c r="Z65" s="1648"/>
      <c r="AA65" s="1298"/>
      <c r="AB65" s="1648">
        <v>1236919</v>
      </c>
      <c r="AC65" s="1648"/>
      <c r="AD65" s="1648"/>
      <c r="AE65" s="546"/>
      <c r="AF65" s="522"/>
    </row>
    <row r="66" spans="1:32" ht="12.75" hidden="1" customHeight="1">
      <c r="A66" s="513"/>
      <c r="B66" s="523"/>
      <c r="C66" s="1247" t="s">
        <v>349</v>
      </c>
      <c r="D66" s="1247"/>
      <c r="E66" s="1247"/>
      <c r="F66" s="1301"/>
      <c r="G66" s="1301"/>
      <c r="H66" s="1649">
        <v>22.9</v>
      </c>
      <c r="I66" s="1649"/>
      <c r="J66" s="1649"/>
      <c r="K66" s="1302"/>
      <c r="L66" s="1649">
        <v>16.600000000000001</v>
      </c>
      <c r="M66" s="1649"/>
      <c r="N66" s="1649"/>
      <c r="O66" s="1302"/>
      <c r="P66" s="1649">
        <v>18.7</v>
      </c>
      <c r="Q66" s="1649"/>
      <c r="R66" s="1649"/>
      <c r="S66" s="1302"/>
      <c r="T66" s="1649">
        <v>13.7</v>
      </c>
      <c r="U66" s="1649"/>
      <c r="V66" s="1649"/>
      <c r="W66" s="1298"/>
      <c r="X66" s="1649">
        <v>15.9</v>
      </c>
      <c r="Y66" s="1649"/>
      <c r="Z66" s="1649"/>
      <c r="AA66" s="1298"/>
      <c r="AB66" s="1649">
        <v>15.9</v>
      </c>
      <c r="AC66" s="1649"/>
      <c r="AD66" s="1649"/>
      <c r="AE66" s="546"/>
      <c r="AF66" s="522"/>
    </row>
    <row r="67" spans="1:32" s="747" customFormat="1" ht="9.75" customHeight="1">
      <c r="A67" s="741"/>
      <c r="B67" s="523"/>
      <c r="C67" s="1303" t="s">
        <v>158</v>
      </c>
      <c r="D67" s="1304"/>
      <c r="E67" s="1303"/>
      <c r="F67" s="1305"/>
      <c r="G67" s="1305"/>
      <c r="H67" s="1305"/>
      <c r="I67" s="1305"/>
      <c r="J67" s="1306"/>
      <c r="K67" s="1305"/>
      <c r="L67" s="1306"/>
      <c r="M67" s="1305"/>
      <c r="N67" s="579" t="s">
        <v>157</v>
      </c>
      <c r="O67" s="1305"/>
      <c r="P67" s="1305"/>
      <c r="Q67" s="1305"/>
      <c r="R67" s="1305"/>
      <c r="S67" s="1305"/>
      <c r="T67" s="1305"/>
      <c r="U67" s="1305"/>
      <c r="V67" s="1305"/>
      <c r="W67" s="1305"/>
      <c r="X67" s="1305"/>
      <c r="Y67" s="1305"/>
      <c r="Z67" s="1305"/>
      <c r="AA67" s="1305"/>
      <c r="AB67" s="1305" t="s">
        <v>156</v>
      </c>
      <c r="AC67" s="1305"/>
      <c r="AD67" s="1305"/>
      <c r="AE67" s="546"/>
      <c r="AF67" s="749"/>
    </row>
    <row r="68" spans="1:32" s="747" customFormat="1" ht="11.25" customHeight="1" thickBot="1">
      <c r="A68" s="741"/>
      <c r="B68" s="1307"/>
      <c r="C68" s="1308"/>
      <c r="D68" s="1309"/>
      <c r="E68" s="1310"/>
      <c r="F68" s="1311"/>
      <c r="G68" s="1311"/>
      <c r="H68" s="1311"/>
      <c r="I68" s="1311"/>
      <c r="J68" s="1311"/>
      <c r="K68" s="1311"/>
      <c r="L68" s="1311"/>
      <c r="M68" s="1311"/>
      <c r="N68" s="1311"/>
      <c r="O68" s="1311"/>
      <c r="P68" s="1311"/>
      <c r="Q68" s="1311"/>
      <c r="R68" s="1311"/>
      <c r="S68" s="1311"/>
      <c r="T68" s="1311"/>
      <c r="U68" s="1311"/>
      <c r="V68" s="1311"/>
      <c r="W68" s="1311"/>
      <c r="X68" s="1311"/>
      <c r="Y68" s="1311"/>
      <c r="Z68" s="1311"/>
      <c r="AA68" s="1311"/>
      <c r="AB68" s="1311"/>
      <c r="AC68" s="1311"/>
      <c r="AD68" s="1312" t="s">
        <v>100</v>
      </c>
      <c r="AE68" s="1313"/>
      <c r="AF68" s="1314"/>
    </row>
    <row r="69" spans="1:32" ht="13.5" customHeight="1" thickBot="1">
      <c r="A69" s="513"/>
      <c r="B69" s="1307"/>
      <c r="C69" s="1315" t="s">
        <v>155</v>
      </c>
      <c r="D69" s="542"/>
      <c r="E69" s="542"/>
      <c r="F69" s="543"/>
      <c r="G69" s="543"/>
      <c r="H69" s="543"/>
      <c r="I69" s="543"/>
      <c r="J69" s="543"/>
      <c r="K69" s="543"/>
      <c r="L69" s="543"/>
      <c r="M69" s="543"/>
      <c r="N69" s="543"/>
      <c r="O69" s="543"/>
      <c r="P69" s="543"/>
      <c r="Q69" s="543"/>
      <c r="R69" s="544"/>
      <c r="S69" s="544"/>
      <c r="T69" s="544"/>
      <c r="U69" s="544"/>
      <c r="V69" s="544"/>
      <c r="W69" s="544"/>
      <c r="X69" s="544"/>
      <c r="Y69" s="544"/>
      <c r="Z69" s="544"/>
      <c r="AA69" s="544"/>
      <c r="AB69" s="544"/>
      <c r="AC69" s="544"/>
      <c r="AD69" s="544"/>
      <c r="AE69" s="1312"/>
      <c r="AF69" s="1316"/>
    </row>
    <row r="70" spans="1:32" ht="3.75" customHeight="1">
      <c r="A70" s="513"/>
      <c r="B70" s="1307"/>
      <c r="C70" s="1642" t="s">
        <v>96</v>
      </c>
      <c r="D70" s="1643"/>
      <c r="E70" s="1313"/>
      <c r="F70" s="1316"/>
      <c r="G70" s="1317"/>
      <c r="H70" s="1318"/>
      <c r="I70" s="1319"/>
      <c r="J70" s="1319"/>
      <c r="K70" s="1319"/>
      <c r="L70" s="1319"/>
      <c r="M70" s="1319"/>
      <c r="N70" s="1319"/>
      <c r="O70" s="1319"/>
      <c r="P70" s="1319"/>
      <c r="Q70" s="1319"/>
      <c r="R70" s="1319"/>
      <c r="S70" s="1319"/>
      <c r="T70" s="1319"/>
      <c r="U70" s="1319"/>
      <c r="V70" s="1319"/>
      <c r="W70" s="1319"/>
      <c r="X70" s="1319"/>
      <c r="Y70" s="1319"/>
      <c r="Z70" s="1319"/>
      <c r="AA70" s="1319"/>
      <c r="AB70" s="1319"/>
      <c r="AC70" s="1319"/>
      <c r="AD70" s="1319"/>
      <c r="AE70" s="1313"/>
      <c r="AF70" s="1316"/>
    </row>
    <row r="71" spans="1:32" ht="11.25" customHeight="1">
      <c r="A71" s="513"/>
      <c r="B71" s="1307"/>
      <c r="C71" s="1644"/>
      <c r="D71" s="1644"/>
      <c r="E71" s="703"/>
      <c r="F71" s="1645">
        <v>2011</v>
      </c>
      <c r="G71" s="1645"/>
      <c r="H71" s="1645"/>
      <c r="I71" s="1645"/>
      <c r="J71" s="1645"/>
      <c r="K71" s="1645"/>
      <c r="L71" s="1645"/>
      <c r="M71" s="1645"/>
      <c r="N71" s="1645"/>
      <c r="O71" s="1645"/>
      <c r="P71" s="1645"/>
      <c r="Q71" s="1645"/>
      <c r="R71" s="1645"/>
      <c r="S71" s="1645"/>
      <c r="T71" s="1645"/>
      <c r="U71" s="1320"/>
      <c r="V71" s="1645">
        <v>2012</v>
      </c>
      <c r="W71" s="1645"/>
      <c r="X71" s="1645"/>
      <c r="Y71" s="1645"/>
      <c r="Z71" s="1645"/>
      <c r="AA71" s="1645"/>
      <c r="AB71" s="1645"/>
      <c r="AC71" s="1645"/>
      <c r="AD71" s="1645"/>
      <c r="AE71" s="1320"/>
      <c r="AF71" s="1320"/>
    </row>
    <row r="72" spans="1:32" ht="11.25" customHeight="1">
      <c r="A72" s="513"/>
      <c r="B72" s="1307"/>
      <c r="C72" s="1313"/>
      <c r="D72" s="703"/>
      <c r="E72" s="703"/>
      <c r="F72" s="1321" t="s">
        <v>151</v>
      </c>
      <c r="G72" s="1313"/>
      <c r="H72" s="1321" t="s">
        <v>150</v>
      </c>
      <c r="I72" s="1313"/>
      <c r="J72" s="1321" t="s">
        <v>149</v>
      </c>
      <c r="K72" s="1313"/>
      <c r="L72" s="1321" t="s">
        <v>148</v>
      </c>
      <c r="M72" s="1313"/>
      <c r="N72" s="1321" t="s">
        <v>147</v>
      </c>
      <c r="O72" s="1313"/>
      <c r="P72" s="1321" t="s">
        <v>146</v>
      </c>
      <c r="Q72" s="1313"/>
      <c r="R72" s="1321" t="s">
        <v>145</v>
      </c>
      <c r="S72" s="1313"/>
      <c r="T72" s="1321" t="s">
        <v>144</v>
      </c>
      <c r="U72" s="1313"/>
      <c r="V72" s="1321" t="s">
        <v>143</v>
      </c>
      <c r="W72" s="1313"/>
      <c r="X72" s="1321" t="s">
        <v>154</v>
      </c>
      <c r="Y72" s="1313"/>
      <c r="Z72" s="1321" t="s">
        <v>153</v>
      </c>
      <c r="AA72" s="1313"/>
      <c r="AB72" s="1321" t="s">
        <v>152</v>
      </c>
      <c r="AC72" s="1313"/>
      <c r="AD72" s="1321" t="s">
        <v>151</v>
      </c>
      <c r="AE72" s="1313"/>
      <c r="AF72" s="1316"/>
    </row>
    <row r="73" spans="1:32" ht="11.25" customHeight="1">
      <c r="A73" s="513"/>
      <c r="B73" s="1307"/>
      <c r="C73" s="1646" t="s">
        <v>142</v>
      </c>
      <c r="D73" s="1646"/>
      <c r="E73" s="1322"/>
      <c r="F73" s="1323"/>
      <c r="G73" s="1316"/>
      <c r="H73" s="1323"/>
      <c r="I73" s="1316"/>
      <c r="J73" s="1323"/>
      <c r="K73" s="1316"/>
      <c r="L73" s="1323"/>
      <c r="M73" s="1316"/>
      <c r="N73" s="1323"/>
      <c r="O73" s="1316"/>
      <c r="P73" s="1323"/>
      <c r="Q73" s="1316"/>
      <c r="R73" s="1323"/>
      <c r="S73" s="1316"/>
      <c r="T73" s="1323"/>
      <c r="U73" s="1316"/>
      <c r="V73" s="1323"/>
      <c r="W73" s="1316"/>
      <c r="X73" s="1323"/>
      <c r="Y73" s="1316"/>
      <c r="Z73" s="1323"/>
      <c r="AA73" s="1316"/>
      <c r="AB73" s="1323"/>
      <c r="AC73" s="1316"/>
      <c r="AD73" s="1323"/>
      <c r="AE73" s="1313"/>
      <c r="AF73" s="1316"/>
    </row>
    <row r="74" spans="1:32" s="761" customFormat="1" ht="10.5" customHeight="1">
      <c r="A74" s="764"/>
      <c r="B74" s="1324"/>
      <c r="C74" s="1325" t="s">
        <v>141</v>
      </c>
      <c r="D74" s="715"/>
      <c r="E74" s="715"/>
      <c r="F74" s="1326">
        <v>-0.1</v>
      </c>
      <c r="G74" s="1326"/>
      <c r="H74" s="1326">
        <v>-0.2</v>
      </c>
      <c r="I74" s="1326"/>
      <c r="J74" s="1326">
        <v>-0.1</v>
      </c>
      <c r="K74" s="1326"/>
      <c r="L74" s="1326">
        <v>-0.4</v>
      </c>
      <c r="M74" s="1326"/>
      <c r="N74" s="1326">
        <v>0.8</v>
      </c>
      <c r="O74" s="1326"/>
      <c r="P74" s="1326">
        <v>1.1000000000000001</v>
      </c>
      <c r="Q74" s="1326"/>
      <c r="R74" s="1326">
        <v>-0.1</v>
      </c>
      <c r="S74" s="1326"/>
      <c r="T74" s="1326">
        <v>0</v>
      </c>
      <c r="U74" s="1326"/>
      <c r="V74" s="1326">
        <v>0.5</v>
      </c>
      <c r="W74" s="1326"/>
      <c r="X74" s="1326">
        <v>0.1</v>
      </c>
      <c r="Y74" s="1326"/>
      <c r="Z74" s="1326">
        <v>1.2</v>
      </c>
      <c r="AA74" s="1326"/>
      <c r="AB74" s="1326">
        <v>0.3</v>
      </c>
      <c r="AC74" s="1326"/>
      <c r="AD74" s="1326">
        <v>-0.4</v>
      </c>
      <c r="AE74" s="703"/>
      <c r="AF74" s="703"/>
    </row>
    <row r="75" spans="1:32" s="761" customFormat="1" ht="10.5" customHeight="1">
      <c r="A75" s="764"/>
      <c r="B75" s="1324"/>
      <c r="C75" s="1325" t="s">
        <v>140</v>
      </c>
      <c r="D75" s="715"/>
      <c r="E75" s="715"/>
      <c r="F75" s="1327">
        <v>3.8</v>
      </c>
      <c r="G75" s="1327"/>
      <c r="H75" s="1327">
        <v>3.4</v>
      </c>
      <c r="I75" s="1327"/>
      <c r="J75" s="1327">
        <v>3.2</v>
      </c>
      <c r="K75" s="1327"/>
      <c r="L75" s="1327">
        <v>2.9</v>
      </c>
      <c r="M75" s="1327"/>
      <c r="N75" s="1327">
        <v>3.6</v>
      </c>
      <c r="O75" s="1327"/>
      <c r="P75" s="1327">
        <v>4.2</v>
      </c>
      <c r="Q75" s="1327"/>
      <c r="R75" s="1327">
        <v>4</v>
      </c>
      <c r="S75" s="1327"/>
      <c r="T75" s="1327">
        <v>3.6</v>
      </c>
      <c r="U75" s="1327"/>
      <c r="V75" s="1327">
        <v>3.5</v>
      </c>
      <c r="W75" s="1327"/>
      <c r="X75" s="1327">
        <v>3.6</v>
      </c>
      <c r="Y75" s="1327"/>
      <c r="Z75" s="1327">
        <v>3.1</v>
      </c>
      <c r="AA75" s="1327"/>
      <c r="AB75" s="1327">
        <v>3</v>
      </c>
      <c r="AC75" s="1327"/>
      <c r="AD75" s="1327">
        <v>2.7</v>
      </c>
      <c r="AE75" s="703"/>
      <c r="AF75" s="703"/>
    </row>
    <row r="76" spans="1:32" s="761" customFormat="1" ht="10.5" customHeight="1">
      <c r="A76" s="764"/>
      <c r="B76" s="1324"/>
      <c r="C76" s="1325" t="s">
        <v>139</v>
      </c>
      <c r="D76" s="715"/>
      <c r="E76" s="715"/>
      <c r="F76" s="1327">
        <v>2.8</v>
      </c>
      <c r="G76" s="1327"/>
      <c r="H76" s="1327">
        <v>2.9</v>
      </c>
      <c r="I76" s="1327"/>
      <c r="J76" s="1327">
        <v>3.1</v>
      </c>
      <c r="K76" s="1327"/>
      <c r="L76" s="1327">
        <v>3.1</v>
      </c>
      <c r="M76" s="1327"/>
      <c r="N76" s="1327">
        <v>3.3</v>
      </c>
      <c r="O76" s="1327"/>
      <c r="P76" s="1327">
        <v>3.4</v>
      </c>
      <c r="Q76" s="1327"/>
      <c r="R76" s="1327">
        <v>3.6</v>
      </c>
      <c r="S76" s="1327"/>
      <c r="T76" s="1327">
        <v>3.7</v>
      </c>
      <c r="U76" s="1327"/>
      <c r="V76" s="1327">
        <v>3.6</v>
      </c>
      <c r="W76" s="1327"/>
      <c r="X76" s="1327">
        <v>3.7</v>
      </c>
      <c r="Y76" s="1327"/>
      <c r="Z76" s="1327">
        <v>3.6</v>
      </c>
      <c r="AA76" s="1327"/>
      <c r="AB76" s="1327">
        <v>3.5</v>
      </c>
      <c r="AC76" s="1327"/>
      <c r="AD76" s="1327">
        <v>3.4</v>
      </c>
      <c r="AE76" s="703"/>
      <c r="AF76" s="703"/>
    </row>
    <row r="77" spans="1:32" ht="11.25" customHeight="1">
      <c r="A77" s="513"/>
      <c r="B77" s="1307"/>
      <c r="C77" s="1322" t="s">
        <v>138</v>
      </c>
      <c r="D77" s="1322"/>
      <c r="E77" s="1322"/>
      <c r="F77" s="1328"/>
      <c r="G77" s="1328"/>
      <c r="H77" s="641"/>
      <c r="I77" s="641"/>
      <c r="J77" s="1200"/>
      <c r="K77" s="1200"/>
      <c r="L77" s="1200"/>
      <c r="M77" s="1200"/>
      <c r="N77" s="1200"/>
      <c r="O77" s="1200"/>
      <c r="P77" s="1200"/>
      <c r="Q77" s="1200"/>
      <c r="R77" s="1328"/>
      <c r="S77" s="1328"/>
      <c r="T77" s="1200"/>
      <c r="U77" s="1200"/>
      <c r="V77" s="1200"/>
      <c r="W77" s="1200"/>
      <c r="X77" s="1200"/>
      <c r="Y77" s="1200"/>
      <c r="Z77" s="1200"/>
      <c r="AA77" s="1200"/>
      <c r="AB77" s="1200"/>
      <c r="AC77" s="1200"/>
      <c r="AD77" s="1329"/>
      <c r="AE77" s="1313"/>
      <c r="AF77" s="1316"/>
    </row>
    <row r="78" spans="1:32" ht="9.75" customHeight="1">
      <c r="A78" s="513"/>
      <c r="B78" s="1330"/>
      <c r="C78" s="1331"/>
      <c r="D78" s="1332" t="s">
        <v>137</v>
      </c>
      <c r="E78" s="1322">
        <v>18.063386000324801</v>
      </c>
      <c r="F78" s="1328"/>
      <c r="G78" s="1328"/>
      <c r="H78" s="1106"/>
      <c r="I78" s="1106"/>
      <c r="J78" s="249"/>
      <c r="K78" s="249"/>
      <c r="L78" s="249"/>
      <c r="M78" s="249"/>
      <c r="N78" s="249"/>
      <c r="O78" s="249"/>
      <c r="P78" s="1333">
        <v>6.6</v>
      </c>
      <c r="Q78" s="249"/>
      <c r="R78" s="1328"/>
      <c r="S78" s="1334"/>
      <c r="T78" s="1076"/>
      <c r="U78" s="1076"/>
      <c r="V78" s="1076"/>
      <c r="W78" s="1076"/>
      <c r="X78" s="1076"/>
      <c r="Y78" s="1076"/>
      <c r="Z78" s="1076"/>
      <c r="AA78" s="1076"/>
      <c r="AB78" s="1076"/>
      <c r="AC78" s="1076"/>
      <c r="AD78" s="1329">
        <v>6.6</v>
      </c>
      <c r="AE78" s="1313"/>
      <c r="AF78" s="1316"/>
    </row>
    <row r="79" spans="1:32" ht="9.75" customHeight="1">
      <c r="A79" s="513"/>
      <c r="B79" s="1335"/>
      <c r="C79" s="715"/>
      <c r="D79" s="1332" t="s">
        <v>679</v>
      </c>
      <c r="E79" s="1336">
        <v>14.762105180733499</v>
      </c>
      <c r="F79" s="1328"/>
      <c r="G79" s="1328"/>
      <c r="H79" s="1107"/>
      <c r="I79" s="1107"/>
      <c r="J79" s="1107"/>
      <c r="K79" s="1107"/>
      <c r="L79" s="249"/>
      <c r="M79" s="1107"/>
      <c r="N79" s="1108"/>
      <c r="O79" s="1108"/>
      <c r="P79" s="1333">
        <v>2.4</v>
      </c>
      <c r="Q79" s="1107"/>
      <c r="R79" s="1328"/>
      <c r="S79" s="1334"/>
      <c r="T79" s="1077"/>
      <c r="U79" s="1077"/>
      <c r="V79" s="1076"/>
      <c r="W79" s="1076"/>
      <c r="X79" s="1076"/>
      <c r="Y79" s="1076"/>
      <c r="Z79" s="1076"/>
      <c r="AA79" s="1076"/>
      <c r="AB79" s="1076"/>
      <c r="AC79" s="1077"/>
      <c r="AD79" s="1329">
        <v>2.4</v>
      </c>
      <c r="AE79" s="1337"/>
      <c r="AF79" s="1337"/>
    </row>
    <row r="80" spans="1:32" ht="9.75" customHeight="1">
      <c r="A80" s="513"/>
      <c r="B80" s="1335"/>
      <c r="C80" s="715"/>
      <c r="D80" s="1332" t="s">
        <v>680</v>
      </c>
      <c r="E80" s="1336">
        <v>12.5343097962059</v>
      </c>
      <c r="F80" s="1328"/>
      <c r="G80" s="1328"/>
      <c r="H80" s="1107"/>
      <c r="I80" s="1107"/>
      <c r="J80" s="1107"/>
      <c r="K80" s="1107"/>
      <c r="L80" s="249"/>
      <c r="M80" s="1107"/>
      <c r="N80" s="1108"/>
      <c r="O80" s="1108"/>
      <c r="P80" s="1333">
        <v>1.7</v>
      </c>
      <c r="Q80" s="1107"/>
      <c r="R80" s="1328"/>
      <c r="S80" s="1334"/>
      <c r="T80" s="1077"/>
      <c r="U80" s="1077"/>
      <c r="V80" s="1076"/>
      <c r="W80" s="1076"/>
      <c r="X80" s="1076"/>
      <c r="Y80" s="1076"/>
      <c r="Z80" s="1076"/>
      <c r="AA80" s="1076"/>
      <c r="AB80" s="1076"/>
      <c r="AC80" s="1077"/>
      <c r="AD80" s="1329">
        <v>1.7</v>
      </c>
      <c r="AE80" s="1338"/>
      <c r="AF80" s="1316"/>
    </row>
    <row r="81" spans="1:32" ht="9.75" customHeight="1">
      <c r="A81" s="513"/>
      <c r="B81" s="1335"/>
      <c r="C81" s="715"/>
      <c r="D81" s="1332" t="s">
        <v>681</v>
      </c>
      <c r="E81" s="1332"/>
      <c r="F81" s="1332"/>
      <c r="G81" s="1332"/>
      <c r="H81" s="1332"/>
      <c r="I81" s="1332"/>
      <c r="J81" s="1332"/>
      <c r="K81" s="1332"/>
      <c r="L81" s="1332"/>
      <c r="M81" s="1332"/>
      <c r="N81" s="1332"/>
      <c r="O81" s="1108"/>
      <c r="P81" s="1333">
        <v>0.9</v>
      </c>
      <c r="Q81" s="1107"/>
      <c r="R81" s="1328"/>
      <c r="S81" s="1334"/>
      <c r="T81" s="1077"/>
      <c r="U81" s="1077"/>
      <c r="V81" s="1076"/>
      <c r="W81" s="1076"/>
      <c r="X81" s="1076"/>
      <c r="Y81" s="1076"/>
      <c r="Z81" s="1076"/>
      <c r="AA81" s="1076"/>
      <c r="AB81" s="1076"/>
      <c r="AC81" s="1077"/>
      <c r="AD81" s="1329">
        <v>0.9</v>
      </c>
      <c r="AE81" s="1338"/>
      <c r="AF81" s="1316"/>
    </row>
    <row r="82" spans="1:32" ht="9.75" customHeight="1">
      <c r="A82" s="513"/>
      <c r="B82" s="1335"/>
      <c r="C82" s="715"/>
      <c r="D82" s="1339" t="s">
        <v>682</v>
      </c>
      <c r="E82" s="1340">
        <v>5.2459390573287301</v>
      </c>
      <c r="F82" s="1340"/>
      <c r="G82" s="1340"/>
      <c r="H82" s="1340"/>
      <c r="I82" s="1340"/>
      <c r="J82" s="1340"/>
      <c r="K82" s="1340"/>
      <c r="L82" s="1340"/>
      <c r="M82" s="1340"/>
      <c r="N82" s="1340"/>
      <c r="O82" s="1109"/>
      <c r="P82" s="1333">
        <v>0.8</v>
      </c>
      <c r="Q82" s="1107"/>
      <c r="R82" s="1328"/>
      <c r="S82" s="1334"/>
      <c r="T82" s="1077"/>
      <c r="U82" s="1077"/>
      <c r="V82" s="1076"/>
      <c r="W82" s="1076"/>
      <c r="X82" s="1076"/>
      <c r="Y82" s="1076"/>
      <c r="Z82" s="1076"/>
      <c r="AA82" s="1076"/>
      <c r="AB82" s="1076"/>
      <c r="AC82" s="1077"/>
      <c r="AD82" s="1329">
        <v>0.8</v>
      </c>
      <c r="AE82" s="1338"/>
      <c r="AF82" s="1316"/>
    </row>
    <row r="83" spans="1:32" ht="9.75" customHeight="1">
      <c r="A83" s="513"/>
      <c r="B83" s="1335"/>
      <c r="C83" s="715"/>
      <c r="D83" s="1332" t="s">
        <v>683</v>
      </c>
      <c r="E83" s="1107"/>
      <c r="F83" s="1107"/>
      <c r="G83" s="1107"/>
      <c r="H83" s="1107"/>
      <c r="I83" s="1107"/>
      <c r="J83" s="1107"/>
      <c r="K83" s="1107"/>
      <c r="L83" s="249"/>
      <c r="M83" s="1107"/>
      <c r="N83" s="1108"/>
      <c r="O83" s="1110"/>
      <c r="P83" s="1341">
        <v>-2.6</v>
      </c>
      <c r="Q83" s="1107"/>
      <c r="R83" s="1328"/>
      <c r="S83" s="1334"/>
      <c r="T83" s="1077"/>
      <c r="U83" s="1077"/>
      <c r="V83" s="1076"/>
      <c r="W83" s="1076"/>
      <c r="X83" s="1076"/>
      <c r="Y83" s="1076"/>
      <c r="Z83" s="1076"/>
      <c r="AA83" s="1076"/>
      <c r="AB83" s="1076"/>
      <c r="AC83" s="1077"/>
      <c r="AD83" s="1328"/>
      <c r="AE83" s="1338"/>
      <c r="AF83" s="1316"/>
    </row>
    <row r="84" spans="1:32" ht="9.75" customHeight="1">
      <c r="A84" s="513"/>
      <c r="B84" s="1335"/>
      <c r="C84" s="715"/>
      <c r="D84" s="1332" t="s">
        <v>684</v>
      </c>
      <c r="E84" s="1336"/>
      <c r="F84" s="1328"/>
      <c r="G84" s="1328"/>
      <c r="H84" s="1108"/>
      <c r="I84" s="1108"/>
      <c r="J84" s="1108"/>
      <c r="K84" s="1108"/>
      <c r="L84" s="249"/>
      <c r="M84" s="1108"/>
      <c r="N84" s="1108"/>
      <c r="O84" s="1108"/>
      <c r="P84" s="1341">
        <v>-3.1</v>
      </c>
      <c r="Q84" s="1107"/>
      <c r="R84" s="1328"/>
      <c r="S84" s="1334"/>
      <c r="T84" s="1077"/>
      <c r="U84" s="1077"/>
      <c r="V84" s="1076"/>
      <c r="W84" s="1076"/>
      <c r="X84" s="1076"/>
      <c r="Y84" s="1076"/>
      <c r="Z84" s="1076"/>
      <c r="AA84" s="1076"/>
      <c r="AB84" s="1076"/>
      <c r="AC84" s="1077"/>
      <c r="AD84" s="1342"/>
      <c r="AE84" s="1338"/>
      <c r="AF84" s="1316"/>
    </row>
    <row r="85" spans="1:32" ht="9.75" customHeight="1">
      <c r="A85" s="513"/>
      <c r="B85" s="1335"/>
      <c r="C85" s="715"/>
      <c r="D85" s="1332" t="s">
        <v>526</v>
      </c>
      <c r="E85" s="1336"/>
      <c r="F85" s="1328"/>
      <c r="G85" s="1328"/>
      <c r="H85" s="1108"/>
      <c r="I85" s="1108"/>
      <c r="J85" s="1108"/>
      <c r="K85" s="1108"/>
      <c r="L85" s="249"/>
      <c r="M85" s="1108"/>
      <c r="N85" s="1108"/>
      <c r="O85" s="1108"/>
      <c r="P85" s="1341">
        <v>-3.7</v>
      </c>
      <c r="Q85" s="1107"/>
      <c r="R85" s="1328"/>
      <c r="S85" s="1334"/>
      <c r="T85" s="1077"/>
      <c r="U85" s="1077"/>
      <c r="V85" s="1076"/>
      <c r="W85" s="1076"/>
      <c r="X85" s="1076"/>
      <c r="Y85" s="1076"/>
      <c r="Z85" s="1076"/>
      <c r="AA85" s="1076"/>
      <c r="AB85" s="1076"/>
      <c r="AC85" s="1077"/>
      <c r="AD85" s="1342"/>
      <c r="AE85" s="1338"/>
      <c r="AF85" s="1316"/>
    </row>
    <row r="86" spans="1:32" ht="9.75" customHeight="1">
      <c r="A86" s="513"/>
      <c r="B86" s="1335"/>
      <c r="C86" s="715"/>
      <c r="D86" s="1332" t="s">
        <v>685</v>
      </c>
      <c r="E86" s="1336"/>
      <c r="F86" s="1328"/>
      <c r="G86" s="1328"/>
      <c r="H86" s="1108"/>
      <c r="I86" s="1108"/>
      <c r="J86" s="1108"/>
      <c r="K86" s="1108"/>
      <c r="L86" s="249"/>
      <c r="M86" s="1108"/>
      <c r="N86" s="1108"/>
      <c r="O86" s="1108"/>
      <c r="P86" s="1341">
        <v>-4.5999999999999996</v>
      </c>
      <c r="Q86" s="1107"/>
      <c r="R86" s="1328"/>
      <c r="S86" s="1334"/>
      <c r="T86" s="1077"/>
      <c r="U86" s="1077"/>
      <c r="V86" s="1076"/>
      <c r="W86" s="1076"/>
      <c r="X86" s="1076"/>
      <c r="Y86" s="1076"/>
      <c r="Z86" s="1076"/>
      <c r="AA86" s="1076"/>
      <c r="AB86" s="1076"/>
      <c r="AC86" s="1077"/>
      <c r="AD86" s="1342"/>
      <c r="AE86" s="1338"/>
      <c r="AF86" s="1316"/>
    </row>
    <row r="87" spans="1:32" ht="9.75" customHeight="1">
      <c r="A87" s="513"/>
      <c r="B87" s="1335"/>
      <c r="C87" s="715"/>
      <c r="D87" s="1343" t="s">
        <v>492</v>
      </c>
      <c r="E87" s="1336"/>
      <c r="F87" s="1328"/>
      <c r="G87" s="1328"/>
      <c r="H87" s="1107"/>
      <c r="I87" s="1107"/>
      <c r="J87" s="1107"/>
      <c r="K87" s="1107"/>
      <c r="L87" s="249"/>
      <c r="M87" s="1107"/>
      <c r="N87" s="1108"/>
      <c r="O87" s="1108"/>
      <c r="P87" s="1341">
        <v>-4.7</v>
      </c>
      <c r="Q87" s="1107"/>
      <c r="R87" s="1328"/>
      <c r="S87" s="1334"/>
      <c r="T87" s="1077"/>
      <c r="U87" s="1077"/>
      <c r="V87" s="1076"/>
      <c r="W87" s="1076"/>
      <c r="X87" s="1076"/>
      <c r="Y87" s="1076"/>
      <c r="Z87" s="1076"/>
      <c r="AA87" s="1076"/>
      <c r="AB87" s="1076"/>
      <c r="AC87" s="1077"/>
      <c r="AD87" s="1328"/>
      <c r="AE87" s="1338"/>
      <c r="AF87" s="1316"/>
    </row>
    <row r="88" spans="1:32" ht="18" customHeight="1" thickBot="1">
      <c r="A88" s="513"/>
      <c r="B88" s="1344"/>
      <c r="C88" s="1310" t="s">
        <v>571</v>
      </c>
      <c r="D88" s="1332"/>
      <c r="E88" s="1310"/>
      <c r="F88" s="1310"/>
      <c r="G88" s="1310"/>
      <c r="H88" s="1310"/>
      <c r="I88" s="1310"/>
      <c r="J88" s="1345" t="s">
        <v>136</v>
      </c>
      <c r="K88" s="1310"/>
      <c r="L88" s="1310"/>
      <c r="M88" s="1310"/>
      <c r="N88" s="1310"/>
      <c r="O88" s="1310"/>
      <c r="P88" s="1310"/>
      <c r="Q88" s="1310"/>
      <c r="R88" s="1310"/>
      <c r="S88" s="1310"/>
      <c r="T88" s="1310"/>
      <c r="U88" s="1310"/>
      <c r="V88" s="1310"/>
      <c r="W88" s="1310"/>
      <c r="X88" s="1310"/>
      <c r="Y88" s="816"/>
      <c r="Z88" s="816"/>
      <c r="AA88" s="816"/>
      <c r="AB88" s="816"/>
      <c r="AC88" s="816"/>
      <c r="AD88" s="816"/>
      <c r="AE88" s="1313"/>
      <c r="AF88" s="1316"/>
    </row>
    <row r="89" spans="1:32" ht="12.75" customHeight="1" thickBot="1">
      <c r="A89" s="513"/>
      <c r="B89" s="1346">
        <v>16</v>
      </c>
      <c r="C89" s="1199" t="s">
        <v>564</v>
      </c>
      <c r="D89" s="1603" t="s">
        <v>592</v>
      </c>
      <c r="E89" s="1603"/>
      <c r="F89" s="1347"/>
      <c r="G89" s="1347"/>
      <c r="H89" s="1347"/>
      <c r="I89" s="522"/>
      <c r="J89" s="522"/>
      <c r="K89" s="522"/>
      <c r="L89" s="522"/>
      <c r="M89" s="522"/>
      <c r="N89" s="522"/>
      <c r="O89" s="522"/>
      <c r="P89" s="522"/>
      <c r="Q89" s="522"/>
      <c r="R89" s="522"/>
      <c r="S89" s="522"/>
      <c r="T89" s="522"/>
      <c r="U89" s="522"/>
      <c r="V89" s="522"/>
      <c r="W89" s="522"/>
      <c r="X89" s="1647"/>
      <c r="Y89" s="1647"/>
      <c r="Z89" s="1647"/>
      <c r="AA89" s="1647"/>
      <c r="AB89" s="1647"/>
      <c r="AC89" s="1647"/>
      <c r="AD89" s="1647"/>
      <c r="AE89" s="1348"/>
      <c r="AF89" s="522"/>
    </row>
    <row r="90" spans="1:32">
      <c r="B90" s="656"/>
      <c r="D90" s="1332"/>
    </row>
    <row r="91" spans="1:32">
      <c r="B91" s="732"/>
      <c r="C91" s="732"/>
      <c r="D91" s="732"/>
      <c r="E91" s="732"/>
      <c r="F91" s="732"/>
    </row>
    <row r="92" spans="1:32" ht="18" customHeight="1">
      <c r="B92" s="732"/>
      <c r="C92" s="732"/>
      <c r="D92" s="732"/>
      <c r="E92" s="732"/>
      <c r="F92" s="732"/>
    </row>
    <row r="93" spans="1:32">
      <c r="B93" s="732"/>
      <c r="C93" s="732"/>
      <c r="D93" s="1332"/>
      <c r="E93" s="732"/>
      <c r="F93" s="732"/>
    </row>
    <row r="94" spans="1:32">
      <c r="B94" s="732"/>
      <c r="C94" s="732"/>
      <c r="D94" s="732"/>
      <c r="E94" s="732"/>
      <c r="F94" s="732"/>
      <c r="G94" s="732"/>
      <c r="H94" s="732"/>
      <c r="I94" s="732"/>
      <c r="J94" s="732"/>
      <c r="K94" s="732"/>
      <c r="L94" s="732"/>
      <c r="M94" s="732"/>
      <c r="N94" s="732"/>
      <c r="O94" s="732"/>
      <c r="P94" s="732"/>
      <c r="Q94" s="732"/>
      <c r="R94" s="732"/>
    </row>
    <row r="95" spans="1:32" ht="17.25" customHeight="1">
      <c r="B95" s="732"/>
      <c r="C95" s="732"/>
      <c r="D95" s="580"/>
      <c r="E95" s="732"/>
      <c r="F95" s="732"/>
      <c r="G95" s="732"/>
      <c r="H95" s="732"/>
      <c r="I95" s="732"/>
      <c r="J95" s="732"/>
      <c r="K95" s="732"/>
      <c r="L95" s="732"/>
      <c r="M95" s="732"/>
      <c r="N95" s="732"/>
      <c r="O95" s="732"/>
      <c r="P95" s="732"/>
      <c r="Q95" s="732"/>
      <c r="R95" s="732"/>
    </row>
    <row r="96" spans="1:32">
      <c r="B96" s="732"/>
      <c r="C96" s="732"/>
      <c r="E96" s="732"/>
      <c r="F96" s="732"/>
      <c r="G96" s="732"/>
      <c r="H96" s="732"/>
      <c r="I96" s="732"/>
      <c r="J96" s="732"/>
      <c r="K96" s="732"/>
      <c r="L96" s="732"/>
      <c r="M96" s="732"/>
      <c r="N96" s="732"/>
      <c r="O96" s="732"/>
      <c r="P96" s="732"/>
      <c r="Q96" s="732"/>
      <c r="R96" s="732"/>
    </row>
    <row r="97" spans="2:31" ht="9" customHeight="1">
      <c r="B97" s="732"/>
      <c r="C97" s="732"/>
      <c r="E97" s="732"/>
      <c r="F97" s="732"/>
      <c r="G97" s="732"/>
      <c r="H97" s="732"/>
      <c r="I97" s="732"/>
      <c r="J97" s="732"/>
      <c r="K97" s="732"/>
      <c r="L97" s="732"/>
      <c r="M97" s="732"/>
      <c r="N97" s="732"/>
      <c r="O97" s="732"/>
      <c r="P97" s="732"/>
      <c r="Q97" s="732"/>
      <c r="R97" s="732"/>
    </row>
    <row r="98" spans="2:31" ht="8.25" customHeight="1">
      <c r="B98" s="732"/>
      <c r="C98" s="732"/>
      <c r="E98" s="732"/>
      <c r="F98" s="732"/>
      <c r="G98" s="732"/>
      <c r="H98" s="732"/>
      <c r="I98" s="732"/>
      <c r="J98" s="732"/>
      <c r="K98" s="732"/>
      <c r="L98" s="732"/>
      <c r="M98" s="732"/>
      <c r="N98" s="732"/>
      <c r="O98" s="732"/>
      <c r="P98" s="732"/>
      <c r="Q98" s="732"/>
      <c r="R98" s="732"/>
    </row>
    <row r="99" spans="2:31" ht="9.75" customHeight="1">
      <c r="B99" s="732"/>
      <c r="C99" s="732"/>
      <c r="E99" s="732"/>
      <c r="F99" s="732"/>
      <c r="G99" s="732"/>
      <c r="H99" s="732"/>
      <c r="I99" s="732"/>
      <c r="J99" s="732"/>
      <c r="K99" s="732"/>
      <c r="L99" s="732"/>
      <c r="M99" s="732"/>
      <c r="N99" s="732"/>
      <c r="O99" s="732"/>
      <c r="P99" s="732"/>
      <c r="Q99" s="732"/>
      <c r="R99" s="732"/>
    </row>
    <row r="100" spans="2:31">
      <c r="B100" s="732"/>
      <c r="C100" s="732"/>
      <c r="E100" s="732"/>
      <c r="F100" s="732"/>
      <c r="G100" s="732"/>
      <c r="H100" s="732"/>
      <c r="I100" s="732"/>
      <c r="J100" s="732"/>
      <c r="K100" s="732"/>
      <c r="L100" s="732"/>
      <c r="M100" s="732"/>
      <c r="N100" s="732"/>
      <c r="O100" s="732"/>
      <c r="P100" s="732"/>
      <c r="Q100" s="732"/>
      <c r="R100" s="732"/>
    </row>
    <row r="101" spans="2:31">
      <c r="B101" s="732"/>
      <c r="C101" s="732"/>
      <c r="E101" s="732"/>
      <c r="F101" s="732"/>
      <c r="G101" s="732"/>
      <c r="H101" s="732"/>
      <c r="I101" s="732"/>
      <c r="J101" s="732"/>
      <c r="K101" s="732"/>
      <c r="L101" s="732"/>
      <c r="M101" s="732"/>
      <c r="N101" s="732"/>
      <c r="O101" s="732"/>
      <c r="P101" s="732"/>
      <c r="Q101" s="732"/>
      <c r="R101" s="732"/>
    </row>
    <row r="102" spans="2:31">
      <c r="B102" s="732"/>
      <c r="C102" s="732"/>
      <c r="E102" s="732"/>
      <c r="F102" s="732"/>
      <c r="G102" s="732"/>
      <c r="H102" s="732"/>
      <c r="I102" s="732"/>
      <c r="J102" s="732"/>
      <c r="K102" s="732"/>
      <c r="L102" s="732"/>
      <c r="M102" s="732"/>
      <c r="N102" s="732"/>
      <c r="O102" s="732"/>
      <c r="P102" s="732"/>
      <c r="Q102" s="732"/>
      <c r="R102" s="732"/>
    </row>
    <row r="103" spans="2:31">
      <c r="B103" s="732"/>
      <c r="C103" s="732"/>
      <c r="E103" s="732"/>
      <c r="F103" s="732"/>
      <c r="G103" s="732"/>
      <c r="H103" s="732"/>
      <c r="I103" s="732"/>
      <c r="J103" s="732"/>
      <c r="K103" s="732"/>
      <c r="L103" s="732"/>
      <c r="M103" s="732"/>
      <c r="N103" s="732"/>
      <c r="O103" s="732"/>
      <c r="P103" s="732"/>
      <c r="Q103" s="732"/>
      <c r="R103" s="732"/>
      <c r="AE103" s="583"/>
    </row>
    <row r="104" spans="2:31">
      <c r="B104" s="732"/>
      <c r="C104" s="732"/>
      <c r="D104" s="1349"/>
      <c r="E104" s="732"/>
      <c r="F104" s="732"/>
      <c r="G104" s="732"/>
      <c r="H104" s="732"/>
      <c r="I104" s="732"/>
      <c r="J104" s="732"/>
      <c r="K104" s="732"/>
      <c r="L104" s="732"/>
      <c r="M104" s="732"/>
      <c r="N104" s="732"/>
      <c r="O104" s="732"/>
      <c r="P104" s="732"/>
      <c r="Q104" s="732"/>
      <c r="R104" s="732"/>
    </row>
    <row r="105" spans="2:31">
      <c r="B105" s="732"/>
      <c r="C105" s="732"/>
      <c r="D105" s="1349"/>
      <c r="E105" s="732"/>
      <c r="F105" s="732"/>
      <c r="G105" s="732"/>
      <c r="H105" s="732"/>
      <c r="I105" s="732"/>
      <c r="J105" s="732"/>
      <c r="K105" s="732"/>
      <c r="L105" s="732"/>
      <c r="M105" s="732"/>
      <c r="N105" s="732"/>
      <c r="O105" s="732"/>
      <c r="P105" s="732"/>
      <c r="Q105" s="732"/>
      <c r="R105" s="732"/>
    </row>
    <row r="106" spans="2:31">
      <c r="B106" s="732"/>
      <c r="C106" s="732"/>
      <c r="D106" s="1349"/>
      <c r="E106" s="732"/>
      <c r="F106" s="732"/>
      <c r="G106" s="732"/>
      <c r="H106" s="732"/>
      <c r="I106" s="732"/>
      <c r="J106" s="732"/>
      <c r="K106" s="732"/>
      <c r="L106" s="732"/>
      <c r="M106" s="732"/>
      <c r="N106" s="732"/>
      <c r="O106" s="732"/>
      <c r="P106" s="732"/>
      <c r="Q106" s="732"/>
      <c r="R106" s="732"/>
    </row>
    <row r="107" spans="2:31">
      <c r="B107" s="732"/>
      <c r="C107" s="732"/>
      <c r="D107" s="732"/>
      <c r="E107" s="732"/>
      <c r="F107" s="732"/>
      <c r="G107" s="732"/>
      <c r="H107" s="732"/>
      <c r="I107" s="732"/>
      <c r="J107" s="732"/>
      <c r="K107" s="732"/>
      <c r="L107" s="732"/>
      <c r="M107" s="732"/>
      <c r="N107" s="732"/>
      <c r="O107" s="732"/>
      <c r="P107" s="732"/>
      <c r="Q107" s="732"/>
      <c r="R107" s="732"/>
    </row>
  </sheetData>
  <mergeCells count="121">
    <mergeCell ref="C70:D71"/>
    <mergeCell ref="F71:T71"/>
    <mergeCell ref="V71:AD71"/>
    <mergeCell ref="C73:D73"/>
    <mergeCell ref="D89:E89"/>
    <mergeCell ref="X89:AD89"/>
    <mergeCell ref="AB65:AD65"/>
    <mergeCell ref="H66:J66"/>
    <mergeCell ref="L66:N66"/>
    <mergeCell ref="P66:R66"/>
    <mergeCell ref="T66:V66"/>
    <mergeCell ref="X66:Z66"/>
    <mergeCell ref="AB66:AD66"/>
    <mergeCell ref="C65:D65"/>
    <mergeCell ref="H65:J65"/>
    <mergeCell ref="L65:N65"/>
    <mergeCell ref="P65:R65"/>
    <mergeCell ref="T65:V65"/>
    <mergeCell ref="X65:Z65"/>
    <mergeCell ref="H64:J64"/>
    <mergeCell ref="L64:N64"/>
    <mergeCell ref="P64:R64"/>
    <mergeCell ref="T64:V64"/>
    <mergeCell ref="X64:Z64"/>
    <mergeCell ref="AB64:AD64"/>
    <mergeCell ref="H63:J63"/>
    <mergeCell ref="L63:N63"/>
    <mergeCell ref="P63:R63"/>
    <mergeCell ref="T63:V63"/>
    <mergeCell ref="X63:Z63"/>
    <mergeCell ref="AB63:AD63"/>
    <mergeCell ref="H62:J62"/>
    <mergeCell ref="L62:N62"/>
    <mergeCell ref="P62:R62"/>
    <mergeCell ref="T62:V62"/>
    <mergeCell ref="X62:Z62"/>
    <mergeCell ref="AB62:AD62"/>
    <mergeCell ref="H61:J61"/>
    <mergeCell ref="L61:N61"/>
    <mergeCell ref="P61:R61"/>
    <mergeCell ref="T61:V61"/>
    <mergeCell ref="X61:Z61"/>
    <mergeCell ref="AB61:AD61"/>
    <mergeCell ref="H60:J60"/>
    <mergeCell ref="L60:N60"/>
    <mergeCell ref="P60:R60"/>
    <mergeCell ref="T60:V60"/>
    <mergeCell ref="X60:Z60"/>
    <mergeCell ref="AB60:AD60"/>
    <mergeCell ref="H59:J59"/>
    <mergeCell ref="L59:N59"/>
    <mergeCell ref="P59:R59"/>
    <mergeCell ref="T59:V59"/>
    <mergeCell ref="X59:Z59"/>
    <mergeCell ref="AB59:AD59"/>
    <mergeCell ref="H58:J58"/>
    <mergeCell ref="L58:N58"/>
    <mergeCell ref="P58:R58"/>
    <mergeCell ref="T58:V58"/>
    <mergeCell ref="X58:Z58"/>
    <mergeCell ref="AB58:AD58"/>
    <mergeCell ref="AB56:AD56"/>
    <mergeCell ref="C57:D57"/>
    <mergeCell ref="H57:J57"/>
    <mergeCell ref="L57:N57"/>
    <mergeCell ref="P57:R57"/>
    <mergeCell ref="T57:V57"/>
    <mergeCell ref="X57:Z57"/>
    <mergeCell ref="AB57:AD57"/>
    <mergeCell ref="C53:F53"/>
    <mergeCell ref="H53:J53"/>
    <mergeCell ref="N53:P53"/>
    <mergeCell ref="R53:T53"/>
    <mergeCell ref="Z53:AB53"/>
    <mergeCell ref="H56:J56"/>
    <mergeCell ref="L56:N56"/>
    <mergeCell ref="P56:R56"/>
    <mergeCell ref="T56:V56"/>
    <mergeCell ref="X56:Z56"/>
    <mergeCell ref="N50:P50"/>
    <mergeCell ref="R50:T50"/>
    <mergeCell ref="X50:Z50"/>
    <mergeCell ref="C52:D52"/>
    <mergeCell ref="J52:L52"/>
    <mergeCell ref="N52:P52"/>
    <mergeCell ref="R52:T52"/>
    <mergeCell ref="X52:Z52"/>
    <mergeCell ref="C38:D38"/>
    <mergeCell ref="C39:D39"/>
    <mergeCell ref="C40:D40"/>
    <mergeCell ref="C45:AD45"/>
    <mergeCell ref="C46:AD46"/>
    <mergeCell ref="C49:D50"/>
    <mergeCell ref="F49:H49"/>
    <mergeCell ref="J49:L50"/>
    <mergeCell ref="N49:V49"/>
    <mergeCell ref="X49:AD49"/>
    <mergeCell ref="C1:I1"/>
    <mergeCell ref="C7:D8"/>
    <mergeCell ref="F8:T8"/>
    <mergeCell ref="C32:D32"/>
    <mergeCell ref="C33:D33"/>
    <mergeCell ref="C34:D34"/>
    <mergeCell ref="C35:D35"/>
    <mergeCell ref="C36:D36"/>
    <mergeCell ref="C37:D37"/>
    <mergeCell ref="C26:D26"/>
    <mergeCell ref="C27:D27"/>
    <mergeCell ref="C28:D28"/>
    <mergeCell ref="C29:D29"/>
    <mergeCell ref="C30:D30"/>
    <mergeCell ref="C31:D31"/>
    <mergeCell ref="V8:AD8"/>
    <mergeCell ref="C10:D10"/>
    <mergeCell ref="C19:D19"/>
    <mergeCell ref="C20:D20"/>
    <mergeCell ref="C21:D21"/>
    <mergeCell ref="C22:D22"/>
    <mergeCell ref="C23:D23"/>
    <mergeCell ref="C24:D24"/>
    <mergeCell ref="C25:D25"/>
  </mergeCells>
  <printOptions horizontalCentered="1"/>
  <pageMargins left="0.15748031496062992" right="0.15748031496062992" top="0.19685039370078741" bottom="0.19685039370078741" header="0" footer="0"/>
  <pageSetup paperSize="9" scale="97" orientation="portrait" r:id="rId1"/>
  <headerFooter alignWithMargins="0"/>
  <drawing r:id="rId2"/>
</worksheet>
</file>

<file path=xl/worksheets/sheet15.xml><?xml version="1.0" encoding="utf-8"?>
<worksheet xmlns="http://schemas.openxmlformats.org/spreadsheetml/2006/main" xmlns:r="http://schemas.openxmlformats.org/officeDocument/2006/relationships">
  <sheetPr>
    <tabColor rgb="FFCC0000"/>
  </sheetPr>
  <dimension ref="A1:R86"/>
  <sheetViews>
    <sheetView workbookViewId="0"/>
  </sheetViews>
  <sheetFormatPr defaultRowHeight="12.75"/>
  <cols>
    <col min="1" max="1" width="1" style="1118" customWidth="1"/>
    <col min="2" max="2" width="2.5703125" style="1118" customWidth="1"/>
    <col min="3" max="3" width="2.28515625" style="1118" customWidth="1"/>
    <col min="4" max="4" width="30.140625" style="1118" customWidth="1"/>
    <col min="5" max="5" width="0.5703125" style="1118" customWidth="1"/>
    <col min="6" max="6" width="12.7109375" style="1118" customWidth="1"/>
    <col min="7" max="7" width="0.5703125" style="1118" customWidth="1"/>
    <col min="8" max="8" width="9.5703125" style="1118" customWidth="1"/>
    <col min="9" max="9" width="0.5703125" style="1118" customWidth="1"/>
    <col min="10" max="10" width="9.5703125" style="1118" customWidth="1"/>
    <col min="11" max="11" width="0.5703125" style="1118" customWidth="1"/>
    <col min="12" max="12" width="9.5703125" style="1118" customWidth="1"/>
    <col min="13" max="13" width="0.5703125" style="1118" customWidth="1"/>
    <col min="14" max="14" width="9.5703125" style="1118" customWidth="1"/>
    <col min="15" max="15" width="0.5703125" style="1118" customWidth="1"/>
    <col min="16" max="16" width="9.140625" style="1118" customWidth="1"/>
    <col min="17" max="17" width="2.5703125" style="1118" customWidth="1"/>
    <col min="18" max="18" width="1" style="1118" customWidth="1"/>
    <col min="19" max="242" width="9.140625" style="1118"/>
    <col min="243" max="243" width="1" style="1118" customWidth="1"/>
    <col min="244" max="244" width="2.5703125" style="1118" customWidth="1"/>
    <col min="245" max="245" width="2.28515625" style="1118" customWidth="1"/>
    <col min="246" max="246" width="30.140625" style="1118" customWidth="1"/>
    <col min="247" max="247" width="0.5703125" style="1118" customWidth="1"/>
    <col min="248" max="248" width="0" style="1118" hidden="1" customWidth="1"/>
    <col min="249" max="249" width="13.28515625" style="1118" customWidth="1"/>
    <col min="250" max="250" width="0.5703125" style="1118" customWidth="1"/>
    <col min="251" max="251" width="9.5703125" style="1118" customWidth="1"/>
    <col min="252" max="252" width="0.7109375" style="1118" customWidth="1"/>
    <col min="253" max="253" width="9.5703125" style="1118" customWidth="1"/>
    <col min="254" max="254" width="0.5703125" style="1118" customWidth="1"/>
    <col min="255" max="255" width="9.5703125" style="1118" customWidth="1"/>
    <col min="256" max="256" width="0.85546875" style="1118" customWidth="1"/>
    <col min="257" max="257" width="9.5703125" style="1118" customWidth="1"/>
    <col min="258" max="258" width="0.5703125" style="1118" customWidth="1"/>
    <col min="259" max="259" width="9.5703125" style="1118" customWidth="1"/>
    <col min="260" max="260" width="2.5703125" style="1118" customWidth="1"/>
    <col min="261" max="261" width="1" style="1118" customWidth="1"/>
    <col min="262" max="498" width="9.140625" style="1118"/>
    <col min="499" max="499" width="1" style="1118" customWidth="1"/>
    <col min="500" max="500" width="2.5703125" style="1118" customWidth="1"/>
    <col min="501" max="501" width="2.28515625" style="1118" customWidth="1"/>
    <col min="502" max="502" width="30.140625" style="1118" customWidth="1"/>
    <col min="503" max="503" width="0.5703125" style="1118" customWidth="1"/>
    <col min="504" max="504" width="0" style="1118" hidden="1" customWidth="1"/>
    <col min="505" max="505" width="13.28515625" style="1118" customWidth="1"/>
    <col min="506" max="506" width="0.5703125" style="1118" customWidth="1"/>
    <col min="507" max="507" width="9.5703125" style="1118" customWidth="1"/>
    <col min="508" max="508" width="0.7109375" style="1118" customWidth="1"/>
    <col min="509" max="509" width="9.5703125" style="1118" customWidth="1"/>
    <col min="510" max="510" width="0.5703125" style="1118" customWidth="1"/>
    <col min="511" max="511" width="9.5703125" style="1118" customWidth="1"/>
    <col min="512" max="512" width="0.85546875" style="1118" customWidth="1"/>
    <col min="513" max="513" width="9.5703125" style="1118" customWidth="1"/>
    <col min="514" max="514" width="0.5703125" style="1118" customWidth="1"/>
    <col min="515" max="515" width="9.5703125" style="1118" customWidth="1"/>
    <col min="516" max="516" width="2.5703125" style="1118" customWidth="1"/>
    <col min="517" max="517" width="1" style="1118" customWidth="1"/>
    <col min="518" max="754" width="9.140625" style="1118"/>
    <col min="755" max="755" width="1" style="1118" customWidth="1"/>
    <col min="756" max="756" width="2.5703125" style="1118" customWidth="1"/>
    <col min="757" max="757" width="2.28515625" style="1118" customWidth="1"/>
    <col min="758" max="758" width="30.140625" style="1118" customWidth="1"/>
    <col min="759" max="759" width="0.5703125" style="1118" customWidth="1"/>
    <col min="760" max="760" width="0" style="1118" hidden="1" customWidth="1"/>
    <col min="761" max="761" width="13.28515625" style="1118" customWidth="1"/>
    <col min="762" max="762" width="0.5703125" style="1118" customWidth="1"/>
    <col min="763" max="763" width="9.5703125" style="1118" customWidth="1"/>
    <col min="764" max="764" width="0.7109375" style="1118" customWidth="1"/>
    <col min="765" max="765" width="9.5703125" style="1118" customWidth="1"/>
    <col min="766" max="766" width="0.5703125" style="1118" customWidth="1"/>
    <col min="767" max="767" width="9.5703125" style="1118" customWidth="1"/>
    <col min="768" max="768" width="0.85546875" style="1118" customWidth="1"/>
    <col min="769" max="769" width="9.5703125" style="1118" customWidth="1"/>
    <col min="770" max="770" width="0.5703125" style="1118" customWidth="1"/>
    <col min="771" max="771" width="9.5703125" style="1118" customWidth="1"/>
    <col min="772" max="772" width="2.5703125" style="1118" customWidth="1"/>
    <col min="773" max="773" width="1" style="1118" customWidth="1"/>
    <col min="774" max="1010" width="9.140625" style="1118"/>
    <col min="1011" max="1011" width="1" style="1118" customWidth="1"/>
    <col min="1012" max="1012" width="2.5703125" style="1118" customWidth="1"/>
    <col min="1013" max="1013" width="2.28515625" style="1118" customWidth="1"/>
    <col min="1014" max="1014" width="30.140625" style="1118" customWidth="1"/>
    <col min="1015" max="1015" width="0.5703125" style="1118" customWidth="1"/>
    <col min="1016" max="1016" width="0" style="1118" hidden="1" customWidth="1"/>
    <col min="1017" max="1017" width="13.28515625" style="1118" customWidth="1"/>
    <col min="1018" max="1018" width="0.5703125" style="1118" customWidth="1"/>
    <col min="1019" max="1019" width="9.5703125" style="1118" customWidth="1"/>
    <col min="1020" max="1020" width="0.7109375" style="1118" customWidth="1"/>
    <col min="1021" max="1021" width="9.5703125" style="1118" customWidth="1"/>
    <col min="1022" max="1022" width="0.5703125" style="1118" customWidth="1"/>
    <col min="1023" max="1023" width="9.5703125" style="1118" customWidth="1"/>
    <col min="1024" max="1024" width="0.85546875" style="1118" customWidth="1"/>
    <col min="1025" max="1025" width="9.5703125" style="1118" customWidth="1"/>
    <col min="1026" max="1026" width="0.5703125" style="1118" customWidth="1"/>
    <col min="1027" max="1027" width="9.5703125" style="1118" customWidth="1"/>
    <col min="1028" max="1028" width="2.5703125" style="1118" customWidth="1"/>
    <col min="1029" max="1029" width="1" style="1118" customWidth="1"/>
    <col min="1030" max="1266" width="9.140625" style="1118"/>
    <col min="1267" max="1267" width="1" style="1118" customWidth="1"/>
    <col min="1268" max="1268" width="2.5703125" style="1118" customWidth="1"/>
    <col min="1269" max="1269" width="2.28515625" style="1118" customWidth="1"/>
    <col min="1270" max="1270" width="30.140625" style="1118" customWidth="1"/>
    <col min="1271" max="1271" width="0.5703125" style="1118" customWidth="1"/>
    <col min="1272" max="1272" width="0" style="1118" hidden="1" customWidth="1"/>
    <col min="1273" max="1273" width="13.28515625" style="1118" customWidth="1"/>
    <col min="1274" max="1274" width="0.5703125" style="1118" customWidth="1"/>
    <col min="1275" max="1275" width="9.5703125" style="1118" customWidth="1"/>
    <col min="1276" max="1276" width="0.7109375" style="1118" customWidth="1"/>
    <col min="1277" max="1277" width="9.5703125" style="1118" customWidth="1"/>
    <col min="1278" max="1278" width="0.5703125" style="1118" customWidth="1"/>
    <col min="1279" max="1279" width="9.5703125" style="1118" customWidth="1"/>
    <col min="1280" max="1280" width="0.85546875" style="1118" customWidth="1"/>
    <col min="1281" max="1281" width="9.5703125" style="1118" customWidth="1"/>
    <col min="1282" max="1282" width="0.5703125" style="1118" customWidth="1"/>
    <col min="1283" max="1283" width="9.5703125" style="1118" customWidth="1"/>
    <col min="1284" max="1284" width="2.5703125" style="1118" customWidth="1"/>
    <col min="1285" max="1285" width="1" style="1118" customWidth="1"/>
    <col min="1286" max="1522" width="9.140625" style="1118"/>
    <col min="1523" max="1523" width="1" style="1118" customWidth="1"/>
    <col min="1524" max="1524" width="2.5703125" style="1118" customWidth="1"/>
    <col min="1525" max="1525" width="2.28515625" style="1118" customWidth="1"/>
    <col min="1526" max="1526" width="30.140625" style="1118" customWidth="1"/>
    <col min="1527" max="1527" width="0.5703125" style="1118" customWidth="1"/>
    <col min="1528" max="1528" width="0" style="1118" hidden="1" customWidth="1"/>
    <col min="1529" max="1529" width="13.28515625" style="1118" customWidth="1"/>
    <col min="1530" max="1530" width="0.5703125" style="1118" customWidth="1"/>
    <col min="1531" max="1531" width="9.5703125" style="1118" customWidth="1"/>
    <col min="1532" max="1532" width="0.7109375" style="1118" customWidth="1"/>
    <col min="1533" max="1533" width="9.5703125" style="1118" customWidth="1"/>
    <col min="1534" max="1534" width="0.5703125" style="1118" customWidth="1"/>
    <col min="1535" max="1535" width="9.5703125" style="1118" customWidth="1"/>
    <col min="1536" max="1536" width="0.85546875" style="1118" customWidth="1"/>
    <col min="1537" max="1537" width="9.5703125" style="1118" customWidth="1"/>
    <col min="1538" max="1538" width="0.5703125" style="1118" customWidth="1"/>
    <col min="1539" max="1539" width="9.5703125" style="1118" customWidth="1"/>
    <col min="1540" max="1540" width="2.5703125" style="1118" customWidth="1"/>
    <col min="1541" max="1541" width="1" style="1118" customWidth="1"/>
    <col min="1542" max="1778" width="9.140625" style="1118"/>
    <col min="1779" max="1779" width="1" style="1118" customWidth="1"/>
    <col min="1780" max="1780" width="2.5703125" style="1118" customWidth="1"/>
    <col min="1781" max="1781" width="2.28515625" style="1118" customWidth="1"/>
    <col min="1782" max="1782" width="30.140625" style="1118" customWidth="1"/>
    <col min="1783" max="1783" width="0.5703125" style="1118" customWidth="1"/>
    <col min="1784" max="1784" width="0" style="1118" hidden="1" customWidth="1"/>
    <col min="1785" max="1785" width="13.28515625" style="1118" customWidth="1"/>
    <col min="1786" max="1786" width="0.5703125" style="1118" customWidth="1"/>
    <col min="1787" max="1787" width="9.5703125" style="1118" customWidth="1"/>
    <col min="1788" max="1788" width="0.7109375" style="1118" customWidth="1"/>
    <col min="1789" max="1789" width="9.5703125" style="1118" customWidth="1"/>
    <col min="1790" max="1790" width="0.5703125" style="1118" customWidth="1"/>
    <col min="1791" max="1791" width="9.5703125" style="1118" customWidth="1"/>
    <col min="1792" max="1792" width="0.85546875" style="1118" customWidth="1"/>
    <col min="1793" max="1793" width="9.5703125" style="1118" customWidth="1"/>
    <col min="1794" max="1794" width="0.5703125" style="1118" customWidth="1"/>
    <col min="1795" max="1795" width="9.5703125" style="1118" customWidth="1"/>
    <col min="1796" max="1796" width="2.5703125" style="1118" customWidth="1"/>
    <col min="1797" max="1797" width="1" style="1118" customWidth="1"/>
    <col min="1798" max="2034" width="9.140625" style="1118"/>
    <col min="2035" max="2035" width="1" style="1118" customWidth="1"/>
    <col min="2036" max="2036" width="2.5703125" style="1118" customWidth="1"/>
    <col min="2037" max="2037" width="2.28515625" style="1118" customWidth="1"/>
    <col min="2038" max="2038" width="30.140625" style="1118" customWidth="1"/>
    <col min="2039" max="2039" width="0.5703125" style="1118" customWidth="1"/>
    <col min="2040" max="2040" width="0" style="1118" hidden="1" customWidth="1"/>
    <col min="2041" max="2041" width="13.28515625" style="1118" customWidth="1"/>
    <col min="2042" max="2042" width="0.5703125" style="1118" customWidth="1"/>
    <col min="2043" max="2043" width="9.5703125" style="1118" customWidth="1"/>
    <col min="2044" max="2044" width="0.7109375" style="1118" customWidth="1"/>
    <col min="2045" max="2045" width="9.5703125" style="1118" customWidth="1"/>
    <col min="2046" max="2046" width="0.5703125" style="1118" customWidth="1"/>
    <col min="2047" max="2047" width="9.5703125" style="1118" customWidth="1"/>
    <col min="2048" max="2048" width="0.85546875" style="1118" customWidth="1"/>
    <col min="2049" max="2049" width="9.5703125" style="1118" customWidth="1"/>
    <col min="2050" max="2050" width="0.5703125" style="1118" customWidth="1"/>
    <col min="2051" max="2051" width="9.5703125" style="1118" customWidth="1"/>
    <col min="2052" max="2052" width="2.5703125" style="1118" customWidth="1"/>
    <col min="2053" max="2053" width="1" style="1118" customWidth="1"/>
    <col min="2054" max="2290" width="9.140625" style="1118"/>
    <col min="2291" max="2291" width="1" style="1118" customWidth="1"/>
    <col min="2292" max="2292" width="2.5703125" style="1118" customWidth="1"/>
    <col min="2293" max="2293" width="2.28515625" style="1118" customWidth="1"/>
    <col min="2294" max="2294" width="30.140625" style="1118" customWidth="1"/>
    <col min="2295" max="2295" width="0.5703125" style="1118" customWidth="1"/>
    <col min="2296" max="2296" width="0" style="1118" hidden="1" customWidth="1"/>
    <col min="2297" max="2297" width="13.28515625" style="1118" customWidth="1"/>
    <col min="2298" max="2298" width="0.5703125" style="1118" customWidth="1"/>
    <col min="2299" max="2299" width="9.5703125" style="1118" customWidth="1"/>
    <col min="2300" max="2300" width="0.7109375" style="1118" customWidth="1"/>
    <col min="2301" max="2301" width="9.5703125" style="1118" customWidth="1"/>
    <col min="2302" max="2302" width="0.5703125" style="1118" customWidth="1"/>
    <col min="2303" max="2303" width="9.5703125" style="1118" customWidth="1"/>
    <col min="2304" max="2304" width="0.85546875" style="1118" customWidth="1"/>
    <col min="2305" max="2305" width="9.5703125" style="1118" customWidth="1"/>
    <col min="2306" max="2306" width="0.5703125" style="1118" customWidth="1"/>
    <col min="2307" max="2307" width="9.5703125" style="1118" customWidth="1"/>
    <col min="2308" max="2308" width="2.5703125" style="1118" customWidth="1"/>
    <col min="2309" max="2309" width="1" style="1118" customWidth="1"/>
    <col min="2310" max="2546" width="9.140625" style="1118"/>
    <col min="2547" max="2547" width="1" style="1118" customWidth="1"/>
    <col min="2548" max="2548" width="2.5703125" style="1118" customWidth="1"/>
    <col min="2549" max="2549" width="2.28515625" style="1118" customWidth="1"/>
    <col min="2550" max="2550" width="30.140625" style="1118" customWidth="1"/>
    <col min="2551" max="2551" width="0.5703125" style="1118" customWidth="1"/>
    <col min="2552" max="2552" width="0" style="1118" hidden="1" customWidth="1"/>
    <col min="2553" max="2553" width="13.28515625" style="1118" customWidth="1"/>
    <col min="2554" max="2554" width="0.5703125" style="1118" customWidth="1"/>
    <col min="2555" max="2555" width="9.5703125" style="1118" customWidth="1"/>
    <col min="2556" max="2556" width="0.7109375" style="1118" customWidth="1"/>
    <col min="2557" max="2557" width="9.5703125" style="1118" customWidth="1"/>
    <col min="2558" max="2558" width="0.5703125" style="1118" customWidth="1"/>
    <col min="2559" max="2559" width="9.5703125" style="1118" customWidth="1"/>
    <col min="2560" max="2560" width="0.85546875" style="1118" customWidth="1"/>
    <col min="2561" max="2561" width="9.5703125" style="1118" customWidth="1"/>
    <col min="2562" max="2562" width="0.5703125" style="1118" customWidth="1"/>
    <col min="2563" max="2563" width="9.5703125" style="1118" customWidth="1"/>
    <col min="2564" max="2564" width="2.5703125" style="1118" customWidth="1"/>
    <col min="2565" max="2565" width="1" style="1118" customWidth="1"/>
    <col min="2566" max="2802" width="9.140625" style="1118"/>
    <col min="2803" max="2803" width="1" style="1118" customWidth="1"/>
    <col min="2804" max="2804" width="2.5703125" style="1118" customWidth="1"/>
    <col min="2805" max="2805" width="2.28515625" style="1118" customWidth="1"/>
    <col min="2806" max="2806" width="30.140625" style="1118" customWidth="1"/>
    <col min="2807" max="2807" width="0.5703125" style="1118" customWidth="1"/>
    <col min="2808" max="2808" width="0" style="1118" hidden="1" customWidth="1"/>
    <col min="2809" max="2809" width="13.28515625" style="1118" customWidth="1"/>
    <col min="2810" max="2810" width="0.5703125" style="1118" customWidth="1"/>
    <col min="2811" max="2811" width="9.5703125" style="1118" customWidth="1"/>
    <col min="2812" max="2812" width="0.7109375" style="1118" customWidth="1"/>
    <col min="2813" max="2813" width="9.5703125" style="1118" customWidth="1"/>
    <col min="2814" max="2814" width="0.5703125" style="1118" customWidth="1"/>
    <col min="2815" max="2815" width="9.5703125" style="1118" customWidth="1"/>
    <col min="2816" max="2816" width="0.85546875" style="1118" customWidth="1"/>
    <col min="2817" max="2817" width="9.5703125" style="1118" customWidth="1"/>
    <col min="2818" max="2818" width="0.5703125" style="1118" customWidth="1"/>
    <col min="2819" max="2819" width="9.5703125" style="1118" customWidth="1"/>
    <col min="2820" max="2820" width="2.5703125" style="1118" customWidth="1"/>
    <col min="2821" max="2821" width="1" style="1118" customWidth="1"/>
    <col min="2822" max="3058" width="9.140625" style="1118"/>
    <col min="3059" max="3059" width="1" style="1118" customWidth="1"/>
    <col min="3060" max="3060" width="2.5703125" style="1118" customWidth="1"/>
    <col min="3061" max="3061" width="2.28515625" style="1118" customWidth="1"/>
    <col min="3062" max="3062" width="30.140625" style="1118" customWidth="1"/>
    <col min="3063" max="3063" width="0.5703125" style="1118" customWidth="1"/>
    <col min="3064" max="3064" width="0" style="1118" hidden="1" customWidth="1"/>
    <col min="3065" max="3065" width="13.28515625" style="1118" customWidth="1"/>
    <col min="3066" max="3066" width="0.5703125" style="1118" customWidth="1"/>
    <col min="3067" max="3067" width="9.5703125" style="1118" customWidth="1"/>
    <col min="3068" max="3068" width="0.7109375" style="1118" customWidth="1"/>
    <col min="3069" max="3069" width="9.5703125" style="1118" customWidth="1"/>
    <col min="3070" max="3070" width="0.5703125" style="1118" customWidth="1"/>
    <col min="3071" max="3071" width="9.5703125" style="1118" customWidth="1"/>
    <col min="3072" max="3072" width="0.85546875" style="1118" customWidth="1"/>
    <col min="3073" max="3073" width="9.5703125" style="1118" customWidth="1"/>
    <col min="3074" max="3074" width="0.5703125" style="1118" customWidth="1"/>
    <col min="3075" max="3075" width="9.5703125" style="1118" customWidth="1"/>
    <col min="3076" max="3076" width="2.5703125" style="1118" customWidth="1"/>
    <col min="3077" max="3077" width="1" style="1118" customWidth="1"/>
    <col min="3078" max="3314" width="9.140625" style="1118"/>
    <col min="3315" max="3315" width="1" style="1118" customWidth="1"/>
    <col min="3316" max="3316" width="2.5703125" style="1118" customWidth="1"/>
    <col min="3317" max="3317" width="2.28515625" style="1118" customWidth="1"/>
    <col min="3318" max="3318" width="30.140625" style="1118" customWidth="1"/>
    <col min="3319" max="3319" width="0.5703125" style="1118" customWidth="1"/>
    <col min="3320" max="3320" width="0" style="1118" hidden="1" customWidth="1"/>
    <col min="3321" max="3321" width="13.28515625" style="1118" customWidth="1"/>
    <col min="3322" max="3322" width="0.5703125" style="1118" customWidth="1"/>
    <col min="3323" max="3323" width="9.5703125" style="1118" customWidth="1"/>
    <col min="3324" max="3324" width="0.7109375" style="1118" customWidth="1"/>
    <col min="3325" max="3325" width="9.5703125" style="1118" customWidth="1"/>
    <col min="3326" max="3326" width="0.5703125" style="1118" customWidth="1"/>
    <col min="3327" max="3327" width="9.5703125" style="1118" customWidth="1"/>
    <col min="3328" max="3328" width="0.85546875" style="1118" customWidth="1"/>
    <col min="3329" max="3329" width="9.5703125" style="1118" customWidth="1"/>
    <col min="3330" max="3330" width="0.5703125" style="1118" customWidth="1"/>
    <col min="3331" max="3331" width="9.5703125" style="1118" customWidth="1"/>
    <col min="3332" max="3332" width="2.5703125" style="1118" customWidth="1"/>
    <col min="3333" max="3333" width="1" style="1118" customWidth="1"/>
    <col min="3334" max="3570" width="9.140625" style="1118"/>
    <col min="3571" max="3571" width="1" style="1118" customWidth="1"/>
    <col min="3572" max="3572" width="2.5703125" style="1118" customWidth="1"/>
    <col min="3573" max="3573" width="2.28515625" style="1118" customWidth="1"/>
    <col min="3574" max="3574" width="30.140625" style="1118" customWidth="1"/>
    <col min="3575" max="3575" width="0.5703125" style="1118" customWidth="1"/>
    <col min="3576" max="3576" width="0" style="1118" hidden="1" customWidth="1"/>
    <col min="3577" max="3577" width="13.28515625" style="1118" customWidth="1"/>
    <col min="3578" max="3578" width="0.5703125" style="1118" customWidth="1"/>
    <col min="3579" max="3579" width="9.5703125" style="1118" customWidth="1"/>
    <col min="3580" max="3580" width="0.7109375" style="1118" customWidth="1"/>
    <col min="3581" max="3581" width="9.5703125" style="1118" customWidth="1"/>
    <col min="3582" max="3582" width="0.5703125" style="1118" customWidth="1"/>
    <col min="3583" max="3583" width="9.5703125" style="1118" customWidth="1"/>
    <col min="3584" max="3584" width="0.85546875" style="1118" customWidth="1"/>
    <col min="3585" max="3585" width="9.5703125" style="1118" customWidth="1"/>
    <col min="3586" max="3586" width="0.5703125" style="1118" customWidth="1"/>
    <col min="3587" max="3587" width="9.5703125" style="1118" customWidth="1"/>
    <col min="3588" max="3588" width="2.5703125" style="1118" customWidth="1"/>
    <col min="3589" max="3589" width="1" style="1118" customWidth="1"/>
    <col min="3590" max="3826" width="9.140625" style="1118"/>
    <col min="3827" max="3827" width="1" style="1118" customWidth="1"/>
    <col min="3828" max="3828" width="2.5703125" style="1118" customWidth="1"/>
    <col min="3829" max="3829" width="2.28515625" style="1118" customWidth="1"/>
    <col min="3830" max="3830" width="30.140625" style="1118" customWidth="1"/>
    <col min="3831" max="3831" width="0.5703125" style="1118" customWidth="1"/>
    <col min="3832" max="3832" width="0" style="1118" hidden="1" customWidth="1"/>
    <col min="3833" max="3833" width="13.28515625" style="1118" customWidth="1"/>
    <col min="3834" max="3834" width="0.5703125" style="1118" customWidth="1"/>
    <col min="3835" max="3835" width="9.5703125" style="1118" customWidth="1"/>
    <col min="3836" max="3836" width="0.7109375" style="1118" customWidth="1"/>
    <col min="3837" max="3837" width="9.5703125" style="1118" customWidth="1"/>
    <col min="3838" max="3838" width="0.5703125" style="1118" customWidth="1"/>
    <col min="3839" max="3839" width="9.5703125" style="1118" customWidth="1"/>
    <col min="3840" max="3840" width="0.85546875" style="1118" customWidth="1"/>
    <col min="3841" max="3841" width="9.5703125" style="1118" customWidth="1"/>
    <col min="3842" max="3842" width="0.5703125" style="1118" customWidth="1"/>
    <col min="3843" max="3843" width="9.5703125" style="1118" customWidth="1"/>
    <col min="3844" max="3844" width="2.5703125" style="1118" customWidth="1"/>
    <col min="3845" max="3845" width="1" style="1118" customWidth="1"/>
    <col min="3846" max="4082" width="9.140625" style="1118"/>
    <col min="4083" max="4083" width="1" style="1118" customWidth="1"/>
    <col min="4084" max="4084" width="2.5703125" style="1118" customWidth="1"/>
    <col min="4085" max="4085" width="2.28515625" style="1118" customWidth="1"/>
    <col min="4086" max="4086" width="30.140625" style="1118" customWidth="1"/>
    <col min="4087" max="4087" width="0.5703125" style="1118" customWidth="1"/>
    <col min="4088" max="4088" width="0" style="1118" hidden="1" customWidth="1"/>
    <col min="4089" max="4089" width="13.28515625" style="1118" customWidth="1"/>
    <col min="4090" max="4090" width="0.5703125" style="1118" customWidth="1"/>
    <col min="4091" max="4091" width="9.5703125" style="1118" customWidth="1"/>
    <col min="4092" max="4092" width="0.7109375" style="1118" customWidth="1"/>
    <col min="4093" max="4093" width="9.5703125" style="1118" customWidth="1"/>
    <col min="4094" max="4094" width="0.5703125" style="1118" customWidth="1"/>
    <col min="4095" max="4095" width="9.5703125" style="1118" customWidth="1"/>
    <col min="4096" max="4096" width="0.85546875" style="1118" customWidth="1"/>
    <col min="4097" max="4097" width="9.5703125" style="1118" customWidth="1"/>
    <col min="4098" max="4098" width="0.5703125" style="1118" customWidth="1"/>
    <col min="4099" max="4099" width="9.5703125" style="1118" customWidth="1"/>
    <col min="4100" max="4100" width="2.5703125" style="1118" customWidth="1"/>
    <col min="4101" max="4101" width="1" style="1118" customWidth="1"/>
    <col min="4102" max="4338" width="9.140625" style="1118"/>
    <col min="4339" max="4339" width="1" style="1118" customWidth="1"/>
    <col min="4340" max="4340" width="2.5703125" style="1118" customWidth="1"/>
    <col min="4341" max="4341" width="2.28515625" style="1118" customWidth="1"/>
    <col min="4342" max="4342" width="30.140625" style="1118" customWidth="1"/>
    <col min="4343" max="4343" width="0.5703125" style="1118" customWidth="1"/>
    <col min="4344" max="4344" width="0" style="1118" hidden="1" customWidth="1"/>
    <col min="4345" max="4345" width="13.28515625" style="1118" customWidth="1"/>
    <col min="4346" max="4346" width="0.5703125" style="1118" customWidth="1"/>
    <col min="4347" max="4347" width="9.5703125" style="1118" customWidth="1"/>
    <col min="4348" max="4348" width="0.7109375" style="1118" customWidth="1"/>
    <col min="4349" max="4349" width="9.5703125" style="1118" customWidth="1"/>
    <col min="4350" max="4350" width="0.5703125" style="1118" customWidth="1"/>
    <col min="4351" max="4351" width="9.5703125" style="1118" customWidth="1"/>
    <col min="4352" max="4352" width="0.85546875" style="1118" customWidth="1"/>
    <col min="4353" max="4353" width="9.5703125" style="1118" customWidth="1"/>
    <col min="4354" max="4354" width="0.5703125" style="1118" customWidth="1"/>
    <col min="4355" max="4355" width="9.5703125" style="1118" customWidth="1"/>
    <col min="4356" max="4356" width="2.5703125" style="1118" customWidth="1"/>
    <col min="4357" max="4357" width="1" style="1118" customWidth="1"/>
    <col min="4358" max="4594" width="9.140625" style="1118"/>
    <col min="4595" max="4595" width="1" style="1118" customWidth="1"/>
    <col min="4596" max="4596" width="2.5703125" style="1118" customWidth="1"/>
    <col min="4597" max="4597" width="2.28515625" style="1118" customWidth="1"/>
    <col min="4598" max="4598" width="30.140625" style="1118" customWidth="1"/>
    <col min="4599" max="4599" width="0.5703125" style="1118" customWidth="1"/>
    <col min="4600" max="4600" width="0" style="1118" hidden="1" customWidth="1"/>
    <col min="4601" max="4601" width="13.28515625" style="1118" customWidth="1"/>
    <col min="4602" max="4602" width="0.5703125" style="1118" customWidth="1"/>
    <col min="4603" max="4603" width="9.5703125" style="1118" customWidth="1"/>
    <col min="4604" max="4604" width="0.7109375" style="1118" customWidth="1"/>
    <col min="4605" max="4605" width="9.5703125" style="1118" customWidth="1"/>
    <col min="4606" max="4606" width="0.5703125" style="1118" customWidth="1"/>
    <col min="4607" max="4607" width="9.5703125" style="1118" customWidth="1"/>
    <col min="4608" max="4608" width="0.85546875" style="1118" customWidth="1"/>
    <col min="4609" max="4609" width="9.5703125" style="1118" customWidth="1"/>
    <col min="4610" max="4610" width="0.5703125" style="1118" customWidth="1"/>
    <col min="4611" max="4611" width="9.5703125" style="1118" customWidth="1"/>
    <col min="4612" max="4612" width="2.5703125" style="1118" customWidth="1"/>
    <col min="4613" max="4613" width="1" style="1118" customWidth="1"/>
    <col min="4614" max="4850" width="9.140625" style="1118"/>
    <col min="4851" max="4851" width="1" style="1118" customWidth="1"/>
    <col min="4852" max="4852" width="2.5703125" style="1118" customWidth="1"/>
    <col min="4853" max="4853" width="2.28515625" style="1118" customWidth="1"/>
    <col min="4854" max="4854" width="30.140625" style="1118" customWidth="1"/>
    <col min="4855" max="4855" width="0.5703125" style="1118" customWidth="1"/>
    <col min="4856" max="4856" width="0" style="1118" hidden="1" customWidth="1"/>
    <col min="4857" max="4857" width="13.28515625" style="1118" customWidth="1"/>
    <col min="4858" max="4858" width="0.5703125" style="1118" customWidth="1"/>
    <col min="4859" max="4859" width="9.5703125" style="1118" customWidth="1"/>
    <col min="4860" max="4860" width="0.7109375" style="1118" customWidth="1"/>
    <col min="4861" max="4861" width="9.5703125" style="1118" customWidth="1"/>
    <col min="4862" max="4862" width="0.5703125" style="1118" customWidth="1"/>
    <col min="4863" max="4863" width="9.5703125" style="1118" customWidth="1"/>
    <col min="4864" max="4864" width="0.85546875" style="1118" customWidth="1"/>
    <col min="4865" max="4865" width="9.5703125" style="1118" customWidth="1"/>
    <col min="4866" max="4866" width="0.5703125" style="1118" customWidth="1"/>
    <col min="4867" max="4867" width="9.5703125" style="1118" customWidth="1"/>
    <col min="4868" max="4868" width="2.5703125" style="1118" customWidth="1"/>
    <col min="4869" max="4869" width="1" style="1118" customWidth="1"/>
    <col min="4870" max="5106" width="9.140625" style="1118"/>
    <col min="5107" max="5107" width="1" style="1118" customWidth="1"/>
    <col min="5108" max="5108" width="2.5703125" style="1118" customWidth="1"/>
    <col min="5109" max="5109" width="2.28515625" style="1118" customWidth="1"/>
    <col min="5110" max="5110" width="30.140625" style="1118" customWidth="1"/>
    <col min="5111" max="5111" width="0.5703125" style="1118" customWidth="1"/>
    <col min="5112" max="5112" width="0" style="1118" hidden="1" customWidth="1"/>
    <col min="5113" max="5113" width="13.28515625" style="1118" customWidth="1"/>
    <col min="5114" max="5114" width="0.5703125" style="1118" customWidth="1"/>
    <col min="5115" max="5115" width="9.5703125" style="1118" customWidth="1"/>
    <col min="5116" max="5116" width="0.7109375" style="1118" customWidth="1"/>
    <col min="5117" max="5117" width="9.5703125" style="1118" customWidth="1"/>
    <col min="5118" max="5118" width="0.5703125" style="1118" customWidth="1"/>
    <col min="5119" max="5119" width="9.5703125" style="1118" customWidth="1"/>
    <col min="5120" max="5120" width="0.85546875" style="1118" customWidth="1"/>
    <col min="5121" max="5121" width="9.5703125" style="1118" customWidth="1"/>
    <col min="5122" max="5122" width="0.5703125" style="1118" customWidth="1"/>
    <col min="5123" max="5123" width="9.5703125" style="1118" customWidth="1"/>
    <col min="5124" max="5124" width="2.5703125" style="1118" customWidth="1"/>
    <col min="5125" max="5125" width="1" style="1118" customWidth="1"/>
    <col min="5126" max="5362" width="9.140625" style="1118"/>
    <col min="5363" max="5363" width="1" style="1118" customWidth="1"/>
    <col min="5364" max="5364" width="2.5703125" style="1118" customWidth="1"/>
    <col min="5365" max="5365" width="2.28515625" style="1118" customWidth="1"/>
    <col min="5366" max="5366" width="30.140625" style="1118" customWidth="1"/>
    <col min="5367" max="5367" width="0.5703125" style="1118" customWidth="1"/>
    <col min="5368" max="5368" width="0" style="1118" hidden="1" customWidth="1"/>
    <col min="5369" max="5369" width="13.28515625" style="1118" customWidth="1"/>
    <col min="5370" max="5370" width="0.5703125" style="1118" customWidth="1"/>
    <col min="5371" max="5371" width="9.5703125" style="1118" customWidth="1"/>
    <col min="5372" max="5372" width="0.7109375" style="1118" customWidth="1"/>
    <col min="5373" max="5373" width="9.5703125" style="1118" customWidth="1"/>
    <col min="5374" max="5374" width="0.5703125" style="1118" customWidth="1"/>
    <col min="5375" max="5375" width="9.5703125" style="1118" customWidth="1"/>
    <col min="5376" max="5376" width="0.85546875" style="1118" customWidth="1"/>
    <col min="5377" max="5377" width="9.5703125" style="1118" customWidth="1"/>
    <col min="5378" max="5378" width="0.5703125" style="1118" customWidth="1"/>
    <col min="5379" max="5379" width="9.5703125" style="1118" customWidth="1"/>
    <col min="5380" max="5380" width="2.5703125" style="1118" customWidth="1"/>
    <col min="5381" max="5381" width="1" style="1118" customWidth="1"/>
    <col min="5382" max="5618" width="9.140625" style="1118"/>
    <col min="5619" max="5619" width="1" style="1118" customWidth="1"/>
    <col min="5620" max="5620" width="2.5703125" style="1118" customWidth="1"/>
    <col min="5621" max="5621" width="2.28515625" style="1118" customWidth="1"/>
    <col min="5622" max="5622" width="30.140625" style="1118" customWidth="1"/>
    <col min="5623" max="5623" width="0.5703125" style="1118" customWidth="1"/>
    <col min="5624" max="5624" width="0" style="1118" hidden="1" customWidth="1"/>
    <col min="5625" max="5625" width="13.28515625" style="1118" customWidth="1"/>
    <col min="5626" max="5626" width="0.5703125" style="1118" customWidth="1"/>
    <col min="5627" max="5627" width="9.5703125" style="1118" customWidth="1"/>
    <col min="5628" max="5628" width="0.7109375" style="1118" customWidth="1"/>
    <col min="5629" max="5629" width="9.5703125" style="1118" customWidth="1"/>
    <col min="5630" max="5630" width="0.5703125" style="1118" customWidth="1"/>
    <col min="5631" max="5631" width="9.5703125" style="1118" customWidth="1"/>
    <col min="5632" max="5632" width="0.85546875" style="1118" customWidth="1"/>
    <col min="5633" max="5633" width="9.5703125" style="1118" customWidth="1"/>
    <col min="5634" max="5634" width="0.5703125" style="1118" customWidth="1"/>
    <col min="5635" max="5635" width="9.5703125" style="1118" customWidth="1"/>
    <col min="5636" max="5636" width="2.5703125" style="1118" customWidth="1"/>
    <col min="5637" max="5637" width="1" style="1118" customWidth="1"/>
    <col min="5638" max="5874" width="9.140625" style="1118"/>
    <col min="5875" max="5875" width="1" style="1118" customWidth="1"/>
    <col min="5876" max="5876" width="2.5703125" style="1118" customWidth="1"/>
    <col min="5877" max="5877" width="2.28515625" style="1118" customWidth="1"/>
    <col min="5878" max="5878" width="30.140625" style="1118" customWidth="1"/>
    <col min="5879" max="5879" width="0.5703125" style="1118" customWidth="1"/>
    <col min="5880" max="5880" width="0" style="1118" hidden="1" customWidth="1"/>
    <col min="5881" max="5881" width="13.28515625" style="1118" customWidth="1"/>
    <col min="5882" max="5882" width="0.5703125" style="1118" customWidth="1"/>
    <col min="5883" max="5883" width="9.5703125" style="1118" customWidth="1"/>
    <col min="5884" max="5884" width="0.7109375" style="1118" customWidth="1"/>
    <col min="5885" max="5885" width="9.5703125" style="1118" customWidth="1"/>
    <col min="5886" max="5886" width="0.5703125" style="1118" customWidth="1"/>
    <col min="5887" max="5887" width="9.5703125" style="1118" customWidth="1"/>
    <col min="5888" max="5888" width="0.85546875" style="1118" customWidth="1"/>
    <col min="5889" max="5889" width="9.5703125" style="1118" customWidth="1"/>
    <col min="5890" max="5890" width="0.5703125" style="1118" customWidth="1"/>
    <col min="5891" max="5891" width="9.5703125" style="1118" customWidth="1"/>
    <col min="5892" max="5892" width="2.5703125" style="1118" customWidth="1"/>
    <col min="5893" max="5893" width="1" style="1118" customWidth="1"/>
    <col min="5894" max="6130" width="9.140625" style="1118"/>
    <col min="6131" max="6131" width="1" style="1118" customWidth="1"/>
    <col min="6132" max="6132" width="2.5703125" style="1118" customWidth="1"/>
    <col min="6133" max="6133" width="2.28515625" style="1118" customWidth="1"/>
    <col min="6134" max="6134" width="30.140625" style="1118" customWidth="1"/>
    <col min="6135" max="6135" width="0.5703125" style="1118" customWidth="1"/>
    <col min="6136" max="6136" width="0" style="1118" hidden="1" customWidth="1"/>
    <col min="6137" max="6137" width="13.28515625" style="1118" customWidth="1"/>
    <col min="6138" max="6138" width="0.5703125" style="1118" customWidth="1"/>
    <col min="6139" max="6139" width="9.5703125" style="1118" customWidth="1"/>
    <col min="6140" max="6140" width="0.7109375" style="1118" customWidth="1"/>
    <col min="6141" max="6141" width="9.5703125" style="1118" customWidth="1"/>
    <col min="6142" max="6142" width="0.5703125" style="1118" customWidth="1"/>
    <col min="6143" max="6143" width="9.5703125" style="1118" customWidth="1"/>
    <col min="6144" max="6144" width="0.85546875" style="1118" customWidth="1"/>
    <col min="6145" max="6145" width="9.5703125" style="1118" customWidth="1"/>
    <col min="6146" max="6146" width="0.5703125" style="1118" customWidth="1"/>
    <col min="6147" max="6147" width="9.5703125" style="1118" customWidth="1"/>
    <col min="6148" max="6148" width="2.5703125" style="1118" customWidth="1"/>
    <col min="6149" max="6149" width="1" style="1118" customWidth="1"/>
    <col min="6150" max="6386" width="9.140625" style="1118"/>
    <col min="6387" max="6387" width="1" style="1118" customWidth="1"/>
    <col min="6388" max="6388" width="2.5703125" style="1118" customWidth="1"/>
    <col min="6389" max="6389" width="2.28515625" style="1118" customWidth="1"/>
    <col min="6390" max="6390" width="30.140625" style="1118" customWidth="1"/>
    <col min="6391" max="6391" width="0.5703125" style="1118" customWidth="1"/>
    <col min="6392" max="6392" width="0" style="1118" hidden="1" customWidth="1"/>
    <col min="6393" max="6393" width="13.28515625" style="1118" customWidth="1"/>
    <col min="6394" max="6394" width="0.5703125" style="1118" customWidth="1"/>
    <col min="6395" max="6395" width="9.5703125" style="1118" customWidth="1"/>
    <col min="6396" max="6396" width="0.7109375" style="1118" customWidth="1"/>
    <col min="6397" max="6397" width="9.5703125" style="1118" customWidth="1"/>
    <col min="6398" max="6398" width="0.5703125" style="1118" customWidth="1"/>
    <col min="6399" max="6399" width="9.5703125" style="1118" customWidth="1"/>
    <col min="6400" max="6400" width="0.85546875" style="1118" customWidth="1"/>
    <col min="6401" max="6401" width="9.5703125" style="1118" customWidth="1"/>
    <col min="6402" max="6402" width="0.5703125" style="1118" customWidth="1"/>
    <col min="6403" max="6403" width="9.5703125" style="1118" customWidth="1"/>
    <col min="6404" max="6404" width="2.5703125" style="1118" customWidth="1"/>
    <col min="6405" max="6405" width="1" style="1118" customWidth="1"/>
    <col min="6406" max="6642" width="9.140625" style="1118"/>
    <col min="6643" max="6643" width="1" style="1118" customWidth="1"/>
    <col min="6644" max="6644" width="2.5703125" style="1118" customWidth="1"/>
    <col min="6645" max="6645" width="2.28515625" style="1118" customWidth="1"/>
    <col min="6646" max="6646" width="30.140625" style="1118" customWidth="1"/>
    <col min="6647" max="6647" width="0.5703125" style="1118" customWidth="1"/>
    <col min="6648" max="6648" width="0" style="1118" hidden="1" customWidth="1"/>
    <col min="6649" max="6649" width="13.28515625" style="1118" customWidth="1"/>
    <col min="6650" max="6650" width="0.5703125" style="1118" customWidth="1"/>
    <col min="6651" max="6651" width="9.5703125" style="1118" customWidth="1"/>
    <col min="6652" max="6652" width="0.7109375" style="1118" customWidth="1"/>
    <col min="6653" max="6653" width="9.5703125" style="1118" customWidth="1"/>
    <col min="6654" max="6654" width="0.5703125" style="1118" customWidth="1"/>
    <col min="6655" max="6655" width="9.5703125" style="1118" customWidth="1"/>
    <col min="6656" max="6656" width="0.85546875" style="1118" customWidth="1"/>
    <col min="6657" max="6657" width="9.5703125" style="1118" customWidth="1"/>
    <col min="6658" max="6658" width="0.5703125" style="1118" customWidth="1"/>
    <col min="6659" max="6659" width="9.5703125" style="1118" customWidth="1"/>
    <col min="6660" max="6660" width="2.5703125" style="1118" customWidth="1"/>
    <col min="6661" max="6661" width="1" style="1118" customWidth="1"/>
    <col min="6662" max="6898" width="9.140625" style="1118"/>
    <col min="6899" max="6899" width="1" style="1118" customWidth="1"/>
    <col min="6900" max="6900" width="2.5703125" style="1118" customWidth="1"/>
    <col min="6901" max="6901" width="2.28515625" style="1118" customWidth="1"/>
    <col min="6902" max="6902" width="30.140625" style="1118" customWidth="1"/>
    <col min="6903" max="6903" width="0.5703125" style="1118" customWidth="1"/>
    <col min="6904" max="6904" width="0" style="1118" hidden="1" customWidth="1"/>
    <col min="6905" max="6905" width="13.28515625" style="1118" customWidth="1"/>
    <col min="6906" max="6906" width="0.5703125" style="1118" customWidth="1"/>
    <col min="6907" max="6907" width="9.5703125" style="1118" customWidth="1"/>
    <col min="6908" max="6908" width="0.7109375" style="1118" customWidth="1"/>
    <col min="6909" max="6909" width="9.5703125" style="1118" customWidth="1"/>
    <col min="6910" max="6910" width="0.5703125" style="1118" customWidth="1"/>
    <col min="6911" max="6911" width="9.5703125" style="1118" customWidth="1"/>
    <col min="6912" max="6912" width="0.85546875" style="1118" customWidth="1"/>
    <col min="6913" max="6913" width="9.5703125" style="1118" customWidth="1"/>
    <col min="6914" max="6914" width="0.5703125" style="1118" customWidth="1"/>
    <col min="6915" max="6915" width="9.5703125" style="1118" customWidth="1"/>
    <col min="6916" max="6916" width="2.5703125" style="1118" customWidth="1"/>
    <col min="6917" max="6917" width="1" style="1118" customWidth="1"/>
    <col min="6918" max="7154" width="9.140625" style="1118"/>
    <col min="7155" max="7155" width="1" style="1118" customWidth="1"/>
    <col min="7156" max="7156" width="2.5703125" style="1118" customWidth="1"/>
    <col min="7157" max="7157" width="2.28515625" style="1118" customWidth="1"/>
    <col min="7158" max="7158" width="30.140625" style="1118" customWidth="1"/>
    <col min="7159" max="7159" width="0.5703125" style="1118" customWidth="1"/>
    <col min="7160" max="7160" width="0" style="1118" hidden="1" customWidth="1"/>
    <col min="7161" max="7161" width="13.28515625" style="1118" customWidth="1"/>
    <col min="7162" max="7162" width="0.5703125" style="1118" customWidth="1"/>
    <col min="7163" max="7163" width="9.5703125" style="1118" customWidth="1"/>
    <col min="7164" max="7164" width="0.7109375" style="1118" customWidth="1"/>
    <col min="7165" max="7165" width="9.5703125" style="1118" customWidth="1"/>
    <col min="7166" max="7166" width="0.5703125" style="1118" customWidth="1"/>
    <col min="7167" max="7167" width="9.5703125" style="1118" customWidth="1"/>
    <col min="7168" max="7168" width="0.85546875" style="1118" customWidth="1"/>
    <col min="7169" max="7169" width="9.5703125" style="1118" customWidth="1"/>
    <col min="7170" max="7170" width="0.5703125" style="1118" customWidth="1"/>
    <col min="7171" max="7171" width="9.5703125" style="1118" customWidth="1"/>
    <col min="7172" max="7172" width="2.5703125" style="1118" customWidth="1"/>
    <col min="7173" max="7173" width="1" style="1118" customWidth="1"/>
    <col min="7174" max="7410" width="9.140625" style="1118"/>
    <col min="7411" max="7411" width="1" style="1118" customWidth="1"/>
    <col min="7412" max="7412" width="2.5703125" style="1118" customWidth="1"/>
    <col min="7413" max="7413" width="2.28515625" style="1118" customWidth="1"/>
    <col min="7414" max="7414" width="30.140625" style="1118" customWidth="1"/>
    <col min="7415" max="7415" width="0.5703125" style="1118" customWidth="1"/>
    <col min="7416" max="7416" width="0" style="1118" hidden="1" customWidth="1"/>
    <col min="7417" max="7417" width="13.28515625" style="1118" customWidth="1"/>
    <col min="7418" max="7418" width="0.5703125" style="1118" customWidth="1"/>
    <col min="7419" max="7419" width="9.5703125" style="1118" customWidth="1"/>
    <col min="7420" max="7420" width="0.7109375" style="1118" customWidth="1"/>
    <col min="7421" max="7421" width="9.5703125" style="1118" customWidth="1"/>
    <col min="7422" max="7422" width="0.5703125" style="1118" customWidth="1"/>
    <col min="7423" max="7423" width="9.5703125" style="1118" customWidth="1"/>
    <col min="7424" max="7424" width="0.85546875" style="1118" customWidth="1"/>
    <col min="7425" max="7425" width="9.5703125" style="1118" customWidth="1"/>
    <col min="7426" max="7426" width="0.5703125" style="1118" customWidth="1"/>
    <col min="7427" max="7427" width="9.5703125" style="1118" customWidth="1"/>
    <col min="7428" max="7428" width="2.5703125" style="1118" customWidth="1"/>
    <col min="7429" max="7429" width="1" style="1118" customWidth="1"/>
    <col min="7430" max="7666" width="9.140625" style="1118"/>
    <col min="7667" max="7667" width="1" style="1118" customWidth="1"/>
    <col min="7668" max="7668" width="2.5703125" style="1118" customWidth="1"/>
    <col min="7669" max="7669" width="2.28515625" style="1118" customWidth="1"/>
    <col min="7670" max="7670" width="30.140625" style="1118" customWidth="1"/>
    <col min="7671" max="7671" width="0.5703125" style="1118" customWidth="1"/>
    <col min="7672" max="7672" width="0" style="1118" hidden="1" customWidth="1"/>
    <col min="7673" max="7673" width="13.28515625" style="1118" customWidth="1"/>
    <col min="7674" max="7674" width="0.5703125" style="1118" customWidth="1"/>
    <col min="7675" max="7675" width="9.5703125" style="1118" customWidth="1"/>
    <col min="7676" max="7676" width="0.7109375" style="1118" customWidth="1"/>
    <col min="7677" max="7677" width="9.5703125" style="1118" customWidth="1"/>
    <col min="7678" max="7678" width="0.5703125" style="1118" customWidth="1"/>
    <col min="7679" max="7679" width="9.5703125" style="1118" customWidth="1"/>
    <col min="7680" max="7680" width="0.85546875" style="1118" customWidth="1"/>
    <col min="7681" max="7681" width="9.5703125" style="1118" customWidth="1"/>
    <col min="7682" max="7682" width="0.5703125" style="1118" customWidth="1"/>
    <col min="7683" max="7683" width="9.5703125" style="1118" customWidth="1"/>
    <col min="7684" max="7684" width="2.5703125" style="1118" customWidth="1"/>
    <col min="7685" max="7685" width="1" style="1118" customWidth="1"/>
    <col min="7686" max="7922" width="9.140625" style="1118"/>
    <col min="7923" max="7923" width="1" style="1118" customWidth="1"/>
    <col min="7924" max="7924" width="2.5703125" style="1118" customWidth="1"/>
    <col min="7925" max="7925" width="2.28515625" style="1118" customWidth="1"/>
    <col min="7926" max="7926" width="30.140625" style="1118" customWidth="1"/>
    <col min="7927" max="7927" width="0.5703125" style="1118" customWidth="1"/>
    <col min="7928" max="7928" width="0" style="1118" hidden="1" customWidth="1"/>
    <col min="7929" max="7929" width="13.28515625" style="1118" customWidth="1"/>
    <col min="7930" max="7930" width="0.5703125" style="1118" customWidth="1"/>
    <col min="7931" max="7931" width="9.5703125" style="1118" customWidth="1"/>
    <col min="7932" max="7932" width="0.7109375" style="1118" customWidth="1"/>
    <col min="7933" max="7933" width="9.5703125" style="1118" customWidth="1"/>
    <col min="7934" max="7934" width="0.5703125" style="1118" customWidth="1"/>
    <col min="7935" max="7935" width="9.5703125" style="1118" customWidth="1"/>
    <col min="7936" max="7936" width="0.85546875" style="1118" customWidth="1"/>
    <col min="7937" max="7937" width="9.5703125" style="1118" customWidth="1"/>
    <col min="7938" max="7938" width="0.5703125" style="1118" customWidth="1"/>
    <col min="7939" max="7939" width="9.5703125" style="1118" customWidth="1"/>
    <col min="7940" max="7940" width="2.5703125" style="1118" customWidth="1"/>
    <col min="7941" max="7941" width="1" style="1118" customWidth="1"/>
    <col min="7942" max="8178" width="9.140625" style="1118"/>
    <col min="8179" max="8179" width="1" style="1118" customWidth="1"/>
    <col min="8180" max="8180" width="2.5703125" style="1118" customWidth="1"/>
    <col min="8181" max="8181" width="2.28515625" style="1118" customWidth="1"/>
    <col min="8182" max="8182" width="30.140625" style="1118" customWidth="1"/>
    <col min="8183" max="8183" width="0.5703125" style="1118" customWidth="1"/>
    <col min="8184" max="8184" width="0" style="1118" hidden="1" customWidth="1"/>
    <col min="8185" max="8185" width="13.28515625" style="1118" customWidth="1"/>
    <col min="8186" max="8186" width="0.5703125" style="1118" customWidth="1"/>
    <col min="8187" max="8187" width="9.5703125" style="1118" customWidth="1"/>
    <col min="8188" max="8188" width="0.7109375" style="1118" customWidth="1"/>
    <col min="8189" max="8189" width="9.5703125" style="1118" customWidth="1"/>
    <col min="8190" max="8190" width="0.5703125" style="1118" customWidth="1"/>
    <col min="8191" max="8191" width="9.5703125" style="1118" customWidth="1"/>
    <col min="8192" max="8192" width="0.85546875" style="1118" customWidth="1"/>
    <col min="8193" max="8193" width="9.5703125" style="1118" customWidth="1"/>
    <col min="8194" max="8194" width="0.5703125" style="1118" customWidth="1"/>
    <col min="8195" max="8195" width="9.5703125" style="1118" customWidth="1"/>
    <col min="8196" max="8196" width="2.5703125" style="1118" customWidth="1"/>
    <col min="8197" max="8197" width="1" style="1118" customWidth="1"/>
    <col min="8198" max="8434" width="9.140625" style="1118"/>
    <col min="8435" max="8435" width="1" style="1118" customWidth="1"/>
    <col min="8436" max="8436" width="2.5703125" style="1118" customWidth="1"/>
    <col min="8437" max="8437" width="2.28515625" style="1118" customWidth="1"/>
    <col min="8438" max="8438" width="30.140625" style="1118" customWidth="1"/>
    <col min="8439" max="8439" width="0.5703125" style="1118" customWidth="1"/>
    <col min="8440" max="8440" width="0" style="1118" hidden="1" customWidth="1"/>
    <col min="8441" max="8441" width="13.28515625" style="1118" customWidth="1"/>
    <col min="8442" max="8442" width="0.5703125" style="1118" customWidth="1"/>
    <col min="8443" max="8443" width="9.5703125" style="1118" customWidth="1"/>
    <col min="8444" max="8444" width="0.7109375" style="1118" customWidth="1"/>
    <col min="8445" max="8445" width="9.5703125" style="1118" customWidth="1"/>
    <col min="8446" max="8446" width="0.5703125" style="1118" customWidth="1"/>
    <col min="8447" max="8447" width="9.5703125" style="1118" customWidth="1"/>
    <col min="8448" max="8448" width="0.85546875" style="1118" customWidth="1"/>
    <col min="8449" max="8449" width="9.5703125" style="1118" customWidth="1"/>
    <col min="8450" max="8450" width="0.5703125" style="1118" customWidth="1"/>
    <col min="8451" max="8451" width="9.5703125" style="1118" customWidth="1"/>
    <col min="8452" max="8452" width="2.5703125" style="1118" customWidth="1"/>
    <col min="8453" max="8453" width="1" style="1118" customWidth="1"/>
    <col min="8454" max="8690" width="9.140625" style="1118"/>
    <col min="8691" max="8691" width="1" style="1118" customWidth="1"/>
    <col min="8692" max="8692" width="2.5703125" style="1118" customWidth="1"/>
    <col min="8693" max="8693" width="2.28515625" style="1118" customWidth="1"/>
    <col min="8694" max="8694" width="30.140625" style="1118" customWidth="1"/>
    <col min="8695" max="8695" width="0.5703125" style="1118" customWidth="1"/>
    <col min="8696" max="8696" width="0" style="1118" hidden="1" customWidth="1"/>
    <col min="8697" max="8697" width="13.28515625" style="1118" customWidth="1"/>
    <col min="8698" max="8698" width="0.5703125" style="1118" customWidth="1"/>
    <col min="8699" max="8699" width="9.5703125" style="1118" customWidth="1"/>
    <col min="8700" max="8700" width="0.7109375" style="1118" customWidth="1"/>
    <col min="8701" max="8701" width="9.5703125" style="1118" customWidth="1"/>
    <col min="8702" max="8702" width="0.5703125" style="1118" customWidth="1"/>
    <col min="8703" max="8703" width="9.5703125" style="1118" customWidth="1"/>
    <col min="8704" max="8704" width="0.85546875" style="1118" customWidth="1"/>
    <col min="8705" max="8705" width="9.5703125" style="1118" customWidth="1"/>
    <col min="8706" max="8706" width="0.5703125" style="1118" customWidth="1"/>
    <col min="8707" max="8707" width="9.5703125" style="1118" customWidth="1"/>
    <col min="8708" max="8708" width="2.5703125" style="1118" customWidth="1"/>
    <col min="8709" max="8709" width="1" style="1118" customWidth="1"/>
    <col min="8710" max="8946" width="9.140625" style="1118"/>
    <col min="8947" max="8947" width="1" style="1118" customWidth="1"/>
    <col min="8948" max="8948" width="2.5703125" style="1118" customWidth="1"/>
    <col min="8949" max="8949" width="2.28515625" style="1118" customWidth="1"/>
    <col min="8950" max="8950" width="30.140625" style="1118" customWidth="1"/>
    <col min="8951" max="8951" width="0.5703125" style="1118" customWidth="1"/>
    <col min="8952" max="8952" width="0" style="1118" hidden="1" customWidth="1"/>
    <col min="8953" max="8953" width="13.28515625" style="1118" customWidth="1"/>
    <col min="8954" max="8954" width="0.5703125" style="1118" customWidth="1"/>
    <col min="8955" max="8955" width="9.5703125" style="1118" customWidth="1"/>
    <col min="8956" max="8956" width="0.7109375" style="1118" customWidth="1"/>
    <col min="8957" max="8957" width="9.5703125" style="1118" customWidth="1"/>
    <col min="8958" max="8958" width="0.5703125" style="1118" customWidth="1"/>
    <col min="8959" max="8959" width="9.5703125" style="1118" customWidth="1"/>
    <col min="8960" max="8960" width="0.85546875" style="1118" customWidth="1"/>
    <col min="8961" max="8961" width="9.5703125" style="1118" customWidth="1"/>
    <col min="8962" max="8962" width="0.5703125" style="1118" customWidth="1"/>
    <col min="8963" max="8963" width="9.5703125" style="1118" customWidth="1"/>
    <col min="8964" max="8964" width="2.5703125" style="1118" customWidth="1"/>
    <col min="8965" max="8965" width="1" style="1118" customWidth="1"/>
    <col min="8966" max="9202" width="9.140625" style="1118"/>
    <col min="9203" max="9203" width="1" style="1118" customWidth="1"/>
    <col min="9204" max="9204" width="2.5703125" style="1118" customWidth="1"/>
    <col min="9205" max="9205" width="2.28515625" style="1118" customWidth="1"/>
    <col min="9206" max="9206" width="30.140625" style="1118" customWidth="1"/>
    <col min="9207" max="9207" width="0.5703125" style="1118" customWidth="1"/>
    <col min="9208" max="9208" width="0" style="1118" hidden="1" customWidth="1"/>
    <col min="9209" max="9209" width="13.28515625" style="1118" customWidth="1"/>
    <col min="9210" max="9210" width="0.5703125" style="1118" customWidth="1"/>
    <col min="9211" max="9211" width="9.5703125" style="1118" customWidth="1"/>
    <col min="9212" max="9212" width="0.7109375" style="1118" customWidth="1"/>
    <col min="9213" max="9213" width="9.5703125" style="1118" customWidth="1"/>
    <col min="9214" max="9214" width="0.5703125" style="1118" customWidth="1"/>
    <col min="9215" max="9215" width="9.5703125" style="1118" customWidth="1"/>
    <col min="9216" max="9216" width="0.85546875" style="1118" customWidth="1"/>
    <col min="9217" max="9217" width="9.5703125" style="1118" customWidth="1"/>
    <col min="9218" max="9218" width="0.5703125" style="1118" customWidth="1"/>
    <col min="9219" max="9219" width="9.5703125" style="1118" customWidth="1"/>
    <col min="9220" max="9220" width="2.5703125" style="1118" customWidth="1"/>
    <col min="9221" max="9221" width="1" style="1118" customWidth="1"/>
    <col min="9222" max="9458" width="9.140625" style="1118"/>
    <col min="9459" max="9459" width="1" style="1118" customWidth="1"/>
    <col min="9460" max="9460" width="2.5703125" style="1118" customWidth="1"/>
    <col min="9461" max="9461" width="2.28515625" style="1118" customWidth="1"/>
    <col min="9462" max="9462" width="30.140625" style="1118" customWidth="1"/>
    <col min="9463" max="9463" width="0.5703125" style="1118" customWidth="1"/>
    <col min="9464" max="9464" width="0" style="1118" hidden="1" customWidth="1"/>
    <col min="9465" max="9465" width="13.28515625" style="1118" customWidth="1"/>
    <col min="9466" max="9466" width="0.5703125" style="1118" customWidth="1"/>
    <col min="9467" max="9467" width="9.5703125" style="1118" customWidth="1"/>
    <col min="9468" max="9468" width="0.7109375" style="1118" customWidth="1"/>
    <col min="9469" max="9469" width="9.5703125" style="1118" customWidth="1"/>
    <col min="9470" max="9470" width="0.5703125" style="1118" customWidth="1"/>
    <col min="9471" max="9471" width="9.5703125" style="1118" customWidth="1"/>
    <col min="9472" max="9472" width="0.85546875" style="1118" customWidth="1"/>
    <col min="9473" max="9473" width="9.5703125" style="1118" customWidth="1"/>
    <col min="9474" max="9474" width="0.5703125" style="1118" customWidth="1"/>
    <col min="9475" max="9475" width="9.5703125" style="1118" customWidth="1"/>
    <col min="9476" max="9476" width="2.5703125" style="1118" customWidth="1"/>
    <col min="9477" max="9477" width="1" style="1118" customWidth="1"/>
    <col min="9478" max="9714" width="9.140625" style="1118"/>
    <col min="9715" max="9715" width="1" style="1118" customWidth="1"/>
    <col min="9716" max="9716" width="2.5703125" style="1118" customWidth="1"/>
    <col min="9717" max="9717" width="2.28515625" style="1118" customWidth="1"/>
    <col min="9718" max="9718" width="30.140625" style="1118" customWidth="1"/>
    <col min="9719" max="9719" width="0.5703125" style="1118" customWidth="1"/>
    <col min="9720" max="9720" width="0" style="1118" hidden="1" customWidth="1"/>
    <col min="9721" max="9721" width="13.28515625" style="1118" customWidth="1"/>
    <col min="9722" max="9722" width="0.5703125" style="1118" customWidth="1"/>
    <col min="9723" max="9723" width="9.5703125" style="1118" customWidth="1"/>
    <col min="9724" max="9724" width="0.7109375" style="1118" customWidth="1"/>
    <col min="9725" max="9725" width="9.5703125" style="1118" customWidth="1"/>
    <col min="9726" max="9726" width="0.5703125" style="1118" customWidth="1"/>
    <col min="9727" max="9727" width="9.5703125" style="1118" customWidth="1"/>
    <col min="9728" max="9728" width="0.85546875" style="1118" customWidth="1"/>
    <col min="9729" max="9729" width="9.5703125" style="1118" customWidth="1"/>
    <col min="9730" max="9730" width="0.5703125" style="1118" customWidth="1"/>
    <col min="9731" max="9731" width="9.5703125" style="1118" customWidth="1"/>
    <col min="9732" max="9732" width="2.5703125" style="1118" customWidth="1"/>
    <col min="9733" max="9733" width="1" style="1118" customWidth="1"/>
    <col min="9734" max="9970" width="9.140625" style="1118"/>
    <col min="9971" max="9971" width="1" style="1118" customWidth="1"/>
    <col min="9972" max="9972" width="2.5703125" style="1118" customWidth="1"/>
    <col min="9973" max="9973" width="2.28515625" style="1118" customWidth="1"/>
    <col min="9974" max="9974" width="30.140625" style="1118" customWidth="1"/>
    <col min="9975" max="9975" width="0.5703125" style="1118" customWidth="1"/>
    <col min="9976" max="9976" width="0" style="1118" hidden="1" customWidth="1"/>
    <col min="9977" max="9977" width="13.28515625" style="1118" customWidth="1"/>
    <col min="9978" max="9978" width="0.5703125" style="1118" customWidth="1"/>
    <col min="9979" max="9979" width="9.5703125" style="1118" customWidth="1"/>
    <col min="9980" max="9980" width="0.7109375" style="1118" customWidth="1"/>
    <col min="9981" max="9981" width="9.5703125" style="1118" customWidth="1"/>
    <col min="9982" max="9982" width="0.5703125" style="1118" customWidth="1"/>
    <col min="9983" max="9983" width="9.5703125" style="1118" customWidth="1"/>
    <col min="9984" max="9984" width="0.85546875" style="1118" customWidth="1"/>
    <col min="9985" max="9985" width="9.5703125" style="1118" customWidth="1"/>
    <col min="9986" max="9986" width="0.5703125" style="1118" customWidth="1"/>
    <col min="9987" max="9987" width="9.5703125" style="1118" customWidth="1"/>
    <col min="9988" max="9988" width="2.5703125" style="1118" customWidth="1"/>
    <col min="9989" max="9989" width="1" style="1118" customWidth="1"/>
    <col min="9990" max="10226" width="9.140625" style="1118"/>
    <col min="10227" max="10227" width="1" style="1118" customWidth="1"/>
    <col min="10228" max="10228" width="2.5703125" style="1118" customWidth="1"/>
    <col min="10229" max="10229" width="2.28515625" style="1118" customWidth="1"/>
    <col min="10230" max="10230" width="30.140625" style="1118" customWidth="1"/>
    <col min="10231" max="10231" width="0.5703125" style="1118" customWidth="1"/>
    <col min="10232" max="10232" width="0" style="1118" hidden="1" customWidth="1"/>
    <col min="10233" max="10233" width="13.28515625" style="1118" customWidth="1"/>
    <col min="10234" max="10234" width="0.5703125" style="1118" customWidth="1"/>
    <col min="10235" max="10235" width="9.5703125" style="1118" customWidth="1"/>
    <col min="10236" max="10236" width="0.7109375" style="1118" customWidth="1"/>
    <col min="10237" max="10237" width="9.5703125" style="1118" customWidth="1"/>
    <col min="10238" max="10238" width="0.5703125" style="1118" customWidth="1"/>
    <col min="10239" max="10239" width="9.5703125" style="1118" customWidth="1"/>
    <col min="10240" max="10240" width="0.85546875" style="1118" customWidth="1"/>
    <col min="10241" max="10241" width="9.5703125" style="1118" customWidth="1"/>
    <col min="10242" max="10242" width="0.5703125" style="1118" customWidth="1"/>
    <col min="10243" max="10243" width="9.5703125" style="1118" customWidth="1"/>
    <col min="10244" max="10244" width="2.5703125" style="1118" customWidth="1"/>
    <col min="10245" max="10245" width="1" style="1118" customWidth="1"/>
    <col min="10246" max="10482" width="9.140625" style="1118"/>
    <col min="10483" max="10483" width="1" style="1118" customWidth="1"/>
    <col min="10484" max="10484" width="2.5703125" style="1118" customWidth="1"/>
    <col min="10485" max="10485" width="2.28515625" style="1118" customWidth="1"/>
    <col min="10486" max="10486" width="30.140625" style="1118" customWidth="1"/>
    <col min="10487" max="10487" width="0.5703125" style="1118" customWidth="1"/>
    <col min="10488" max="10488" width="0" style="1118" hidden="1" customWidth="1"/>
    <col min="10489" max="10489" width="13.28515625" style="1118" customWidth="1"/>
    <col min="10490" max="10490" width="0.5703125" style="1118" customWidth="1"/>
    <col min="10491" max="10491" width="9.5703125" style="1118" customWidth="1"/>
    <col min="10492" max="10492" width="0.7109375" style="1118" customWidth="1"/>
    <col min="10493" max="10493" width="9.5703125" style="1118" customWidth="1"/>
    <col min="10494" max="10494" width="0.5703125" style="1118" customWidth="1"/>
    <col min="10495" max="10495" width="9.5703125" style="1118" customWidth="1"/>
    <col min="10496" max="10496" width="0.85546875" style="1118" customWidth="1"/>
    <col min="10497" max="10497" width="9.5703125" style="1118" customWidth="1"/>
    <col min="10498" max="10498" width="0.5703125" style="1118" customWidth="1"/>
    <col min="10499" max="10499" width="9.5703125" style="1118" customWidth="1"/>
    <col min="10500" max="10500" width="2.5703125" style="1118" customWidth="1"/>
    <col min="10501" max="10501" width="1" style="1118" customWidth="1"/>
    <col min="10502" max="10738" width="9.140625" style="1118"/>
    <col min="10739" max="10739" width="1" style="1118" customWidth="1"/>
    <col min="10740" max="10740" width="2.5703125" style="1118" customWidth="1"/>
    <col min="10741" max="10741" width="2.28515625" style="1118" customWidth="1"/>
    <col min="10742" max="10742" width="30.140625" style="1118" customWidth="1"/>
    <col min="10743" max="10743" width="0.5703125" style="1118" customWidth="1"/>
    <col min="10744" max="10744" width="0" style="1118" hidden="1" customWidth="1"/>
    <col min="10745" max="10745" width="13.28515625" style="1118" customWidth="1"/>
    <col min="10746" max="10746" width="0.5703125" style="1118" customWidth="1"/>
    <col min="10747" max="10747" width="9.5703125" style="1118" customWidth="1"/>
    <col min="10748" max="10748" width="0.7109375" style="1118" customWidth="1"/>
    <col min="10749" max="10749" width="9.5703125" style="1118" customWidth="1"/>
    <col min="10750" max="10750" width="0.5703125" style="1118" customWidth="1"/>
    <col min="10751" max="10751" width="9.5703125" style="1118" customWidth="1"/>
    <col min="10752" max="10752" width="0.85546875" style="1118" customWidth="1"/>
    <col min="10753" max="10753" width="9.5703125" style="1118" customWidth="1"/>
    <col min="10754" max="10754" width="0.5703125" style="1118" customWidth="1"/>
    <col min="10755" max="10755" width="9.5703125" style="1118" customWidth="1"/>
    <col min="10756" max="10756" width="2.5703125" style="1118" customWidth="1"/>
    <col min="10757" max="10757" width="1" style="1118" customWidth="1"/>
    <col min="10758" max="10994" width="9.140625" style="1118"/>
    <col min="10995" max="10995" width="1" style="1118" customWidth="1"/>
    <col min="10996" max="10996" width="2.5703125" style="1118" customWidth="1"/>
    <col min="10997" max="10997" width="2.28515625" style="1118" customWidth="1"/>
    <col min="10998" max="10998" width="30.140625" style="1118" customWidth="1"/>
    <col min="10999" max="10999" width="0.5703125" style="1118" customWidth="1"/>
    <col min="11000" max="11000" width="0" style="1118" hidden="1" customWidth="1"/>
    <col min="11001" max="11001" width="13.28515625" style="1118" customWidth="1"/>
    <col min="11002" max="11002" width="0.5703125" style="1118" customWidth="1"/>
    <col min="11003" max="11003" width="9.5703125" style="1118" customWidth="1"/>
    <col min="11004" max="11004" width="0.7109375" style="1118" customWidth="1"/>
    <col min="11005" max="11005" width="9.5703125" style="1118" customWidth="1"/>
    <col min="11006" max="11006" width="0.5703125" style="1118" customWidth="1"/>
    <col min="11007" max="11007" width="9.5703125" style="1118" customWidth="1"/>
    <col min="11008" max="11008" width="0.85546875" style="1118" customWidth="1"/>
    <col min="11009" max="11009" width="9.5703125" style="1118" customWidth="1"/>
    <col min="11010" max="11010" width="0.5703125" style="1118" customWidth="1"/>
    <col min="11011" max="11011" width="9.5703125" style="1118" customWidth="1"/>
    <col min="11012" max="11012" width="2.5703125" style="1118" customWidth="1"/>
    <col min="11013" max="11013" width="1" style="1118" customWidth="1"/>
    <col min="11014" max="11250" width="9.140625" style="1118"/>
    <col min="11251" max="11251" width="1" style="1118" customWidth="1"/>
    <col min="11252" max="11252" width="2.5703125" style="1118" customWidth="1"/>
    <col min="11253" max="11253" width="2.28515625" style="1118" customWidth="1"/>
    <col min="11254" max="11254" width="30.140625" style="1118" customWidth="1"/>
    <col min="11255" max="11255" width="0.5703125" style="1118" customWidth="1"/>
    <col min="11256" max="11256" width="0" style="1118" hidden="1" customWidth="1"/>
    <col min="11257" max="11257" width="13.28515625" style="1118" customWidth="1"/>
    <col min="11258" max="11258" width="0.5703125" style="1118" customWidth="1"/>
    <col min="11259" max="11259" width="9.5703125" style="1118" customWidth="1"/>
    <col min="11260" max="11260" width="0.7109375" style="1118" customWidth="1"/>
    <col min="11261" max="11261" width="9.5703125" style="1118" customWidth="1"/>
    <col min="11262" max="11262" width="0.5703125" style="1118" customWidth="1"/>
    <col min="11263" max="11263" width="9.5703125" style="1118" customWidth="1"/>
    <col min="11264" max="11264" width="0.85546875" style="1118" customWidth="1"/>
    <col min="11265" max="11265" width="9.5703125" style="1118" customWidth="1"/>
    <col min="11266" max="11266" width="0.5703125" style="1118" customWidth="1"/>
    <col min="11267" max="11267" width="9.5703125" style="1118" customWidth="1"/>
    <col min="11268" max="11268" width="2.5703125" style="1118" customWidth="1"/>
    <col min="11269" max="11269" width="1" style="1118" customWidth="1"/>
    <col min="11270" max="11506" width="9.140625" style="1118"/>
    <col min="11507" max="11507" width="1" style="1118" customWidth="1"/>
    <col min="11508" max="11508" width="2.5703125" style="1118" customWidth="1"/>
    <col min="11509" max="11509" width="2.28515625" style="1118" customWidth="1"/>
    <col min="11510" max="11510" width="30.140625" style="1118" customWidth="1"/>
    <col min="11511" max="11511" width="0.5703125" style="1118" customWidth="1"/>
    <col min="11512" max="11512" width="0" style="1118" hidden="1" customWidth="1"/>
    <col min="11513" max="11513" width="13.28515625" style="1118" customWidth="1"/>
    <col min="11514" max="11514" width="0.5703125" style="1118" customWidth="1"/>
    <col min="11515" max="11515" width="9.5703125" style="1118" customWidth="1"/>
    <col min="11516" max="11516" width="0.7109375" style="1118" customWidth="1"/>
    <col min="11517" max="11517" width="9.5703125" style="1118" customWidth="1"/>
    <col min="11518" max="11518" width="0.5703125" style="1118" customWidth="1"/>
    <col min="11519" max="11519" width="9.5703125" style="1118" customWidth="1"/>
    <col min="11520" max="11520" width="0.85546875" style="1118" customWidth="1"/>
    <col min="11521" max="11521" width="9.5703125" style="1118" customWidth="1"/>
    <col min="11522" max="11522" width="0.5703125" style="1118" customWidth="1"/>
    <col min="11523" max="11523" width="9.5703125" style="1118" customWidth="1"/>
    <col min="11524" max="11524" width="2.5703125" style="1118" customWidth="1"/>
    <col min="11525" max="11525" width="1" style="1118" customWidth="1"/>
    <col min="11526" max="11762" width="9.140625" style="1118"/>
    <col min="11763" max="11763" width="1" style="1118" customWidth="1"/>
    <col min="11764" max="11764" width="2.5703125" style="1118" customWidth="1"/>
    <col min="11765" max="11765" width="2.28515625" style="1118" customWidth="1"/>
    <col min="11766" max="11766" width="30.140625" style="1118" customWidth="1"/>
    <col min="11767" max="11767" width="0.5703125" style="1118" customWidth="1"/>
    <col min="11768" max="11768" width="0" style="1118" hidden="1" customWidth="1"/>
    <col min="11769" max="11769" width="13.28515625" style="1118" customWidth="1"/>
    <col min="11770" max="11770" width="0.5703125" style="1118" customWidth="1"/>
    <col min="11771" max="11771" width="9.5703125" style="1118" customWidth="1"/>
    <col min="11772" max="11772" width="0.7109375" style="1118" customWidth="1"/>
    <col min="11773" max="11773" width="9.5703125" style="1118" customWidth="1"/>
    <col min="11774" max="11774" width="0.5703125" style="1118" customWidth="1"/>
    <col min="11775" max="11775" width="9.5703125" style="1118" customWidth="1"/>
    <col min="11776" max="11776" width="0.85546875" style="1118" customWidth="1"/>
    <col min="11777" max="11777" width="9.5703125" style="1118" customWidth="1"/>
    <col min="11778" max="11778" width="0.5703125" style="1118" customWidth="1"/>
    <col min="11779" max="11779" width="9.5703125" style="1118" customWidth="1"/>
    <col min="11780" max="11780" width="2.5703125" style="1118" customWidth="1"/>
    <col min="11781" max="11781" width="1" style="1118" customWidth="1"/>
    <col min="11782" max="12018" width="9.140625" style="1118"/>
    <col min="12019" max="12019" width="1" style="1118" customWidth="1"/>
    <col min="12020" max="12020" width="2.5703125" style="1118" customWidth="1"/>
    <col min="12021" max="12021" width="2.28515625" style="1118" customWidth="1"/>
    <col min="12022" max="12022" width="30.140625" style="1118" customWidth="1"/>
    <col min="12023" max="12023" width="0.5703125" style="1118" customWidth="1"/>
    <col min="12024" max="12024" width="0" style="1118" hidden="1" customWidth="1"/>
    <col min="12025" max="12025" width="13.28515625" style="1118" customWidth="1"/>
    <col min="12026" max="12026" width="0.5703125" style="1118" customWidth="1"/>
    <col min="12027" max="12027" width="9.5703125" style="1118" customWidth="1"/>
    <col min="12028" max="12028" width="0.7109375" style="1118" customWidth="1"/>
    <col min="12029" max="12029" width="9.5703125" style="1118" customWidth="1"/>
    <col min="12030" max="12030" width="0.5703125" style="1118" customWidth="1"/>
    <col min="12031" max="12031" width="9.5703125" style="1118" customWidth="1"/>
    <col min="12032" max="12032" width="0.85546875" style="1118" customWidth="1"/>
    <col min="12033" max="12033" width="9.5703125" style="1118" customWidth="1"/>
    <col min="12034" max="12034" width="0.5703125" style="1118" customWidth="1"/>
    <col min="12035" max="12035" width="9.5703125" style="1118" customWidth="1"/>
    <col min="12036" max="12036" width="2.5703125" style="1118" customWidth="1"/>
    <col min="12037" max="12037" width="1" style="1118" customWidth="1"/>
    <col min="12038" max="12274" width="9.140625" style="1118"/>
    <col min="12275" max="12275" width="1" style="1118" customWidth="1"/>
    <col min="12276" max="12276" width="2.5703125" style="1118" customWidth="1"/>
    <col min="12277" max="12277" width="2.28515625" style="1118" customWidth="1"/>
    <col min="12278" max="12278" width="30.140625" style="1118" customWidth="1"/>
    <col min="12279" max="12279" width="0.5703125" style="1118" customWidth="1"/>
    <col min="12280" max="12280" width="0" style="1118" hidden="1" customWidth="1"/>
    <col min="12281" max="12281" width="13.28515625" style="1118" customWidth="1"/>
    <col min="12282" max="12282" width="0.5703125" style="1118" customWidth="1"/>
    <col min="12283" max="12283" width="9.5703125" style="1118" customWidth="1"/>
    <col min="12284" max="12284" width="0.7109375" style="1118" customWidth="1"/>
    <col min="12285" max="12285" width="9.5703125" style="1118" customWidth="1"/>
    <col min="12286" max="12286" width="0.5703125" style="1118" customWidth="1"/>
    <col min="12287" max="12287" width="9.5703125" style="1118" customWidth="1"/>
    <col min="12288" max="12288" width="0.85546875" style="1118" customWidth="1"/>
    <col min="12289" max="12289" width="9.5703125" style="1118" customWidth="1"/>
    <col min="12290" max="12290" width="0.5703125" style="1118" customWidth="1"/>
    <col min="12291" max="12291" width="9.5703125" style="1118" customWidth="1"/>
    <col min="12292" max="12292" width="2.5703125" style="1118" customWidth="1"/>
    <col min="12293" max="12293" width="1" style="1118" customWidth="1"/>
    <col min="12294" max="12530" width="9.140625" style="1118"/>
    <col min="12531" max="12531" width="1" style="1118" customWidth="1"/>
    <col min="12532" max="12532" width="2.5703125" style="1118" customWidth="1"/>
    <col min="12533" max="12533" width="2.28515625" style="1118" customWidth="1"/>
    <col min="12534" max="12534" width="30.140625" style="1118" customWidth="1"/>
    <col min="12535" max="12535" width="0.5703125" style="1118" customWidth="1"/>
    <col min="12536" max="12536" width="0" style="1118" hidden="1" customWidth="1"/>
    <col min="12537" max="12537" width="13.28515625" style="1118" customWidth="1"/>
    <col min="12538" max="12538" width="0.5703125" style="1118" customWidth="1"/>
    <col min="12539" max="12539" width="9.5703125" style="1118" customWidth="1"/>
    <col min="12540" max="12540" width="0.7109375" style="1118" customWidth="1"/>
    <col min="12541" max="12541" width="9.5703125" style="1118" customWidth="1"/>
    <col min="12542" max="12542" width="0.5703125" style="1118" customWidth="1"/>
    <col min="12543" max="12543" width="9.5703125" style="1118" customWidth="1"/>
    <col min="12544" max="12544" width="0.85546875" style="1118" customWidth="1"/>
    <col min="12545" max="12545" width="9.5703125" style="1118" customWidth="1"/>
    <col min="12546" max="12546" width="0.5703125" style="1118" customWidth="1"/>
    <col min="12547" max="12547" width="9.5703125" style="1118" customWidth="1"/>
    <col min="12548" max="12548" width="2.5703125" style="1118" customWidth="1"/>
    <col min="12549" max="12549" width="1" style="1118" customWidth="1"/>
    <col min="12550" max="12786" width="9.140625" style="1118"/>
    <col min="12787" max="12787" width="1" style="1118" customWidth="1"/>
    <col min="12788" max="12788" width="2.5703125" style="1118" customWidth="1"/>
    <col min="12789" max="12789" width="2.28515625" style="1118" customWidth="1"/>
    <col min="12790" max="12790" width="30.140625" style="1118" customWidth="1"/>
    <col min="12791" max="12791" width="0.5703125" style="1118" customWidth="1"/>
    <col min="12792" max="12792" width="0" style="1118" hidden="1" customWidth="1"/>
    <col min="12793" max="12793" width="13.28515625" style="1118" customWidth="1"/>
    <col min="12794" max="12794" width="0.5703125" style="1118" customWidth="1"/>
    <col min="12795" max="12795" width="9.5703125" style="1118" customWidth="1"/>
    <col min="12796" max="12796" width="0.7109375" style="1118" customWidth="1"/>
    <col min="12797" max="12797" width="9.5703125" style="1118" customWidth="1"/>
    <col min="12798" max="12798" width="0.5703125" style="1118" customWidth="1"/>
    <col min="12799" max="12799" width="9.5703125" style="1118" customWidth="1"/>
    <col min="12800" max="12800" width="0.85546875" style="1118" customWidth="1"/>
    <col min="12801" max="12801" width="9.5703125" style="1118" customWidth="1"/>
    <col min="12802" max="12802" width="0.5703125" style="1118" customWidth="1"/>
    <col min="12803" max="12803" width="9.5703125" style="1118" customWidth="1"/>
    <col min="12804" max="12804" width="2.5703125" style="1118" customWidth="1"/>
    <col min="12805" max="12805" width="1" style="1118" customWidth="1"/>
    <col min="12806" max="13042" width="9.140625" style="1118"/>
    <col min="13043" max="13043" width="1" style="1118" customWidth="1"/>
    <col min="13044" max="13044" width="2.5703125" style="1118" customWidth="1"/>
    <col min="13045" max="13045" width="2.28515625" style="1118" customWidth="1"/>
    <col min="13046" max="13046" width="30.140625" style="1118" customWidth="1"/>
    <col min="13047" max="13047" width="0.5703125" style="1118" customWidth="1"/>
    <col min="13048" max="13048" width="0" style="1118" hidden="1" customWidth="1"/>
    <col min="13049" max="13049" width="13.28515625" style="1118" customWidth="1"/>
    <col min="13050" max="13050" width="0.5703125" style="1118" customWidth="1"/>
    <col min="13051" max="13051" width="9.5703125" style="1118" customWidth="1"/>
    <col min="13052" max="13052" width="0.7109375" style="1118" customWidth="1"/>
    <col min="13053" max="13053" width="9.5703125" style="1118" customWidth="1"/>
    <col min="13054" max="13054" width="0.5703125" style="1118" customWidth="1"/>
    <col min="13055" max="13055" width="9.5703125" style="1118" customWidth="1"/>
    <col min="13056" max="13056" width="0.85546875" style="1118" customWidth="1"/>
    <col min="13057" max="13057" width="9.5703125" style="1118" customWidth="1"/>
    <col min="13058" max="13058" width="0.5703125" style="1118" customWidth="1"/>
    <col min="13059" max="13059" width="9.5703125" style="1118" customWidth="1"/>
    <col min="13060" max="13060" width="2.5703125" style="1118" customWidth="1"/>
    <col min="13061" max="13061" width="1" style="1118" customWidth="1"/>
    <col min="13062" max="13298" width="9.140625" style="1118"/>
    <col min="13299" max="13299" width="1" style="1118" customWidth="1"/>
    <col min="13300" max="13300" width="2.5703125" style="1118" customWidth="1"/>
    <col min="13301" max="13301" width="2.28515625" style="1118" customWidth="1"/>
    <col min="13302" max="13302" width="30.140625" style="1118" customWidth="1"/>
    <col min="13303" max="13303" width="0.5703125" style="1118" customWidth="1"/>
    <col min="13304" max="13304" width="0" style="1118" hidden="1" customWidth="1"/>
    <col min="13305" max="13305" width="13.28515625" style="1118" customWidth="1"/>
    <col min="13306" max="13306" width="0.5703125" style="1118" customWidth="1"/>
    <col min="13307" max="13307" width="9.5703125" style="1118" customWidth="1"/>
    <col min="13308" max="13308" width="0.7109375" style="1118" customWidth="1"/>
    <col min="13309" max="13309" width="9.5703125" style="1118" customWidth="1"/>
    <col min="13310" max="13310" width="0.5703125" style="1118" customWidth="1"/>
    <col min="13311" max="13311" width="9.5703125" style="1118" customWidth="1"/>
    <col min="13312" max="13312" width="0.85546875" style="1118" customWidth="1"/>
    <col min="13313" max="13313" width="9.5703125" style="1118" customWidth="1"/>
    <col min="13314" max="13314" width="0.5703125" style="1118" customWidth="1"/>
    <col min="13315" max="13315" width="9.5703125" style="1118" customWidth="1"/>
    <col min="13316" max="13316" width="2.5703125" style="1118" customWidth="1"/>
    <col min="13317" max="13317" width="1" style="1118" customWidth="1"/>
    <col min="13318" max="13554" width="9.140625" style="1118"/>
    <col min="13555" max="13555" width="1" style="1118" customWidth="1"/>
    <col min="13556" max="13556" width="2.5703125" style="1118" customWidth="1"/>
    <col min="13557" max="13557" width="2.28515625" style="1118" customWidth="1"/>
    <col min="13558" max="13558" width="30.140625" style="1118" customWidth="1"/>
    <col min="13559" max="13559" width="0.5703125" style="1118" customWidth="1"/>
    <col min="13560" max="13560" width="0" style="1118" hidden="1" customWidth="1"/>
    <col min="13561" max="13561" width="13.28515625" style="1118" customWidth="1"/>
    <col min="13562" max="13562" width="0.5703125" style="1118" customWidth="1"/>
    <col min="13563" max="13563" width="9.5703125" style="1118" customWidth="1"/>
    <col min="13564" max="13564" width="0.7109375" style="1118" customWidth="1"/>
    <col min="13565" max="13565" width="9.5703125" style="1118" customWidth="1"/>
    <col min="13566" max="13566" width="0.5703125" style="1118" customWidth="1"/>
    <col min="13567" max="13567" width="9.5703125" style="1118" customWidth="1"/>
    <col min="13568" max="13568" width="0.85546875" style="1118" customWidth="1"/>
    <col min="13569" max="13569" width="9.5703125" style="1118" customWidth="1"/>
    <col min="13570" max="13570" width="0.5703125" style="1118" customWidth="1"/>
    <col min="13571" max="13571" width="9.5703125" style="1118" customWidth="1"/>
    <col min="13572" max="13572" width="2.5703125" style="1118" customWidth="1"/>
    <col min="13573" max="13573" width="1" style="1118" customWidth="1"/>
    <col min="13574" max="13810" width="9.140625" style="1118"/>
    <col min="13811" max="13811" width="1" style="1118" customWidth="1"/>
    <col min="13812" max="13812" width="2.5703125" style="1118" customWidth="1"/>
    <col min="13813" max="13813" width="2.28515625" style="1118" customWidth="1"/>
    <col min="13814" max="13814" width="30.140625" style="1118" customWidth="1"/>
    <col min="13815" max="13815" width="0.5703125" style="1118" customWidth="1"/>
    <col min="13816" max="13816" width="0" style="1118" hidden="1" customWidth="1"/>
    <col min="13817" max="13817" width="13.28515625" style="1118" customWidth="1"/>
    <col min="13818" max="13818" width="0.5703125" style="1118" customWidth="1"/>
    <col min="13819" max="13819" width="9.5703125" style="1118" customWidth="1"/>
    <col min="13820" max="13820" width="0.7109375" style="1118" customWidth="1"/>
    <col min="13821" max="13821" width="9.5703125" style="1118" customWidth="1"/>
    <col min="13822" max="13822" width="0.5703125" style="1118" customWidth="1"/>
    <col min="13823" max="13823" width="9.5703125" style="1118" customWidth="1"/>
    <col min="13824" max="13824" width="0.85546875" style="1118" customWidth="1"/>
    <col min="13825" max="13825" width="9.5703125" style="1118" customWidth="1"/>
    <col min="13826" max="13826" width="0.5703125" style="1118" customWidth="1"/>
    <col min="13827" max="13827" width="9.5703125" style="1118" customWidth="1"/>
    <col min="13828" max="13828" width="2.5703125" style="1118" customWidth="1"/>
    <col min="13829" max="13829" width="1" style="1118" customWidth="1"/>
    <col min="13830" max="14066" width="9.140625" style="1118"/>
    <col min="14067" max="14067" width="1" style="1118" customWidth="1"/>
    <col min="14068" max="14068" width="2.5703125" style="1118" customWidth="1"/>
    <col min="14069" max="14069" width="2.28515625" style="1118" customWidth="1"/>
    <col min="14070" max="14070" width="30.140625" style="1118" customWidth="1"/>
    <col min="14071" max="14071" width="0.5703125" style="1118" customWidth="1"/>
    <col min="14072" max="14072" width="0" style="1118" hidden="1" customWidth="1"/>
    <col min="14073" max="14073" width="13.28515625" style="1118" customWidth="1"/>
    <col min="14074" max="14074" width="0.5703125" style="1118" customWidth="1"/>
    <col min="14075" max="14075" width="9.5703125" style="1118" customWidth="1"/>
    <col min="14076" max="14076" width="0.7109375" style="1118" customWidth="1"/>
    <col min="14077" max="14077" width="9.5703125" style="1118" customWidth="1"/>
    <col min="14078" max="14078" width="0.5703125" style="1118" customWidth="1"/>
    <col min="14079" max="14079" width="9.5703125" style="1118" customWidth="1"/>
    <col min="14080" max="14080" width="0.85546875" style="1118" customWidth="1"/>
    <col min="14081" max="14081" width="9.5703125" style="1118" customWidth="1"/>
    <col min="14082" max="14082" width="0.5703125" style="1118" customWidth="1"/>
    <col min="14083" max="14083" width="9.5703125" style="1118" customWidth="1"/>
    <col min="14084" max="14084" width="2.5703125" style="1118" customWidth="1"/>
    <col min="14085" max="14085" width="1" style="1118" customWidth="1"/>
    <col min="14086" max="14322" width="9.140625" style="1118"/>
    <col min="14323" max="14323" width="1" style="1118" customWidth="1"/>
    <col min="14324" max="14324" width="2.5703125" style="1118" customWidth="1"/>
    <col min="14325" max="14325" width="2.28515625" style="1118" customWidth="1"/>
    <col min="14326" max="14326" width="30.140625" style="1118" customWidth="1"/>
    <col min="14327" max="14327" width="0.5703125" style="1118" customWidth="1"/>
    <col min="14328" max="14328" width="0" style="1118" hidden="1" customWidth="1"/>
    <col min="14329" max="14329" width="13.28515625" style="1118" customWidth="1"/>
    <col min="14330" max="14330" width="0.5703125" style="1118" customWidth="1"/>
    <col min="14331" max="14331" width="9.5703125" style="1118" customWidth="1"/>
    <col min="14332" max="14332" width="0.7109375" style="1118" customWidth="1"/>
    <col min="14333" max="14333" width="9.5703125" style="1118" customWidth="1"/>
    <col min="14334" max="14334" width="0.5703125" style="1118" customWidth="1"/>
    <col min="14335" max="14335" width="9.5703125" style="1118" customWidth="1"/>
    <col min="14336" max="14336" width="0.85546875" style="1118" customWidth="1"/>
    <col min="14337" max="14337" width="9.5703125" style="1118" customWidth="1"/>
    <col min="14338" max="14338" width="0.5703125" style="1118" customWidth="1"/>
    <col min="14339" max="14339" width="9.5703125" style="1118" customWidth="1"/>
    <col min="14340" max="14340" width="2.5703125" style="1118" customWidth="1"/>
    <col min="14341" max="14341" width="1" style="1118" customWidth="1"/>
    <col min="14342" max="14578" width="9.140625" style="1118"/>
    <col min="14579" max="14579" width="1" style="1118" customWidth="1"/>
    <col min="14580" max="14580" width="2.5703125" style="1118" customWidth="1"/>
    <col min="14581" max="14581" width="2.28515625" style="1118" customWidth="1"/>
    <col min="14582" max="14582" width="30.140625" style="1118" customWidth="1"/>
    <col min="14583" max="14583" width="0.5703125" style="1118" customWidth="1"/>
    <col min="14584" max="14584" width="0" style="1118" hidden="1" customWidth="1"/>
    <col min="14585" max="14585" width="13.28515625" style="1118" customWidth="1"/>
    <col min="14586" max="14586" width="0.5703125" style="1118" customWidth="1"/>
    <col min="14587" max="14587" width="9.5703125" style="1118" customWidth="1"/>
    <col min="14588" max="14588" width="0.7109375" style="1118" customWidth="1"/>
    <col min="14589" max="14589" width="9.5703125" style="1118" customWidth="1"/>
    <col min="14590" max="14590" width="0.5703125" style="1118" customWidth="1"/>
    <col min="14591" max="14591" width="9.5703125" style="1118" customWidth="1"/>
    <col min="14592" max="14592" width="0.85546875" style="1118" customWidth="1"/>
    <col min="14593" max="14593" width="9.5703125" style="1118" customWidth="1"/>
    <col min="14594" max="14594" width="0.5703125" style="1118" customWidth="1"/>
    <col min="14595" max="14595" width="9.5703125" style="1118" customWidth="1"/>
    <col min="14596" max="14596" width="2.5703125" style="1118" customWidth="1"/>
    <col min="14597" max="14597" width="1" style="1118" customWidth="1"/>
    <col min="14598" max="14834" width="9.140625" style="1118"/>
    <col min="14835" max="14835" width="1" style="1118" customWidth="1"/>
    <col min="14836" max="14836" width="2.5703125" style="1118" customWidth="1"/>
    <col min="14837" max="14837" width="2.28515625" style="1118" customWidth="1"/>
    <col min="14838" max="14838" width="30.140625" style="1118" customWidth="1"/>
    <col min="14839" max="14839" width="0.5703125" style="1118" customWidth="1"/>
    <col min="14840" max="14840" width="0" style="1118" hidden="1" customWidth="1"/>
    <col min="14841" max="14841" width="13.28515625" style="1118" customWidth="1"/>
    <col min="14842" max="14842" width="0.5703125" style="1118" customWidth="1"/>
    <col min="14843" max="14843" width="9.5703125" style="1118" customWidth="1"/>
    <col min="14844" max="14844" width="0.7109375" style="1118" customWidth="1"/>
    <col min="14845" max="14845" width="9.5703125" style="1118" customWidth="1"/>
    <col min="14846" max="14846" width="0.5703125" style="1118" customWidth="1"/>
    <col min="14847" max="14847" width="9.5703125" style="1118" customWidth="1"/>
    <col min="14848" max="14848" width="0.85546875" style="1118" customWidth="1"/>
    <col min="14849" max="14849" width="9.5703125" style="1118" customWidth="1"/>
    <col min="14850" max="14850" width="0.5703125" style="1118" customWidth="1"/>
    <col min="14851" max="14851" width="9.5703125" style="1118" customWidth="1"/>
    <col min="14852" max="14852" width="2.5703125" style="1118" customWidth="1"/>
    <col min="14853" max="14853" width="1" style="1118" customWidth="1"/>
    <col min="14854" max="15090" width="9.140625" style="1118"/>
    <col min="15091" max="15091" width="1" style="1118" customWidth="1"/>
    <col min="15092" max="15092" width="2.5703125" style="1118" customWidth="1"/>
    <col min="15093" max="15093" width="2.28515625" style="1118" customWidth="1"/>
    <col min="15094" max="15094" width="30.140625" style="1118" customWidth="1"/>
    <col min="15095" max="15095" width="0.5703125" style="1118" customWidth="1"/>
    <col min="15096" max="15096" width="0" style="1118" hidden="1" customWidth="1"/>
    <col min="15097" max="15097" width="13.28515625" style="1118" customWidth="1"/>
    <col min="15098" max="15098" width="0.5703125" style="1118" customWidth="1"/>
    <col min="15099" max="15099" width="9.5703125" style="1118" customWidth="1"/>
    <col min="15100" max="15100" width="0.7109375" style="1118" customWidth="1"/>
    <col min="15101" max="15101" width="9.5703125" style="1118" customWidth="1"/>
    <col min="15102" max="15102" width="0.5703125" style="1118" customWidth="1"/>
    <col min="15103" max="15103" width="9.5703125" style="1118" customWidth="1"/>
    <col min="15104" max="15104" width="0.85546875" style="1118" customWidth="1"/>
    <col min="15105" max="15105" width="9.5703125" style="1118" customWidth="1"/>
    <col min="15106" max="15106" width="0.5703125" style="1118" customWidth="1"/>
    <col min="15107" max="15107" width="9.5703125" style="1118" customWidth="1"/>
    <col min="15108" max="15108" width="2.5703125" style="1118" customWidth="1"/>
    <col min="15109" max="15109" width="1" style="1118" customWidth="1"/>
    <col min="15110" max="15346" width="9.140625" style="1118"/>
    <col min="15347" max="15347" width="1" style="1118" customWidth="1"/>
    <col min="15348" max="15348" width="2.5703125" style="1118" customWidth="1"/>
    <col min="15349" max="15349" width="2.28515625" style="1118" customWidth="1"/>
    <col min="15350" max="15350" width="30.140625" style="1118" customWidth="1"/>
    <col min="15351" max="15351" width="0.5703125" style="1118" customWidth="1"/>
    <col min="15352" max="15352" width="0" style="1118" hidden="1" customWidth="1"/>
    <col min="15353" max="15353" width="13.28515625" style="1118" customWidth="1"/>
    <col min="15354" max="15354" width="0.5703125" style="1118" customWidth="1"/>
    <col min="15355" max="15355" width="9.5703125" style="1118" customWidth="1"/>
    <col min="15356" max="15356" width="0.7109375" style="1118" customWidth="1"/>
    <col min="15357" max="15357" width="9.5703125" style="1118" customWidth="1"/>
    <col min="15358" max="15358" width="0.5703125" style="1118" customWidth="1"/>
    <col min="15359" max="15359" width="9.5703125" style="1118" customWidth="1"/>
    <col min="15360" max="15360" width="0.85546875" style="1118" customWidth="1"/>
    <col min="15361" max="15361" width="9.5703125" style="1118" customWidth="1"/>
    <col min="15362" max="15362" width="0.5703125" style="1118" customWidth="1"/>
    <col min="15363" max="15363" width="9.5703125" style="1118" customWidth="1"/>
    <col min="15364" max="15364" width="2.5703125" style="1118" customWidth="1"/>
    <col min="15365" max="15365" width="1" style="1118" customWidth="1"/>
    <col min="15366" max="15602" width="9.140625" style="1118"/>
    <col min="15603" max="15603" width="1" style="1118" customWidth="1"/>
    <col min="15604" max="15604" width="2.5703125" style="1118" customWidth="1"/>
    <col min="15605" max="15605" width="2.28515625" style="1118" customWidth="1"/>
    <col min="15606" max="15606" width="30.140625" style="1118" customWidth="1"/>
    <col min="15607" max="15607" width="0.5703125" style="1118" customWidth="1"/>
    <col min="15608" max="15608" width="0" style="1118" hidden="1" customWidth="1"/>
    <col min="15609" max="15609" width="13.28515625" style="1118" customWidth="1"/>
    <col min="15610" max="15610" width="0.5703125" style="1118" customWidth="1"/>
    <col min="15611" max="15611" width="9.5703125" style="1118" customWidth="1"/>
    <col min="15612" max="15612" width="0.7109375" style="1118" customWidth="1"/>
    <col min="15613" max="15613" width="9.5703125" style="1118" customWidth="1"/>
    <col min="15614" max="15614" width="0.5703125" style="1118" customWidth="1"/>
    <col min="15615" max="15615" width="9.5703125" style="1118" customWidth="1"/>
    <col min="15616" max="15616" width="0.85546875" style="1118" customWidth="1"/>
    <col min="15617" max="15617" width="9.5703125" style="1118" customWidth="1"/>
    <col min="15618" max="15618" width="0.5703125" style="1118" customWidth="1"/>
    <col min="15619" max="15619" width="9.5703125" style="1118" customWidth="1"/>
    <col min="15620" max="15620" width="2.5703125" style="1118" customWidth="1"/>
    <col min="15621" max="15621" width="1" style="1118" customWidth="1"/>
    <col min="15622" max="15858" width="9.140625" style="1118"/>
    <col min="15859" max="15859" width="1" style="1118" customWidth="1"/>
    <col min="15860" max="15860" width="2.5703125" style="1118" customWidth="1"/>
    <col min="15861" max="15861" width="2.28515625" style="1118" customWidth="1"/>
    <col min="15862" max="15862" width="30.140625" style="1118" customWidth="1"/>
    <col min="15863" max="15863" width="0.5703125" style="1118" customWidth="1"/>
    <col min="15864" max="15864" width="0" style="1118" hidden="1" customWidth="1"/>
    <col min="15865" max="15865" width="13.28515625" style="1118" customWidth="1"/>
    <col min="15866" max="15866" width="0.5703125" style="1118" customWidth="1"/>
    <col min="15867" max="15867" width="9.5703125" style="1118" customWidth="1"/>
    <col min="15868" max="15868" width="0.7109375" style="1118" customWidth="1"/>
    <col min="15869" max="15869" width="9.5703125" style="1118" customWidth="1"/>
    <col min="15870" max="15870" width="0.5703125" style="1118" customWidth="1"/>
    <col min="15871" max="15871" width="9.5703125" style="1118" customWidth="1"/>
    <col min="15872" max="15872" width="0.85546875" style="1118" customWidth="1"/>
    <col min="15873" max="15873" width="9.5703125" style="1118" customWidth="1"/>
    <col min="15874" max="15874" width="0.5703125" style="1118" customWidth="1"/>
    <col min="15875" max="15875" width="9.5703125" style="1118" customWidth="1"/>
    <col min="15876" max="15876" width="2.5703125" style="1118" customWidth="1"/>
    <col min="15877" max="15877" width="1" style="1118" customWidth="1"/>
    <col min="15878" max="16114" width="9.140625" style="1118"/>
    <col min="16115" max="16115" width="1" style="1118" customWidth="1"/>
    <col min="16116" max="16116" width="2.5703125" style="1118" customWidth="1"/>
    <col min="16117" max="16117" width="2.28515625" style="1118" customWidth="1"/>
    <col min="16118" max="16118" width="30.140625" style="1118" customWidth="1"/>
    <col min="16119" max="16119" width="0.5703125" style="1118" customWidth="1"/>
    <col min="16120" max="16120" width="0" style="1118" hidden="1" customWidth="1"/>
    <col min="16121" max="16121" width="13.28515625" style="1118" customWidth="1"/>
    <col min="16122" max="16122" width="0.5703125" style="1118" customWidth="1"/>
    <col min="16123" max="16123" width="9.5703125" style="1118" customWidth="1"/>
    <col min="16124" max="16124" width="0.7109375" style="1118" customWidth="1"/>
    <col min="16125" max="16125" width="9.5703125" style="1118" customWidth="1"/>
    <col min="16126" max="16126" width="0.5703125" style="1118" customWidth="1"/>
    <col min="16127" max="16127" width="9.5703125" style="1118" customWidth="1"/>
    <col min="16128" max="16128" width="0.85546875" style="1118" customWidth="1"/>
    <col min="16129" max="16129" width="9.5703125" style="1118" customWidth="1"/>
    <col min="16130" max="16130" width="0.5703125" style="1118" customWidth="1"/>
    <col min="16131" max="16131" width="9.5703125" style="1118" customWidth="1"/>
    <col min="16132" max="16132" width="2.5703125" style="1118" customWidth="1"/>
    <col min="16133" max="16133" width="1" style="1118" customWidth="1"/>
    <col min="16134" max="16384" width="9.140625" style="1118"/>
  </cols>
  <sheetData>
    <row r="1" spans="1:18" ht="13.5" thickBot="1">
      <c r="A1" s="1112"/>
      <c r="B1" s="1113"/>
      <c r="C1" s="1111" t="s">
        <v>686</v>
      </c>
      <c r="D1" s="1114"/>
      <c r="E1" s="1115"/>
      <c r="F1" s="1115"/>
      <c r="G1" s="1115"/>
      <c r="H1" s="1115"/>
      <c r="I1" s="1115"/>
      <c r="J1" s="1115"/>
      <c r="K1" s="1115"/>
      <c r="L1" s="1115"/>
      <c r="M1" s="1115"/>
      <c r="N1" s="1116"/>
      <c r="O1" s="1116"/>
      <c r="P1" s="1116"/>
      <c r="Q1" s="1117"/>
      <c r="R1" s="1112"/>
    </row>
    <row r="2" spans="1:18" ht="4.5" customHeight="1">
      <c r="A2" s="1112"/>
      <c r="B2" s="1651"/>
      <c r="C2" s="1651"/>
      <c r="D2" s="1651"/>
      <c r="E2" s="1652"/>
      <c r="F2" s="1652"/>
      <c r="G2" s="1652"/>
      <c r="H2" s="1652"/>
      <c r="I2" s="1119"/>
      <c r="J2" s="1652"/>
      <c r="K2" s="1652"/>
      <c r="L2" s="1652"/>
      <c r="M2" s="1652"/>
      <c r="N2" s="1119"/>
      <c r="O2" s="1119"/>
      <c r="P2" s="1119"/>
      <c r="Q2" s="1120"/>
      <c r="R2" s="1112"/>
    </row>
    <row r="3" spans="1:18" ht="12.75" customHeight="1" thickBot="1">
      <c r="A3" s="1112"/>
      <c r="B3" s="1121"/>
      <c r="C3" s="1121"/>
      <c r="D3" s="1121"/>
      <c r="E3" s="1121"/>
      <c r="F3" s="1121"/>
      <c r="G3" s="1121"/>
      <c r="H3" s="1121"/>
      <c r="I3" s="1121"/>
      <c r="J3" s="1121"/>
      <c r="K3" s="1121"/>
      <c r="L3" s="1121"/>
      <c r="M3" s="1121"/>
      <c r="N3" s="1121"/>
      <c r="O3" s="1121"/>
      <c r="P3" s="1122" t="s">
        <v>100</v>
      </c>
      <c r="Q3" s="1120"/>
      <c r="R3" s="1112"/>
    </row>
    <row r="4" spans="1:18" s="1128" customFormat="1" ht="13.5" thickBot="1">
      <c r="A4" s="1123"/>
      <c r="B4" s="1124"/>
      <c r="C4" s="1125" t="s">
        <v>687</v>
      </c>
      <c r="D4" s="1126"/>
      <c r="E4" s="1126"/>
      <c r="F4" s="1126"/>
      <c r="G4" s="1126"/>
      <c r="H4" s="1126"/>
      <c r="I4" s="1126"/>
      <c r="J4" s="1126"/>
      <c r="K4" s="1126"/>
      <c r="L4" s="1126"/>
      <c r="M4" s="1126"/>
      <c r="N4" s="1126"/>
      <c r="O4" s="1126"/>
      <c r="P4" s="1127"/>
      <c r="Q4" s="1120"/>
      <c r="R4" s="1123"/>
    </row>
    <row r="5" spans="1:18" ht="5.25" customHeight="1">
      <c r="A5" s="1112"/>
      <c r="B5" s="1121"/>
      <c r="C5" s="1129"/>
      <c r="D5" s="1129"/>
      <c r="E5" s="1129"/>
      <c r="F5" s="1130"/>
      <c r="G5" s="1130"/>
      <c r="H5" s="1130"/>
      <c r="I5" s="1130"/>
      <c r="J5" s="1130"/>
      <c r="K5" s="1130"/>
      <c r="L5" s="1130"/>
      <c r="M5" s="1130"/>
      <c r="N5" s="1130"/>
      <c r="O5" s="1130"/>
      <c r="P5" s="1130"/>
      <c r="Q5" s="1120"/>
      <c r="R5" s="1112"/>
    </row>
    <row r="6" spans="1:18" ht="22.5">
      <c r="A6" s="1112"/>
      <c r="B6" s="1121"/>
      <c r="C6" s="1653">
        <v>2009</v>
      </c>
      <c r="D6" s="1654"/>
      <c r="E6" s="1654"/>
      <c r="F6" s="1655"/>
      <c r="G6" s="1131"/>
      <c r="H6" s="1132" t="s">
        <v>95</v>
      </c>
      <c r="I6" s="1133"/>
      <c r="J6" s="1134" t="s">
        <v>688</v>
      </c>
      <c r="K6" s="1135"/>
      <c r="L6" s="1134" t="s">
        <v>689</v>
      </c>
      <c r="M6" s="1133"/>
      <c r="N6" s="1134" t="s">
        <v>108</v>
      </c>
      <c r="O6" s="1135"/>
      <c r="P6" s="1134" t="s">
        <v>107</v>
      </c>
      <c r="Q6" s="1120"/>
      <c r="R6" s="1121"/>
    </row>
    <row r="7" spans="1:18" ht="6" customHeight="1">
      <c r="A7" s="1112"/>
      <c r="B7" s="1121"/>
      <c r="C7" s="1137"/>
      <c r="D7" s="1137"/>
      <c r="E7" s="1129"/>
      <c r="F7" s="1130"/>
      <c r="G7" s="1130"/>
      <c r="H7" s="1656"/>
      <c r="I7" s="1656"/>
      <c r="J7" s="1656"/>
      <c r="K7" s="1130"/>
      <c r="L7" s="1130"/>
      <c r="M7" s="1133"/>
      <c r="N7" s="1138"/>
      <c r="O7" s="1139"/>
      <c r="P7" s="1130"/>
      <c r="Q7" s="1120"/>
      <c r="R7" s="1121"/>
    </row>
    <row r="8" spans="1:18" s="1143" customFormat="1">
      <c r="A8" s="1140"/>
      <c r="B8" s="1141"/>
      <c r="C8" s="1650" t="s">
        <v>95</v>
      </c>
      <c r="D8" s="1650"/>
      <c r="E8" s="1142"/>
      <c r="F8" s="1133"/>
      <c r="G8" s="1133"/>
      <c r="H8" s="1139">
        <v>217393</v>
      </c>
      <c r="I8" s="1139"/>
      <c r="J8" s="1139">
        <v>217176</v>
      </c>
      <c r="K8" s="1139"/>
      <c r="L8" s="1139">
        <v>217</v>
      </c>
      <c r="M8" s="1139"/>
      <c r="N8" s="1139">
        <v>162315</v>
      </c>
      <c r="O8" s="1139"/>
      <c r="P8" s="1139">
        <v>55078</v>
      </c>
      <c r="Q8" s="1120"/>
      <c r="R8" s="1141"/>
    </row>
    <row r="9" spans="1:18" s="1151" customFormat="1" ht="12.75" customHeight="1">
      <c r="A9" s="1144"/>
      <c r="B9" s="1145"/>
      <c r="C9" s="1146" t="s">
        <v>623</v>
      </c>
      <c r="D9" s="1147"/>
      <c r="E9" s="1148"/>
      <c r="F9" s="1149"/>
      <c r="G9" s="1149"/>
      <c r="H9" s="1150">
        <v>7670</v>
      </c>
      <c r="I9" s="1150"/>
      <c r="J9" s="1150">
        <v>7651</v>
      </c>
      <c r="K9" s="1150"/>
      <c r="L9" s="1150">
        <v>19</v>
      </c>
      <c r="M9" s="1150"/>
      <c r="N9" s="1150">
        <v>6201</v>
      </c>
      <c r="O9" s="1150"/>
      <c r="P9" s="1150">
        <v>1469</v>
      </c>
      <c r="Q9" s="1120"/>
      <c r="R9" s="1144"/>
    </row>
    <row r="10" spans="1:18" s="1151" customFormat="1" ht="12.75" customHeight="1">
      <c r="A10" s="1144"/>
      <c r="B10" s="1145"/>
      <c r="C10" s="1146" t="s">
        <v>624</v>
      </c>
      <c r="D10" s="1149"/>
      <c r="E10" s="1149"/>
      <c r="F10" s="1149"/>
      <c r="G10" s="1149"/>
      <c r="H10" s="1150">
        <v>1407</v>
      </c>
      <c r="I10" s="1150"/>
      <c r="J10" s="1150">
        <v>1399</v>
      </c>
      <c r="K10" s="1150"/>
      <c r="L10" s="1150">
        <v>8</v>
      </c>
      <c r="M10" s="1150"/>
      <c r="N10" s="1150">
        <v>1380</v>
      </c>
      <c r="O10" s="1150"/>
      <c r="P10" s="1150">
        <v>27</v>
      </c>
      <c r="Q10" s="1120"/>
      <c r="R10" s="1144"/>
    </row>
    <row r="11" spans="1:18" s="1143" customFormat="1" ht="12.75" customHeight="1">
      <c r="A11" s="1140"/>
      <c r="B11" s="1141"/>
      <c r="C11" s="1146" t="s">
        <v>625</v>
      </c>
      <c r="D11" s="1152"/>
      <c r="E11" s="1141"/>
      <c r="F11" s="1153"/>
      <c r="G11" s="1153"/>
      <c r="H11" s="1150">
        <v>58235</v>
      </c>
      <c r="I11" s="1150"/>
      <c r="J11" s="1150">
        <v>58206</v>
      </c>
      <c r="K11" s="1150"/>
      <c r="L11" s="1150">
        <v>29</v>
      </c>
      <c r="M11" s="1150"/>
      <c r="N11" s="1150">
        <v>46586</v>
      </c>
      <c r="O11" s="1150"/>
      <c r="P11" s="1150">
        <v>11649</v>
      </c>
      <c r="Q11" s="1120"/>
      <c r="R11" s="1140"/>
    </row>
    <row r="12" spans="1:18" s="1159" customFormat="1" ht="10.5" customHeight="1">
      <c r="A12" s="1154"/>
      <c r="B12" s="1155"/>
      <c r="C12" s="1146"/>
      <c r="D12" s="1156" t="s">
        <v>626</v>
      </c>
      <c r="E12" s="1155"/>
      <c r="F12" s="1157"/>
      <c r="G12" s="1157"/>
      <c r="H12" s="1158">
        <v>6986</v>
      </c>
      <c r="I12" s="1158"/>
      <c r="J12" s="1158">
        <v>6981</v>
      </c>
      <c r="K12" s="1158"/>
      <c r="L12" s="1158">
        <v>5</v>
      </c>
      <c r="M12" s="1158"/>
      <c r="N12" s="1158">
        <v>3664</v>
      </c>
      <c r="O12" s="1158"/>
      <c r="P12" s="1158">
        <v>3322</v>
      </c>
      <c r="Q12" s="1120"/>
      <c r="R12" s="1154"/>
    </row>
    <row r="13" spans="1:18" s="1159" customFormat="1" ht="10.5" customHeight="1">
      <c r="A13" s="1154"/>
      <c r="B13" s="1155"/>
      <c r="C13" s="1146"/>
      <c r="D13" s="1156" t="s">
        <v>627</v>
      </c>
      <c r="E13" s="1155"/>
      <c r="F13" s="1157"/>
      <c r="G13" s="1157"/>
      <c r="H13" s="1158">
        <v>883</v>
      </c>
      <c r="I13" s="1158"/>
      <c r="J13" s="1158">
        <v>883</v>
      </c>
      <c r="K13" s="1158"/>
      <c r="L13" s="1158" t="s">
        <v>11</v>
      </c>
      <c r="M13" s="1158"/>
      <c r="N13" s="1158">
        <v>578</v>
      </c>
      <c r="O13" s="1158"/>
      <c r="P13" s="1158">
        <v>305</v>
      </c>
      <c r="Q13" s="1120"/>
      <c r="R13" s="1154"/>
    </row>
    <row r="14" spans="1:18" s="1159" customFormat="1" ht="10.5" customHeight="1">
      <c r="A14" s="1154"/>
      <c r="B14" s="1155"/>
      <c r="C14" s="1146"/>
      <c r="D14" s="1156" t="s">
        <v>628</v>
      </c>
      <c r="E14" s="1155"/>
      <c r="F14" s="1157"/>
      <c r="G14" s="1157"/>
      <c r="H14" s="1158">
        <v>99</v>
      </c>
      <c r="I14" s="1158"/>
      <c r="J14" s="1158">
        <v>99</v>
      </c>
      <c r="K14" s="1158"/>
      <c r="L14" s="1158" t="s">
        <v>11</v>
      </c>
      <c r="M14" s="1158"/>
      <c r="N14" s="1158">
        <v>71</v>
      </c>
      <c r="O14" s="1158"/>
      <c r="P14" s="1158">
        <v>28</v>
      </c>
      <c r="Q14" s="1120"/>
      <c r="R14" s="1154"/>
    </row>
    <row r="15" spans="1:18" s="1159" customFormat="1" ht="10.5" customHeight="1">
      <c r="A15" s="1154"/>
      <c r="B15" s="1155"/>
      <c r="C15" s="1146"/>
      <c r="D15" s="1156" t="s">
        <v>629</v>
      </c>
      <c r="E15" s="1155"/>
      <c r="F15" s="1157"/>
      <c r="G15" s="1157"/>
      <c r="H15" s="1158">
        <v>2553</v>
      </c>
      <c r="I15" s="1158"/>
      <c r="J15" s="1158">
        <v>2551</v>
      </c>
      <c r="K15" s="1158"/>
      <c r="L15" s="1158">
        <v>2</v>
      </c>
      <c r="M15" s="1158"/>
      <c r="N15" s="1158">
        <v>1747</v>
      </c>
      <c r="O15" s="1158"/>
      <c r="P15" s="1158">
        <v>806</v>
      </c>
      <c r="Q15" s="1120"/>
      <c r="R15" s="1154"/>
    </row>
    <row r="16" spans="1:18" s="1159" customFormat="1" ht="10.5" customHeight="1">
      <c r="A16" s="1154"/>
      <c r="B16" s="1155"/>
      <c r="C16" s="1146"/>
      <c r="D16" s="1156" t="s">
        <v>630</v>
      </c>
      <c r="E16" s="1155"/>
      <c r="F16" s="1157"/>
      <c r="G16" s="1157"/>
      <c r="H16" s="1158">
        <v>2089</v>
      </c>
      <c r="I16" s="1158"/>
      <c r="J16" s="1158">
        <v>2089</v>
      </c>
      <c r="K16" s="1158"/>
      <c r="L16" s="1158" t="s">
        <v>11</v>
      </c>
      <c r="M16" s="1158"/>
      <c r="N16" s="1158">
        <v>689</v>
      </c>
      <c r="O16" s="1158"/>
      <c r="P16" s="1158">
        <v>1400</v>
      </c>
      <c r="Q16" s="1120"/>
      <c r="R16" s="1154"/>
    </row>
    <row r="17" spans="1:18" s="1159" customFormat="1" ht="10.5" customHeight="1">
      <c r="A17" s="1154"/>
      <c r="B17" s="1155"/>
      <c r="C17" s="1146"/>
      <c r="D17" s="1156" t="s">
        <v>631</v>
      </c>
      <c r="E17" s="1155"/>
      <c r="F17" s="1157"/>
      <c r="G17" s="1157"/>
      <c r="H17" s="1158">
        <v>1769</v>
      </c>
      <c r="I17" s="1158"/>
      <c r="J17" s="1158">
        <v>1769</v>
      </c>
      <c r="K17" s="1158"/>
      <c r="L17" s="1158" t="s">
        <v>11</v>
      </c>
      <c r="M17" s="1158"/>
      <c r="N17" s="1158">
        <v>1070</v>
      </c>
      <c r="O17" s="1158"/>
      <c r="P17" s="1158">
        <v>699</v>
      </c>
      <c r="Q17" s="1120"/>
      <c r="R17" s="1154"/>
    </row>
    <row r="18" spans="1:18" s="1159" customFormat="1" ht="10.5" customHeight="1">
      <c r="A18" s="1154"/>
      <c r="B18" s="1155"/>
      <c r="C18" s="1146"/>
      <c r="D18" s="1156" t="s">
        <v>690</v>
      </c>
      <c r="E18" s="1155"/>
      <c r="F18" s="1157"/>
      <c r="G18" s="1157"/>
      <c r="H18" s="1158">
        <v>4095</v>
      </c>
      <c r="I18" s="1158"/>
      <c r="J18" s="1158">
        <v>4092</v>
      </c>
      <c r="K18" s="1158"/>
      <c r="L18" s="1158">
        <v>3</v>
      </c>
      <c r="M18" s="1158"/>
      <c r="N18" s="1158">
        <v>3569</v>
      </c>
      <c r="O18" s="1158"/>
      <c r="P18" s="1158">
        <v>526</v>
      </c>
      <c r="Q18" s="1120"/>
      <c r="R18" s="1154"/>
    </row>
    <row r="19" spans="1:18" s="1159" customFormat="1" ht="10.5" customHeight="1">
      <c r="A19" s="1154"/>
      <c r="B19" s="1155"/>
      <c r="C19" s="1146"/>
      <c r="D19" s="1156" t="s">
        <v>633</v>
      </c>
      <c r="E19" s="1155"/>
      <c r="F19" s="1157"/>
      <c r="G19" s="1157"/>
      <c r="H19" s="1158">
        <v>781</v>
      </c>
      <c r="I19" s="1158"/>
      <c r="J19" s="1158">
        <v>781</v>
      </c>
      <c r="K19" s="1158"/>
      <c r="L19" s="1158" t="s">
        <v>11</v>
      </c>
      <c r="M19" s="1158"/>
      <c r="N19" s="1158">
        <v>664</v>
      </c>
      <c r="O19" s="1158"/>
      <c r="P19" s="1158">
        <v>117</v>
      </c>
      <c r="Q19" s="1120"/>
      <c r="R19" s="1154"/>
    </row>
    <row r="20" spans="1:18" s="1159" customFormat="1" ht="10.5" customHeight="1">
      <c r="A20" s="1154"/>
      <c r="B20" s="1155"/>
      <c r="C20" s="1146"/>
      <c r="D20" s="1156" t="s">
        <v>634</v>
      </c>
      <c r="E20" s="1155"/>
      <c r="F20" s="1157"/>
      <c r="G20" s="1157"/>
      <c r="H20" s="1158">
        <v>939</v>
      </c>
      <c r="I20" s="1158"/>
      <c r="J20" s="1158">
        <v>939</v>
      </c>
      <c r="K20" s="1158"/>
      <c r="L20" s="1158" t="s">
        <v>11</v>
      </c>
      <c r="M20" s="1158"/>
      <c r="N20" s="1158">
        <v>756</v>
      </c>
      <c r="O20" s="1158"/>
      <c r="P20" s="1158">
        <v>183</v>
      </c>
      <c r="Q20" s="1120"/>
      <c r="R20" s="1154"/>
    </row>
    <row r="21" spans="1:18" s="1159" customFormat="1" ht="10.5" customHeight="1">
      <c r="A21" s="1154"/>
      <c r="B21" s="1155"/>
      <c r="C21" s="1146"/>
      <c r="D21" s="1156" t="s">
        <v>635</v>
      </c>
      <c r="E21" s="1155"/>
      <c r="F21" s="1157"/>
      <c r="G21" s="1157"/>
      <c r="H21" s="1158">
        <v>22</v>
      </c>
      <c r="I21" s="1158"/>
      <c r="J21" s="1158">
        <v>22</v>
      </c>
      <c r="K21" s="1158"/>
      <c r="L21" s="1158" t="s">
        <v>11</v>
      </c>
      <c r="M21" s="1158"/>
      <c r="N21" s="1158">
        <v>18</v>
      </c>
      <c r="O21" s="1158"/>
      <c r="P21" s="1158">
        <v>4</v>
      </c>
      <c r="Q21" s="1120"/>
      <c r="R21" s="1154"/>
    </row>
    <row r="22" spans="1:18" s="1159" customFormat="1" ht="10.5" customHeight="1">
      <c r="A22" s="1154"/>
      <c r="B22" s="1155"/>
      <c r="C22" s="1146"/>
      <c r="D22" s="1156" t="s">
        <v>636</v>
      </c>
      <c r="E22" s="1155"/>
      <c r="F22" s="1157"/>
      <c r="G22" s="1157"/>
      <c r="H22" s="1158">
        <v>731</v>
      </c>
      <c r="I22" s="1158"/>
      <c r="J22" s="1158">
        <v>730</v>
      </c>
      <c r="K22" s="1158"/>
      <c r="L22" s="1158">
        <v>1</v>
      </c>
      <c r="M22" s="1158"/>
      <c r="N22" s="1158">
        <v>578</v>
      </c>
      <c r="O22" s="1158"/>
      <c r="P22" s="1158">
        <v>153</v>
      </c>
      <c r="Q22" s="1120"/>
      <c r="R22" s="1154"/>
    </row>
    <row r="23" spans="1:18" s="1159" customFormat="1" ht="10.5" customHeight="1">
      <c r="A23" s="1154"/>
      <c r="B23" s="1155"/>
      <c r="C23" s="1146"/>
      <c r="D23" s="1156" t="s">
        <v>637</v>
      </c>
      <c r="E23" s="1155"/>
      <c r="F23" s="1157"/>
      <c r="G23" s="1157"/>
      <c r="H23" s="1158">
        <v>176</v>
      </c>
      <c r="I23" s="1158"/>
      <c r="J23" s="1158">
        <v>176</v>
      </c>
      <c r="K23" s="1158"/>
      <c r="L23" s="1158" t="s">
        <v>11</v>
      </c>
      <c r="M23" s="1158"/>
      <c r="N23" s="1158">
        <v>80</v>
      </c>
      <c r="O23" s="1158"/>
      <c r="P23" s="1158">
        <v>96</v>
      </c>
      <c r="Q23" s="1120"/>
      <c r="R23" s="1154"/>
    </row>
    <row r="24" spans="1:18" s="1159" customFormat="1" ht="10.5" customHeight="1">
      <c r="A24" s="1154"/>
      <c r="B24" s="1155"/>
      <c r="C24" s="1146"/>
      <c r="D24" s="1156" t="s">
        <v>638</v>
      </c>
      <c r="E24" s="1155"/>
      <c r="F24" s="1157"/>
      <c r="G24" s="1157"/>
      <c r="H24" s="1158">
        <v>2191</v>
      </c>
      <c r="I24" s="1158"/>
      <c r="J24" s="1158">
        <v>2190</v>
      </c>
      <c r="K24" s="1158"/>
      <c r="L24" s="1158">
        <v>1</v>
      </c>
      <c r="M24" s="1158"/>
      <c r="N24" s="1158">
        <v>1768</v>
      </c>
      <c r="O24" s="1158"/>
      <c r="P24" s="1158">
        <v>423</v>
      </c>
      <c r="Q24" s="1120"/>
      <c r="R24" s="1154"/>
    </row>
    <row r="25" spans="1:18" s="1159" customFormat="1" ht="10.5" customHeight="1">
      <c r="A25" s="1154"/>
      <c r="B25" s="1155"/>
      <c r="C25" s="1146"/>
      <c r="D25" s="1156" t="s">
        <v>639</v>
      </c>
      <c r="E25" s="1155"/>
      <c r="F25" s="1157"/>
      <c r="G25" s="1157"/>
      <c r="H25" s="1158">
        <v>5541</v>
      </c>
      <c r="I25" s="1158"/>
      <c r="J25" s="1158">
        <v>5535</v>
      </c>
      <c r="K25" s="1158"/>
      <c r="L25" s="1158">
        <v>6</v>
      </c>
      <c r="M25" s="1158"/>
      <c r="N25" s="1158">
        <v>4787</v>
      </c>
      <c r="O25" s="1158"/>
      <c r="P25" s="1158">
        <v>754</v>
      </c>
      <c r="Q25" s="1120"/>
      <c r="R25" s="1154"/>
    </row>
    <row r="26" spans="1:18" s="1159" customFormat="1" ht="10.5" customHeight="1">
      <c r="A26" s="1154"/>
      <c r="B26" s="1155"/>
      <c r="C26" s="1146"/>
      <c r="D26" s="1156" t="s">
        <v>640</v>
      </c>
      <c r="E26" s="1155"/>
      <c r="F26" s="1157"/>
      <c r="G26" s="1157"/>
      <c r="H26" s="1158">
        <v>1298</v>
      </c>
      <c r="I26" s="1158"/>
      <c r="J26" s="1158">
        <v>1297</v>
      </c>
      <c r="K26" s="1158"/>
      <c r="L26" s="1158">
        <v>1</v>
      </c>
      <c r="M26" s="1158"/>
      <c r="N26" s="1158">
        <v>1205</v>
      </c>
      <c r="O26" s="1158"/>
      <c r="P26" s="1158">
        <v>93</v>
      </c>
      <c r="Q26" s="1120"/>
      <c r="R26" s="1154"/>
    </row>
    <row r="27" spans="1:18" s="1159" customFormat="1" ht="10.5" customHeight="1">
      <c r="A27" s="1154"/>
      <c r="B27" s="1155"/>
      <c r="C27" s="1146"/>
      <c r="D27" s="1156" t="s">
        <v>641</v>
      </c>
      <c r="E27" s="1155"/>
      <c r="F27" s="1157"/>
      <c r="G27" s="1157"/>
      <c r="H27" s="1158">
        <v>13237</v>
      </c>
      <c r="I27" s="1158"/>
      <c r="J27" s="1158">
        <v>13230</v>
      </c>
      <c r="K27" s="1158"/>
      <c r="L27" s="1158">
        <v>7</v>
      </c>
      <c r="M27" s="1158"/>
      <c r="N27" s="1158">
        <v>12543</v>
      </c>
      <c r="O27" s="1158"/>
      <c r="P27" s="1158">
        <v>694</v>
      </c>
      <c r="Q27" s="1120"/>
      <c r="R27" s="1154"/>
    </row>
    <row r="28" spans="1:18" s="1159" customFormat="1" ht="10.5" customHeight="1">
      <c r="A28" s="1154"/>
      <c r="B28" s="1155"/>
      <c r="C28" s="1146"/>
      <c r="D28" s="1156" t="s">
        <v>642</v>
      </c>
      <c r="E28" s="1155"/>
      <c r="F28" s="1157"/>
      <c r="G28" s="1157"/>
      <c r="H28" s="1158">
        <v>263</v>
      </c>
      <c r="I28" s="1158"/>
      <c r="J28" s="1158">
        <v>262</v>
      </c>
      <c r="K28" s="1158"/>
      <c r="L28" s="1158">
        <v>1</v>
      </c>
      <c r="M28" s="1158"/>
      <c r="N28" s="1158">
        <v>145</v>
      </c>
      <c r="O28" s="1158"/>
      <c r="P28" s="1158">
        <v>118</v>
      </c>
      <c r="Q28" s="1120"/>
      <c r="R28" s="1154"/>
    </row>
    <row r="29" spans="1:18" s="1159" customFormat="1" ht="10.5" customHeight="1">
      <c r="A29" s="1154"/>
      <c r="B29" s="1155"/>
      <c r="C29" s="1146"/>
      <c r="D29" s="1156" t="s">
        <v>643</v>
      </c>
      <c r="E29" s="1155"/>
      <c r="F29" s="1157"/>
      <c r="G29" s="1157"/>
      <c r="H29" s="1158">
        <v>1532</v>
      </c>
      <c r="I29" s="1158"/>
      <c r="J29" s="1158">
        <v>1532</v>
      </c>
      <c r="K29" s="1158"/>
      <c r="L29" s="1158" t="s">
        <v>11</v>
      </c>
      <c r="M29" s="1158"/>
      <c r="N29" s="1158">
        <v>1255</v>
      </c>
      <c r="O29" s="1158"/>
      <c r="P29" s="1158">
        <v>277</v>
      </c>
      <c r="Q29" s="1120"/>
      <c r="R29" s="1154"/>
    </row>
    <row r="30" spans="1:18" s="1159" customFormat="1" ht="10.5" customHeight="1">
      <c r="A30" s="1154"/>
      <c r="B30" s="1155"/>
      <c r="C30" s="1146"/>
      <c r="D30" s="1156" t="s">
        <v>644</v>
      </c>
      <c r="E30" s="1155"/>
      <c r="F30" s="1157"/>
      <c r="G30" s="1157"/>
      <c r="H30" s="1158">
        <v>3164</v>
      </c>
      <c r="I30" s="1158"/>
      <c r="J30" s="1158">
        <v>3163</v>
      </c>
      <c r="K30" s="1158"/>
      <c r="L30" s="1158">
        <v>1</v>
      </c>
      <c r="M30" s="1158"/>
      <c r="N30" s="1158">
        <v>3022</v>
      </c>
      <c r="O30" s="1158"/>
      <c r="P30" s="1158">
        <v>142</v>
      </c>
      <c r="Q30" s="1120"/>
      <c r="R30" s="1154"/>
    </row>
    <row r="31" spans="1:18" s="1159" customFormat="1" ht="10.5" customHeight="1">
      <c r="A31" s="1154"/>
      <c r="B31" s="1155"/>
      <c r="C31" s="1146"/>
      <c r="D31" s="1156" t="s">
        <v>645</v>
      </c>
      <c r="E31" s="1155"/>
      <c r="F31" s="1157"/>
      <c r="G31" s="1157"/>
      <c r="H31" s="1158">
        <v>2223</v>
      </c>
      <c r="I31" s="1158"/>
      <c r="J31" s="1158">
        <v>2223</v>
      </c>
      <c r="K31" s="1158"/>
      <c r="L31" s="1158" t="s">
        <v>11</v>
      </c>
      <c r="M31" s="1158"/>
      <c r="N31" s="1158">
        <v>1783</v>
      </c>
      <c r="O31" s="1158"/>
      <c r="P31" s="1158">
        <v>440</v>
      </c>
      <c r="Q31" s="1120"/>
      <c r="R31" s="1154"/>
    </row>
    <row r="32" spans="1:18" s="1159" customFormat="1" ht="10.5" customHeight="1">
      <c r="A32" s="1154"/>
      <c r="B32" s="1155"/>
      <c r="C32" s="1146"/>
      <c r="D32" s="1156" t="s">
        <v>646</v>
      </c>
      <c r="E32" s="1155"/>
      <c r="F32" s="1157"/>
      <c r="G32" s="1157"/>
      <c r="H32" s="1158">
        <v>653</v>
      </c>
      <c r="I32" s="1158"/>
      <c r="J32" s="1158">
        <v>653</v>
      </c>
      <c r="K32" s="1158"/>
      <c r="L32" s="1158" t="s">
        <v>11</v>
      </c>
      <c r="M32" s="1158"/>
      <c r="N32" s="1158">
        <v>585</v>
      </c>
      <c r="O32" s="1158"/>
      <c r="P32" s="1158">
        <v>68</v>
      </c>
      <c r="Q32" s="1120"/>
      <c r="R32" s="1154"/>
    </row>
    <row r="33" spans="1:18" s="1159" customFormat="1" ht="10.5" customHeight="1">
      <c r="A33" s="1154"/>
      <c r="B33" s="1155"/>
      <c r="C33" s="1146"/>
      <c r="D33" s="1156" t="s">
        <v>647</v>
      </c>
      <c r="E33" s="1155"/>
      <c r="F33" s="1157"/>
      <c r="G33" s="1157"/>
      <c r="H33" s="1158">
        <v>4521</v>
      </c>
      <c r="I33" s="1158"/>
      <c r="J33" s="1158">
        <v>4521</v>
      </c>
      <c r="K33" s="1158"/>
      <c r="L33" s="1158" t="s">
        <v>11</v>
      </c>
      <c r="M33" s="1158"/>
      <c r="N33" s="1158">
        <v>3875</v>
      </c>
      <c r="O33" s="1158"/>
      <c r="P33" s="1158">
        <v>646</v>
      </c>
      <c r="Q33" s="1120"/>
      <c r="R33" s="1154"/>
    </row>
    <row r="34" spans="1:18" s="1159" customFormat="1" ht="10.5" customHeight="1">
      <c r="A34" s="1154"/>
      <c r="B34" s="1155"/>
      <c r="C34" s="1146"/>
      <c r="D34" s="1156" t="s">
        <v>648</v>
      </c>
      <c r="E34" s="1155"/>
      <c r="F34" s="1157"/>
      <c r="G34" s="1157"/>
      <c r="H34" s="1158">
        <v>837</v>
      </c>
      <c r="I34" s="1158"/>
      <c r="J34" s="1158">
        <v>837</v>
      </c>
      <c r="K34" s="1158"/>
      <c r="L34" s="1158" t="s">
        <v>11</v>
      </c>
      <c r="M34" s="1158"/>
      <c r="N34" s="1158">
        <v>523</v>
      </c>
      <c r="O34" s="1158"/>
      <c r="P34" s="1158">
        <v>314</v>
      </c>
      <c r="Q34" s="1120"/>
      <c r="R34" s="1154"/>
    </row>
    <row r="35" spans="1:18" s="1159" customFormat="1" ht="10.5" customHeight="1">
      <c r="A35" s="1154"/>
      <c r="B35" s="1155"/>
      <c r="C35" s="1146"/>
      <c r="D35" s="1156" t="s">
        <v>649</v>
      </c>
      <c r="E35" s="1155"/>
      <c r="F35" s="1157"/>
      <c r="G35" s="1157"/>
      <c r="H35" s="1158">
        <v>1652</v>
      </c>
      <c r="I35" s="1158"/>
      <c r="J35" s="1158">
        <v>1651</v>
      </c>
      <c r="K35" s="1158"/>
      <c r="L35" s="1158">
        <v>1</v>
      </c>
      <c r="M35" s="1158"/>
      <c r="N35" s="1158">
        <v>1611</v>
      </c>
      <c r="O35" s="1158"/>
      <c r="P35" s="1158">
        <v>41</v>
      </c>
      <c r="Q35" s="1120"/>
      <c r="R35" s="1154"/>
    </row>
    <row r="36" spans="1:18" s="1143" customFormat="1" ht="12.75" customHeight="1">
      <c r="A36" s="1140"/>
      <c r="B36" s="1141"/>
      <c r="C36" s="1146" t="s">
        <v>650</v>
      </c>
      <c r="D36" s="1160"/>
      <c r="E36" s="1141"/>
      <c r="F36" s="1153"/>
      <c r="G36" s="1153"/>
      <c r="H36" s="1150">
        <v>204</v>
      </c>
      <c r="I36" s="1150"/>
      <c r="J36" s="1150">
        <v>204</v>
      </c>
      <c r="K36" s="1150"/>
      <c r="L36" s="1150" t="s">
        <v>11</v>
      </c>
      <c r="M36" s="1150"/>
      <c r="N36" s="1150">
        <v>192</v>
      </c>
      <c r="O36" s="1150"/>
      <c r="P36" s="1150">
        <v>12</v>
      </c>
      <c r="Q36" s="1120"/>
      <c r="R36" s="1140"/>
    </row>
    <row r="37" spans="1:18" s="1143" customFormat="1" ht="12.75" customHeight="1">
      <c r="A37" s="1140"/>
      <c r="B37" s="1141"/>
      <c r="C37" s="1146" t="s">
        <v>691</v>
      </c>
      <c r="D37" s="1160"/>
      <c r="E37" s="1141"/>
      <c r="F37" s="1153"/>
      <c r="G37" s="1153"/>
      <c r="H37" s="1150">
        <v>2693</v>
      </c>
      <c r="I37" s="1150"/>
      <c r="J37" s="1150">
        <v>2686</v>
      </c>
      <c r="K37" s="1150"/>
      <c r="L37" s="1150">
        <v>7</v>
      </c>
      <c r="M37" s="1150"/>
      <c r="N37" s="1150">
        <v>2361</v>
      </c>
      <c r="O37" s="1150"/>
      <c r="P37" s="1150">
        <v>332</v>
      </c>
      <c r="Q37" s="1120"/>
      <c r="R37" s="1140"/>
    </row>
    <row r="38" spans="1:18" s="1143" customFormat="1" ht="12.75" customHeight="1">
      <c r="A38" s="1140"/>
      <c r="B38" s="1141"/>
      <c r="C38" s="1146" t="s">
        <v>652</v>
      </c>
      <c r="D38" s="1160"/>
      <c r="E38" s="1141"/>
      <c r="F38" s="1153"/>
      <c r="G38" s="1153"/>
      <c r="H38" s="1150">
        <v>45118</v>
      </c>
      <c r="I38" s="1150"/>
      <c r="J38" s="1150">
        <v>45042</v>
      </c>
      <c r="K38" s="1150"/>
      <c r="L38" s="1150">
        <v>76</v>
      </c>
      <c r="M38" s="1150"/>
      <c r="N38" s="1150">
        <v>44392</v>
      </c>
      <c r="O38" s="1150"/>
      <c r="P38" s="1150">
        <v>726</v>
      </c>
      <c r="Q38" s="1120"/>
      <c r="R38" s="1140"/>
    </row>
    <row r="39" spans="1:18" s="1143" customFormat="1" ht="12.75" customHeight="1">
      <c r="A39" s="1140"/>
      <c r="B39" s="1141"/>
      <c r="C39" s="1146" t="s">
        <v>653</v>
      </c>
      <c r="D39" s="1160"/>
      <c r="E39" s="1141"/>
      <c r="F39" s="1153"/>
      <c r="G39" s="1153"/>
      <c r="H39" s="1150">
        <v>34867</v>
      </c>
      <c r="I39" s="1150"/>
      <c r="J39" s="1150">
        <v>34847</v>
      </c>
      <c r="K39" s="1150"/>
      <c r="L39" s="1150">
        <v>20</v>
      </c>
      <c r="M39" s="1150"/>
      <c r="N39" s="1150">
        <v>24746</v>
      </c>
      <c r="O39" s="1150"/>
      <c r="P39" s="1150">
        <v>10121</v>
      </c>
      <c r="Q39" s="1120"/>
      <c r="R39" s="1140"/>
    </row>
    <row r="40" spans="1:18" s="1143" customFormat="1" ht="12.75" customHeight="1">
      <c r="A40" s="1140"/>
      <c r="B40" s="1141"/>
      <c r="C40" s="1146" t="s">
        <v>657</v>
      </c>
      <c r="D40" s="1160"/>
      <c r="E40" s="1141"/>
      <c r="F40" s="1153"/>
      <c r="G40" s="1153"/>
      <c r="H40" s="1150">
        <v>10163</v>
      </c>
      <c r="I40" s="1150"/>
      <c r="J40" s="1150">
        <v>10140</v>
      </c>
      <c r="K40" s="1150"/>
      <c r="L40" s="1150">
        <v>23</v>
      </c>
      <c r="M40" s="1150"/>
      <c r="N40" s="1150">
        <v>8720</v>
      </c>
      <c r="O40" s="1150"/>
      <c r="P40" s="1150">
        <v>1443</v>
      </c>
      <c r="Q40" s="1120"/>
      <c r="R40" s="1140"/>
    </row>
    <row r="41" spans="1:18" s="1143" customFormat="1" ht="12.75" customHeight="1">
      <c r="A41" s="1140"/>
      <c r="B41" s="1141"/>
      <c r="C41" s="1146" t="s">
        <v>663</v>
      </c>
      <c r="D41" s="1160"/>
      <c r="E41" s="1141"/>
      <c r="F41" s="1153"/>
      <c r="G41" s="1153"/>
      <c r="H41" s="1150">
        <v>11902</v>
      </c>
      <c r="I41" s="1150"/>
      <c r="J41" s="1150">
        <v>11901</v>
      </c>
      <c r="K41" s="1150"/>
      <c r="L41" s="1150">
        <v>1</v>
      </c>
      <c r="M41" s="1150"/>
      <c r="N41" s="1150">
        <v>5100</v>
      </c>
      <c r="O41" s="1150"/>
      <c r="P41" s="1150">
        <v>6802</v>
      </c>
      <c r="Q41" s="1120"/>
      <c r="R41" s="1140"/>
    </row>
    <row r="42" spans="1:18" s="1143" customFormat="1" ht="12.75" customHeight="1">
      <c r="A42" s="1140"/>
      <c r="B42" s="1141"/>
      <c r="C42" s="1146" t="s">
        <v>664</v>
      </c>
      <c r="D42" s="1160"/>
      <c r="E42" s="1141"/>
      <c r="F42" s="1153"/>
      <c r="G42" s="1153"/>
      <c r="H42" s="1150">
        <v>663</v>
      </c>
      <c r="I42" s="1150"/>
      <c r="J42" s="1150">
        <v>661</v>
      </c>
      <c r="K42" s="1150"/>
      <c r="L42" s="1150">
        <v>2</v>
      </c>
      <c r="M42" s="1150"/>
      <c r="N42" s="1150">
        <v>441</v>
      </c>
      <c r="O42" s="1150"/>
      <c r="P42" s="1150">
        <v>222</v>
      </c>
      <c r="Q42" s="1120"/>
      <c r="R42" s="1140"/>
    </row>
    <row r="43" spans="1:18" s="1143" customFormat="1" ht="12.75" customHeight="1">
      <c r="A43" s="1140"/>
      <c r="B43" s="1141"/>
      <c r="C43" s="1146" t="s">
        <v>665</v>
      </c>
      <c r="D43" s="1160"/>
      <c r="E43" s="1141"/>
      <c r="F43" s="1153"/>
      <c r="G43" s="1153"/>
      <c r="H43" s="1150">
        <v>944</v>
      </c>
      <c r="I43" s="1150"/>
      <c r="J43" s="1150">
        <v>944</v>
      </c>
      <c r="K43" s="1150"/>
      <c r="L43" s="1150" t="s">
        <v>11</v>
      </c>
      <c r="M43" s="1150"/>
      <c r="N43" s="1150">
        <v>493</v>
      </c>
      <c r="O43" s="1150"/>
      <c r="P43" s="1150">
        <v>451</v>
      </c>
      <c r="Q43" s="1120"/>
      <c r="R43" s="1140"/>
    </row>
    <row r="44" spans="1:18" s="1151" customFormat="1" ht="12.75" customHeight="1">
      <c r="A44" s="1144"/>
      <c r="B44" s="1145"/>
      <c r="C44" s="1146" t="s">
        <v>668</v>
      </c>
      <c r="D44" s="1161"/>
      <c r="E44" s="1148"/>
      <c r="F44" s="1149"/>
      <c r="G44" s="1149"/>
      <c r="H44" s="1150">
        <v>891</v>
      </c>
      <c r="I44" s="1150"/>
      <c r="J44" s="1150">
        <v>888</v>
      </c>
      <c r="K44" s="1150"/>
      <c r="L44" s="1150">
        <v>3</v>
      </c>
      <c r="M44" s="1150"/>
      <c r="N44" s="1150">
        <v>584</v>
      </c>
      <c r="O44" s="1150"/>
      <c r="P44" s="1150">
        <v>307</v>
      </c>
      <c r="Q44" s="1120"/>
      <c r="R44" s="1144"/>
    </row>
    <row r="45" spans="1:18" s="1151" customFormat="1" ht="12.75" customHeight="1">
      <c r="A45" s="1144"/>
      <c r="B45" s="1145"/>
      <c r="C45" s="1146" t="s">
        <v>669</v>
      </c>
      <c r="D45" s="1149"/>
      <c r="E45" s="1149"/>
      <c r="F45" s="1149"/>
      <c r="G45" s="1149"/>
      <c r="H45" s="1150">
        <v>2331</v>
      </c>
      <c r="I45" s="1150"/>
      <c r="J45" s="1150">
        <v>2327</v>
      </c>
      <c r="K45" s="1150"/>
      <c r="L45" s="1150">
        <v>4</v>
      </c>
      <c r="M45" s="1150"/>
      <c r="N45" s="1150">
        <v>1595</v>
      </c>
      <c r="O45" s="1150"/>
      <c r="P45" s="1150">
        <v>736</v>
      </c>
      <c r="Q45" s="1120"/>
      <c r="R45" s="1144"/>
    </row>
    <row r="46" spans="1:18" s="1143" customFormat="1" ht="12.75" customHeight="1">
      <c r="A46" s="1140"/>
      <c r="B46" s="1141"/>
      <c r="C46" s="1146" t="s">
        <v>670</v>
      </c>
      <c r="D46" s="1152"/>
      <c r="E46" s="1141"/>
      <c r="F46" s="1153"/>
      <c r="G46" s="1153"/>
      <c r="H46" s="1150">
        <v>13674</v>
      </c>
      <c r="I46" s="1150"/>
      <c r="J46" s="1150">
        <v>13654</v>
      </c>
      <c r="K46" s="1150"/>
      <c r="L46" s="1150">
        <v>20</v>
      </c>
      <c r="M46" s="1150"/>
      <c r="N46" s="1150">
        <v>9052</v>
      </c>
      <c r="O46" s="1150"/>
      <c r="P46" s="1150">
        <v>4622</v>
      </c>
      <c r="Q46" s="1120"/>
      <c r="R46" s="1140"/>
    </row>
    <row r="47" spans="1:18" s="1151" customFormat="1" ht="12.75" customHeight="1">
      <c r="A47" s="1144"/>
      <c r="B47" s="1145"/>
      <c r="C47" s="1146" t="s">
        <v>671</v>
      </c>
      <c r="D47" s="1162"/>
      <c r="E47" s="1148"/>
      <c r="F47" s="1149"/>
      <c r="G47" s="1149"/>
      <c r="H47" s="1150">
        <v>6596</v>
      </c>
      <c r="I47" s="1150"/>
      <c r="J47" s="1150">
        <v>6593</v>
      </c>
      <c r="K47" s="1150"/>
      <c r="L47" s="1150">
        <v>3</v>
      </c>
      <c r="M47" s="1150"/>
      <c r="N47" s="1150">
        <v>4521</v>
      </c>
      <c r="O47" s="1150"/>
      <c r="P47" s="1150">
        <v>2075</v>
      </c>
      <c r="Q47" s="1120"/>
      <c r="R47" s="1144"/>
    </row>
    <row r="48" spans="1:18" s="1151" customFormat="1" ht="12.75" customHeight="1">
      <c r="A48" s="1144"/>
      <c r="B48" s="1145"/>
      <c r="C48" s="1146" t="s">
        <v>672</v>
      </c>
      <c r="D48" s="1162"/>
      <c r="E48" s="1148"/>
      <c r="F48" s="1149"/>
      <c r="G48" s="1149"/>
      <c r="H48" s="1150">
        <v>1854</v>
      </c>
      <c r="I48" s="1150"/>
      <c r="J48" s="1150">
        <v>1853</v>
      </c>
      <c r="K48" s="1150"/>
      <c r="L48" s="1150">
        <v>1</v>
      </c>
      <c r="M48" s="1150"/>
      <c r="N48" s="1150">
        <v>524</v>
      </c>
      <c r="O48" s="1150"/>
      <c r="P48" s="1150">
        <v>1330</v>
      </c>
      <c r="Q48" s="1120"/>
      <c r="R48" s="1144"/>
    </row>
    <row r="49" spans="1:18" s="1151" customFormat="1" ht="12.75" customHeight="1">
      <c r="A49" s="1144"/>
      <c r="B49" s="1145"/>
      <c r="C49" s="1146" t="s">
        <v>673</v>
      </c>
      <c r="D49" s="1162"/>
      <c r="E49" s="1148"/>
      <c r="F49" s="1149"/>
      <c r="G49" s="1149"/>
      <c r="H49" s="1150">
        <v>10543</v>
      </c>
      <c r="I49" s="1150"/>
      <c r="J49" s="1150">
        <v>10543</v>
      </c>
      <c r="K49" s="1150"/>
      <c r="L49" s="1150" t="s">
        <v>11</v>
      </c>
      <c r="M49" s="1150"/>
      <c r="N49" s="1150">
        <v>1631</v>
      </c>
      <c r="O49" s="1150"/>
      <c r="P49" s="1150">
        <v>8912</v>
      </c>
      <c r="Q49" s="1120"/>
      <c r="R49" s="1144"/>
    </row>
    <row r="50" spans="1:18" s="1151" customFormat="1" ht="12.75" customHeight="1">
      <c r="A50" s="1144"/>
      <c r="B50" s="1145"/>
      <c r="C50" s="1146" t="s">
        <v>674</v>
      </c>
      <c r="D50" s="1161"/>
      <c r="E50" s="1148"/>
      <c r="F50" s="1149"/>
      <c r="G50" s="1149"/>
      <c r="H50" s="1150">
        <v>1795</v>
      </c>
      <c r="I50" s="1150"/>
      <c r="J50" s="1150">
        <v>1795</v>
      </c>
      <c r="K50" s="1150"/>
      <c r="L50" s="1150" t="s">
        <v>11</v>
      </c>
      <c r="M50" s="1150"/>
      <c r="N50" s="1150">
        <v>1385</v>
      </c>
      <c r="O50" s="1150"/>
      <c r="P50" s="1150">
        <v>410</v>
      </c>
      <c r="Q50" s="1120"/>
      <c r="R50" s="1144"/>
    </row>
    <row r="51" spans="1:18" s="1151" customFormat="1" ht="12.75" customHeight="1">
      <c r="A51" s="1144"/>
      <c r="B51" s="1145"/>
      <c r="C51" s="1146" t="s">
        <v>675</v>
      </c>
      <c r="D51" s="1149"/>
      <c r="E51" s="1149"/>
      <c r="F51" s="1149"/>
      <c r="G51" s="1149"/>
      <c r="H51" s="1150">
        <v>3204</v>
      </c>
      <c r="I51" s="1150"/>
      <c r="J51" s="1150">
        <v>3204</v>
      </c>
      <c r="K51" s="1150"/>
      <c r="L51" s="1150" t="s">
        <v>11</v>
      </c>
      <c r="M51" s="1150"/>
      <c r="N51" s="1150">
        <v>1242</v>
      </c>
      <c r="O51" s="1150"/>
      <c r="P51" s="1150">
        <v>1962</v>
      </c>
      <c r="Q51" s="1120"/>
      <c r="R51" s="1144"/>
    </row>
    <row r="52" spans="1:18" s="1143" customFormat="1" ht="12.75" customHeight="1">
      <c r="A52" s="1140"/>
      <c r="B52" s="1141"/>
      <c r="C52" s="1146" t="s">
        <v>692</v>
      </c>
      <c r="D52" s="1163"/>
      <c r="E52" s="1141"/>
      <c r="F52" s="1153"/>
      <c r="G52" s="1153"/>
      <c r="H52" s="1150">
        <v>1385</v>
      </c>
      <c r="I52" s="1150"/>
      <c r="J52" s="1150">
        <v>1385</v>
      </c>
      <c r="K52" s="1150"/>
      <c r="L52" s="1150" t="s">
        <v>11</v>
      </c>
      <c r="M52" s="1150"/>
      <c r="N52" s="1150">
        <v>246</v>
      </c>
      <c r="O52" s="1150"/>
      <c r="P52" s="1150">
        <v>1139</v>
      </c>
      <c r="Q52" s="1120"/>
      <c r="R52" s="1140"/>
    </row>
    <row r="53" spans="1:18" s="1143" customFormat="1" ht="12.75" customHeight="1">
      <c r="A53" s="1140"/>
      <c r="B53" s="1141"/>
      <c r="C53" s="1146" t="s">
        <v>693</v>
      </c>
      <c r="D53" s="1163"/>
      <c r="E53" s="1164"/>
      <c r="F53" s="1153"/>
      <c r="G53" s="1153"/>
      <c r="H53" s="1150">
        <v>25</v>
      </c>
      <c r="I53" s="1150"/>
      <c r="J53" s="1150">
        <v>25</v>
      </c>
      <c r="K53" s="1150"/>
      <c r="L53" s="1150" t="s">
        <v>11</v>
      </c>
      <c r="M53" s="1150"/>
      <c r="N53" s="1150">
        <v>13</v>
      </c>
      <c r="O53" s="1150"/>
      <c r="P53" s="1150">
        <v>12</v>
      </c>
      <c r="Q53" s="1120"/>
      <c r="R53" s="1140"/>
    </row>
    <row r="54" spans="1:18" s="1151" customFormat="1" ht="12.75" customHeight="1">
      <c r="A54" s="1144"/>
      <c r="B54" s="1145"/>
      <c r="C54" s="1146" t="s">
        <v>406</v>
      </c>
      <c r="D54" s="1165"/>
      <c r="E54" s="1148"/>
      <c r="F54" s="1166"/>
      <c r="G54" s="1166"/>
      <c r="H54" s="1150">
        <v>1229</v>
      </c>
      <c r="I54" s="1150"/>
      <c r="J54" s="1150">
        <v>1228</v>
      </c>
      <c r="K54" s="1150"/>
      <c r="L54" s="1150">
        <v>1</v>
      </c>
      <c r="M54" s="1150"/>
      <c r="N54" s="1150">
        <v>910</v>
      </c>
      <c r="O54" s="1150"/>
      <c r="P54" s="1150">
        <v>319</v>
      </c>
      <c r="Q54" s="1120"/>
      <c r="R54" s="1144"/>
    </row>
    <row r="55" spans="1:18" ht="3" customHeight="1" thickBot="1">
      <c r="A55" s="1112"/>
      <c r="B55" s="1121"/>
      <c r="C55" s="1121"/>
      <c r="D55" s="1121"/>
      <c r="E55" s="1121"/>
      <c r="F55" s="1121"/>
      <c r="G55" s="1121"/>
      <c r="H55" s="1121"/>
      <c r="I55" s="1121"/>
      <c r="J55" s="1121"/>
      <c r="K55" s="1121"/>
      <c r="L55" s="1121"/>
      <c r="M55" s="1121"/>
      <c r="N55" s="1121"/>
      <c r="O55" s="1121"/>
      <c r="P55" s="1122"/>
      <c r="Q55" s="1120"/>
      <c r="R55" s="1112"/>
    </row>
    <row r="56" spans="1:18" ht="13.5" thickBot="1">
      <c r="A56" s="1112"/>
      <c r="B56" s="1121"/>
      <c r="C56" s="1125" t="s">
        <v>694</v>
      </c>
      <c r="D56" s="1126"/>
      <c r="E56" s="1126"/>
      <c r="F56" s="1126"/>
      <c r="G56" s="1126"/>
      <c r="H56" s="1126"/>
      <c r="I56" s="1126"/>
      <c r="J56" s="1126"/>
      <c r="K56" s="1126"/>
      <c r="L56" s="1126"/>
      <c r="M56" s="1126"/>
      <c r="N56" s="1126"/>
      <c r="O56" s="1126"/>
      <c r="P56" s="1127"/>
      <c r="Q56" s="1120"/>
      <c r="R56" s="1112"/>
    </row>
    <row r="57" spans="1:18" s="1159" customFormat="1" ht="5.25" customHeight="1">
      <c r="A57" s="1154"/>
      <c r="B57" s="1155"/>
      <c r="C57" s="1167"/>
      <c r="D57" s="1167"/>
      <c r="E57" s="1168"/>
      <c r="F57" s="1157"/>
      <c r="G57" s="1157"/>
      <c r="H57" s="1157"/>
      <c r="I57" s="1157"/>
      <c r="J57" s="1157"/>
      <c r="K57" s="1157"/>
      <c r="L57" s="1157"/>
      <c r="M57" s="1157"/>
      <c r="N57" s="1157"/>
      <c r="O57" s="512"/>
      <c r="P57" s="1157"/>
      <c r="Q57" s="1120"/>
      <c r="R57" s="1154"/>
    </row>
    <row r="58" spans="1:18" s="1143" customFormat="1" ht="12.75" customHeight="1">
      <c r="A58" s="1140"/>
      <c r="B58" s="1141"/>
      <c r="C58" s="1653">
        <v>2009</v>
      </c>
      <c r="D58" s="1655"/>
      <c r="E58" s="1164"/>
      <c r="F58" s="1657" t="s">
        <v>95</v>
      </c>
      <c r="G58" s="1657"/>
      <c r="H58" s="1657"/>
      <c r="I58" s="1169"/>
      <c r="J58" s="1657" t="s">
        <v>688</v>
      </c>
      <c r="K58" s="1657"/>
      <c r="L58" s="1657"/>
      <c r="M58" s="1169"/>
      <c r="N58" s="1657" t="s">
        <v>689</v>
      </c>
      <c r="O58" s="1657"/>
      <c r="P58" s="1657"/>
      <c r="Q58" s="1170"/>
      <c r="R58" s="1140"/>
    </row>
    <row r="59" spans="1:18" s="1159" customFormat="1" ht="6" customHeight="1">
      <c r="A59" s="1154"/>
      <c r="B59" s="1155"/>
      <c r="C59" s="1121"/>
      <c r="D59" s="1121"/>
      <c r="E59" s="1168"/>
      <c r="F59" s="1658"/>
      <c r="G59" s="1658"/>
      <c r="H59" s="1658"/>
      <c r="I59" s="1130"/>
      <c r="J59" s="1659"/>
      <c r="K59" s="1659"/>
      <c r="L59" s="1659"/>
      <c r="M59" s="1659"/>
      <c r="N59" s="1171"/>
      <c r="O59" s="512"/>
      <c r="P59" s="1171"/>
      <c r="Q59" s="1120"/>
      <c r="R59" s="1154"/>
    </row>
    <row r="60" spans="1:18" s="1159" customFormat="1">
      <c r="A60" s="1154"/>
      <c r="B60" s="1155"/>
      <c r="C60" s="1650" t="s">
        <v>95</v>
      </c>
      <c r="D60" s="1650"/>
      <c r="E60" s="1168"/>
      <c r="F60" s="1660">
        <v>217393</v>
      </c>
      <c r="G60" s="1660"/>
      <c r="H60" s="1660"/>
      <c r="I60" s="1153"/>
      <c r="J60" s="1660">
        <v>217176</v>
      </c>
      <c r="K60" s="1660"/>
      <c r="L60" s="1660"/>
      <c r="M60" s="1153"/>
      <c r="N60" s="1660">
        <v>217</v>
      </c>
      <c r="O60" s="1660"/>
      <c r="P60" s="1660"/>
      <c r="Q60" s="1120"/>
      <c r="R60" s="1154"/>
    </row>
    <row r="61" spans="1:18" s="1159" customFormat="1" ht="13.5" customHeight="1">
      <c r="A61" s="1154"/>
      <c r="B61" s="1155"/>
      <c r="C61" s="1146" t="s">
        <v>695</v>
      </c>
      <c r="D61" s="1172"/>
      <c r="E61" s="1129"/>
      <c r="F61" s="1661">
        <v>758</v>
      </c>
      <c r="G61" s="1661"/>
      <c r="H61" s="1661"/>
      <c r="I61" s="512"/>
      <c r="J61" s="1661">
        <v>758</v>
      </c>
      <c r="K61" s="1661"/>
      <c r="L61" s="1661"/>
      <c r="M61" s="512"/>
      <c r="N61" s="1661" t="s">
        <v>11</v>
      </c>
      <c r="O61" s="1661"/>
      <c r="P61" s="1661"/>
      <c r="Q61" s="1120"/>
      <c r="R61" s="1154"/>
    </row>
    <row r="62" spans="1:18" s="1159" customFormat="1" ht="13.5" customHeight="1">
      <c r="A62" s="1154"/>
      <c r="B62" s="1155"/>
      <c r="C62" s="1146" t="s">
        <v>696</v>
      </c>
      <c r="D62" s="1172"/>
      <c r="E62" s="1129"/>
      <c r="F62" s="1661">
        <v>21996</v>
      </c>
      <c r="G62" s="1661"/>
      <c r="H62" s="1661"/>
      <c r="I62" s="512"/>
      <c r="J62" s="1661">
        <v>21986</v>
      </c>
      <c r="K62" s="1661"/>
      <c r="L62" s="1661"/>
      <c r="M62" s="512"/>
      <c r="N62" s="1661">
        <v>10</v>
      </c>
      <c r="O62" s="1661"/>
      <c r="P62" s="1661"/>
      <c r="Q62" s="1120"/>
      <c r="R62" s="1154"/>
    </row>
    <row r="63" spans="1:18" s="1159" customFormat="1" ht="13.5" customHeight="1">
      <c r="A63" s="1154"/>
      <c r="B63" s="1155"/>
      <c r="C63" s="1146" t="s">
        <v>697</v>
      </c>
      <c r="D63" s="1172"/>
      <c r="E63" s="1129"/>
      <c r="F63" s="1661">
        <v>54370</v>
      </c>
      <c r="G63" s="1661"/>
      <c r="H63" s="1661"/>
      <c r="I63" s="512"/>
      <c r="J63" s="1661">
        <v>54329</v>
      </c>
      <c r="K63" s="1661"/>
      <c r="L63" s="1661"/>
      <c r="M63" s="512"/>
      <c r="N63" s="1661">
        <v>41</v>
      </c>
      <c r="O63" s="1661"/>
      <c r="P63" s="1661"/>
      <c r="Q63" s="1120"/>
    </row>
    <row r="64" spans="1:18" s="1159" customFormat="1" ht="13.5" customHeight="1">
      <c r="A64" s="1154"/>
      <c r="B64" s="1155"/>
      <c r="C64" s="1146" t="s">
        <v>698</v>
      </c>
      <c r="D64" s="1172"/>
      <c r="E64" s="1129"/>
      <c r="F64" s="1661">
        <v>56377</v>
      </c>
      <c r="G64" s="1661"/>
      <c r="H64" s="1661"/>
      <c r="I64" s="512"/>
      <c r="J64" s="1661">
        <v>56303</v>
      </c>
      <c r="K64" s="1661"/>
      <c r="L64" s="1661"/>
      <c r="M64" s="512"/>
      <c r="N64" s="1661">
        <v>74</v>
      </c>
      <c r="O64" s="1661"/>
      <c r="P64" s="1661"/>
      <c r="Q64" s="1120"/>
      <c r="R64" s="1154"/>
    </row>
    <row r="65" spans="1:18" s="1159" customFormat="1" ht="13.5" customHeight="1">
      <c r="A65" s="1154"/>
      <c r="B65" s="1155"/>
      <c r="C65" s="1146" t="s">
        <v>699</v>
      </c>
      <c r="D65" s="1172"/>
      <c r="E65" s="1129"/>
      <c r="F65" s="1661">
        <v>46187</v>
      </c>
      <c r="G65" s="1661"/>
      <c r="H65" s="1661"/>
      <c r="I65" s="512"/>
      <c r="J65" s="1661">
        <v>46130</v>
      </c>
      <c r="K65" s="1661"/>
      <c r="L65" s="1661"/>
      <c r="M65" s="512"/>
      <c r="N65" s="1661">
        <v>57</v>
      </c>
      <c r="O65" s="1661"/>
      <c r="P65" s="1661"/>
      <c r="Q65" s="1120"/>
      <c r="R65" s="1154"/>
    </row>
    <row r="66" spans="1:18" s="1159" customFormat="1" ht="13.5" customHeight="1">
      <c r="A66" s="1154"/>
      <c r="B66" s="1155"/>
      <c r="C66" s="1146" t="s">
        <v>700</v>
      </c>
      <c r="D66" s="1112"/>
      <c r="E66" s="1129"/>
      <c r="F66" s="1661">
        <v>21636</v>
      </c>
      <c r="G66" s="1661"/>
      <c r="H66" s="1661"/>
      <c r="I66" s="512"/>
      <c r="J66" s="1661">
        <v>21608</v>
      </c>
      <c r="K66" s="1661"/>
      <c r="L66" s="1661"/>
      <c r="M66" s="512"/>
      <c r="N66" s="1661">
        <v>28</v>
      </c>
      <c r="O66" s="1661"/>
      <c r="P66" s="1661"/>
      <c r="Q66" s="1120"/>
      <c r="R66" s="1154"/>
    </row>
    <row r="67" spans="1:18" s="1159" customFormat="1" ht="13.5" customHeight="1">
      <c r="A67" s="1154"/>
      <c r="B67" s="1155"/>
      <c r="C67" s="1146" t="s">
        <v>701</v>
      </c>
      <c r="D67" s="1112"/>
      <c r="E67" s="1129"/>
      <c r="F67" s="1661">
        <v>2439</v>
      </c>
      <c r="G67" s="1661"/>
      <c r="H67" s="1661"/>
      <c r="I67" s="512"/>
      <c r="J67" s="1661">
        <v>2432</v>
      </c>
      <c r="K67" s="1661"/>
      <c r="L67" s="1661"/>
      <c r="M67" s="512"/>
      <c r="N67" s="1661">
        <v>7</v>
      </c>
      <c r="O67" s="1661"/>
      <c r="P67" s="1661"/>
      <c r="Q67" s="1120"/>
      <c r="R67" s="1154"/>
    </row>
    <row r="68" spans="1:18" s="1159" customFormat="1" ht="13.5" customHeight="1">
      <c r="A68" s="1154"/>
      <c r="B68" s="1155"/>
      <c r="C68" s="1146" t="s">
        <v>406</v>
      </c>
      <c r="D68" s="1173"/>
      <c r="E68" s="1168"/>
      <c r="F68" s="1661">
        <v>13630</v>
      </c>
      <c r="G68" s="1661"/>
      <c r="H68" s="1661"/>
      <c r="I68" s="512"/>
      <c r="J68" s="1661">
        <v>13630</v>
      </c>
      <c r="K68" s="1661"/>
      <c r="L68" s="1661"/>
      <c r="M68" s="512"/>
      <c r="N68" s="1661" t="s">
        <v>11</v>
      </c>
      <c r="O68" s="1661"/>
      <c r="P68" s="1661"/>
      <c r="Q68" s="1120"/>
      <c r="R68" s="1154"/>
    </row>
    <row r="69" spans="1:18" ht="12.75" customHeight="1">
      <c r="A69" s="1112"/>
      <c r="B69" s="1136"/>
      <c r="C69" s="1662" t="s">
        <v>702</v>
      </c>
      <c r="D69" s="1662"/>
      <c r="E69" s="1662"/>
      <c r="F69" s="1662"/>
      <c r="G69" s="1662"/>
      <c r="H69" s="1662"/>
      <c r="I69" s="1662"/>
      <c r="J69" s="1662"/>
      <c r="K69" s="1174"/>
      <c r="L69" s="1663"/>
      <c r="M69" s="1663"/>
      <c r="N69" s="1663"/>
      <c r="O69" s="1663"/>
      <c r="P69" s="1663"/>
      <c r="Q69" s="1120"/>
      <c r="R69" s="1112"/>
    </row>
    <row r="70" spans="1:18" ht="10.5" customHeight="1" thickBot="1">
      <c r="A70" s="1121"/>
      <c r="B70" s="1155"/>
      <c r="C70" s="95" t="s">
        <v>703</v>
      </c>
      <c r="D70" s="1121"/>
      <c r="E70" s="1121"/>
      <c r="F70" s="1175" t="s">
        <v>704</v>
      </c>
      <c r="G70" s="1175"/>
      <c r="I70" s="1121"/>
      <c r="J70" s="1121"/>
      <c r="K70" s="1121"/>
      <c r="L70" s="1121"/>
      <c r="M70" s="1121"/>
      <c r="N70" s="1121"/>
      <c r="O70" s="1121"/>
      <c r="Q70" s="1120"/>
      <c r="R70" s="1112"/>
    </row>
    <row r="71" spans="1:18" ht="13.5" thickBot="1">
      <c r="A71" s="1121"/>
      <c r="C71" s="1524"/>
      <c r="D71" s="1524"/>
      <c r="E71" s="1176"/>
      <c r="F71" s="1176"/>
      <c r="G71" s="1176"/>
      <c r="H71" s="1176"/>
      <c r="I71" s="1176"/>
      <c r="J71" s="1121"/>
      <c r="K71" s="1121"/>
      <c r="L71" s="1121"/>
      <c r="M71" s="1121"/>
      <c r="N71" s="1121"/>
      <c r="O71" s="1121"/>
      <c r="P71" s="807" t="s">
        <v>592</v>
      </c>
      <c r="Q71" s="1177">
        <v>17</v>
      </c>
      <c r="R71" s="1112"/>
    </row>
    <row r="72" spans="1:18">
      <c r="A72" s="1112"/>
      <c r="B72" s="1121"/>
      <c r="C72" s="1121"/>
      <c r="D72" s="1121"/>
      <c r="E72" s="1121"/>
      <c r="F72" s="1121"/>
      <c r="G72" s="1121"/>
      <c r="H72" s="1121"/>
      <c r="I72" s="1121"/>
      <c r="J72" s="1121"/>
      <c r="K72" s="1121"/>
      <c r="L72" s="1121"/>
      <c r="M72" s="1121"/>
      <c r="N72" s="1121"/>
      <c r="O72" s="1121"/>
      <c r="P72" s="1121"/>
      <c r="Q72" s="1178"/>
      <c r="R72" s="1112"/>
    </row>
    <row r="85" spans="17:17">
      <c r="Q85" s="1179"/>
    </row>
    <row r="86" spans="17:17">
      <c r="Q86" s="1180"/>
    </row>
  </sheetData>
  <mergeCells count="43">
    <mergeCell ref="C71:D71"/>
    <mergeCell ref="F66:H66"/>
    <mergeCell ref="J66:L66"/>
    <mergeCell ref="N66:P66"/>
    <mergeCell ref="F67:H67"/>
    <mergeCell ref="J67:L67"/>
    <mergeCell ref="N67:P67"/>
    <mergeCell ref="F68:H68"/>
    <mergeCell ref="J68:L68"/>
    <mergeCell ref="N68:P68"/>
    <mergeCell ref="C69:J69"/>
    <mergeCell ref="L69:P69"/>
    <mergeCell ref="F64:H64"/>
    <mergeCell ref="J64:L64"/>
    <mergeCell ref="N64:P64"/>
    <mergeCell ref="F65:H65"/>
    <mergeCell ref="J65:L65"/>
    <mergeCell ref="N65:P65"/>
    <mergeCell ref="F62:H62"/>
    <mergeCell ref="J62:L62"/>
    <mergeCell ref="N62:P62"/>
    <mergeCell ref="F63:H63"/>
    <mergeCell ref="J63:L63"/>
    <mergeCell ref="N63:P63"/>
    <mergeCell ref="C60:D60"/>
    <mergeCell ref="F60:H60"/>
    <mergeCell ref="J60:L60"/>
    <mergeCell ref="N60:P60"/>
    <mergeCell ref="F61:H61"/>
    <mergeCell ref="J61:L61"/>
    <mergeCell ref="N61:P61"/>
    <mergeCell ref="C58:D58"/>
    <mergeCell ref="F58:H58"/>
    <mergeCell ref="J58:L58"/>
    <mergeCell ref="N58:P58"/>
    <mergeCell ref="F59:H59"/>
    <mergeCell ref="J59:M59"/>
    <mergeCell ref="C8:D8"/>
    <mergeCell ref="B2:D2"/>
    <mergeCell ref="E2:H2"/>
    <mergeCell ref="J2:M2"/>
    <mergeCell ref="C6:F6"/>
    <mergeCell ref="H7:J7"/>
  </mergeCells>
  <pageMargins left="0.15748031496062992" right="0.15748031496062992" top="0.23622047244094491" bottom="0.19685039370078741" header="0" footer="0"/>
  <pageSetup paperSize="9" orientation="portrait" verticalDpi="1200" r:id="rId1"/>
  <headerFooter alignWithMargins="0"/>
</worksheet>
</file>

<file path=xl/worksheets/sheet16.xml><?xml version="1.0" encoding="utf-8"?>
<worksheet xmlns="http://schemas.openxmlformats.org/spreadsheetml/2006/main" xmlns:r="http://schemas.openxmlformats.org/officeDocument/2006/relationships">
  <sheetPr>
    <tabColor indexed="22"/>
  </sheetPr>
  <dimension ref="A1:BJ86"/>
  <sheetViews>
    <sheetView workbookViewId="0"/>
  </sheetViews>
  <sheetFormatPr defaultRowHeight="12.75"/>
  <cols>
    <col min="1" max="1" width="1" style="303" customWidth="1"/>
    <col min="2" max="2" width="2.5703125" style="303" customWidth="1"/>
    <col min="3" max="3" width="2" style="303" customWidth="1"/>
    <col min="4" max="4" width="11.85546875" style="303" customWidth="1"/>
    <col min="5" max="5" width="0.28515625" style="303" hidden="1" customWidth="1"/>
    <col min="6" max="6" width="6.28515625" style="303" customWidth="1"/>
    <col min="7" max="7" width="0.42578125" style="303" customWidth="1"/>
    <col min="8" max="8" width="6.28515625" style="303" customWidth="1"/>
    <col min="9" max="9" width="0.42578125" style="303" customWidth="1"/>
    <col min="10" max="10" width="6.28515625" style="303" customWidth="1"/>
    <col min="11" max="11" width="0.42578125" style="303" customWidth="1"/>
    <col min="12" max="12" width="6.28515625" style="303" customWidth="1"/>
    <col min="13" max="13" width="0.28515625" style="303" customWidth="1"/>
    <col min="14" max="14" width="6.28515625" style="303" customWidth="1"/>
    <col min="15" max="15" width="0.28515625" style="303" customWidth="1"/>
    <col min="16" max="16" width="6.28515625" style="303" customWidth="1"/>
    <col min="17" max="17" width="0.28515625" style="303" customWidth="1"/>
    <col min="18" max="18" width="6" style="303" customWidth="1"/>
    <col min="19" max="19" width="0.28515625" style="303" customWidth="1"/>
    <col min="20" max="20" width="5.85546875" style="303" customWidth="1"/>
    <col min="21" max="21" width="0.28515625" style="303" customWidth="1"/>
    <col min="22" max="22" width="5.85546875" style="115" customWidth="1"/>
    <col min="23" max="23" width="0.28515625" style="303" customWidth="1"/>
    <col min="24" max="24" width="5.85546875" style="303" customWidth="1"/>
    <col min="25" max="25" width="0.28515625" style="303" customWidth="1"/>
    <col min="26" max="26" width="5.5703125" style="303" customWidth="1"/>
    <col min="27" max="27" width="0.28515625" style="303" customWidth="1"/>
    <col min="28" max="28" width="5.85546875" style="303" customWidth="1"/>
    <col min="29" max="29" width="0.28515625" style="303" customWidth="1"/>
    <col min="30" max="30" width="5.7109375" style="303" customWidth="1"/>
    <col min="31" max="31" width="0.28515625" style="303" customWidth="1"/>
    <col min="32" max="32" width="2.5703125" style="303" customWidth="1"/>
    <col min="33" max="33" width="1" style="303" customWidth="1"/>
    <col min="34" max="16384" width="9.140625" style="303"/>
  </cols>
  <sheetData>
    <row r="1" spans="1:62" ht="13.5" customHeight="1" thickBot="1">
      <c r="A1" s="4"/>
      <c r="B1" s="29"/>
      <c r="C1" s="29"/>
      <c r="D1" s="29"/>
      <c r="E1" s="29"/>
      <c r="F1" s="29"/>
      <c r="G1" s="28"/>
      <c r="H1" s="28"/>
      <c r="I1" s="28"/>
      <c r="J1" s="28"/>
      <c r="K1" s="28"/>
      <c r="L1" s="28"/>
      <c r="M1" s="28"/>
      <c r="N1" s="28"/>
      <c r="O1" s="28"/>
      <c r="P1" s="28"/>
      <c r="Q1" s="28"/>
      <c r="R1" s="28"/>
      <c r="S1" s="28"/>
      <c r="T1" s="28"/>
      <c r="U1" s="28"/>
      <c r="V1" s="28"/>
      <c r="W1" s="28"/>
      <c r="X1" s="1454" t="s">
        <v>257</v>
      </c>
      <c r="Y1" s="1454"/>
      <c r="Z1" s="1454"/>
      <c r="AA1" s="1454"/>
      <c r="AB1" s="1454"/>
      <c r="AC1" s="1454"/>
      <c r="AD1" s="1454"/>
      <c r="AE1" s="1454"/>
      <c r="AF1" s="61"/>
      <c r="AG1" s="4"/>
    </row>
    <row r="2" spans="1:62" ht="6" customHeight="1">
      <c r="A2" s="4"/>
      <c r="B2" s="1669"/>
      <c r="C2" s="1670"/>
      <c r="D2" s="1670"/>
      <c r="E2" s="1194"/>
      <c r="F2" s="1194"/>
      <c r="G2" s="1194"/>
      <c r="H2" s="1194"/>
      <c r="I2" s="1194"/>
      <c r="J2" s="1187"/>
      <c r="K2" s="1187"/>
      <c r="L2" s="1187"/>
      <c r="M2" s="1187"/>
      <c r="N2" s="1187"/>
      <c r="O2" s="1187"/>
      <c r="P2" s="1187"/>
      <c r="Q2" s="1187"/>
      <c r="R2" s="1187"/>
      <c r="S2" s="1187"/>
      <c r="T2" s="1187"/>
      <c r="U2" s="1187"/>
      <c r="V2" s="1187"/>
      <c r="W2" s="1187"/>
      <c r="X2" s="1187"/>
      <c r="Y2" s="1187"/>
      <c r="Z2" s="19"/>
      <c r="AA2" s="19"/>
      <c r="AB2" s="19"/>
      <c r="AC2" s="19"/>
      <c r="AD2" s="19"/>
      <c r="AE2" s="19"/>
      <c r="AF2" s="8"/>
      <c r="AG2" s="4"/>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row>
    <row r="3" spans="1:62" ht="11.25" customHeight="1" thickBot="1">
      <c r="A3" s="4"/>
      <c r="B3" s="30"/>
      <c r="C3" s="8"/>
      <c r="D3" s="8"/>
      <c r="E3" s="8"/>
      <c r="F3" s="8"/>
      <c r="G3" s="8"/>
      <c r="H3" s="8"/>
      <c r="I3" s="8"/>
      <c r="J3" s="8"/>
      <c r="K3" s="8"/>
      <c r="L3" s="8"/>
      <c r="M3" s="8"/>
      <c r="N3" s="8"/>
      <c r="O3" s="8"/>
      <c r="P3" s="8"/>
      <c r="Q3" s="8"/>
      <c r="R3" s="8"/>
      <c r="S3" s="8"/>
      <c r="T3" s="8"/>
      <c r="U3" s="8"/>
      <c r="V3" s="48"/>
      <c r="W3" s="8"/>
      <c r="X3" s="8"/>
      <c r="Y3" s="8"/>
      <c r="Z3" s="8" t="s">
        <v>39</v>
      </c>
      <c r="AA3" s="8"/>
      <c r="AB3" s="1184"/>
      <c r="AC3" s="8"/>
      <c r="AD3" s="1184" t="s">
        <v>100</v>
      </c>
      <c r="AE3" s="8"/>
      <c r="AF3" s="8"/>
      <c r="AG3" s="4"/>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row>
    <row r="4" spans="1:62" s="12" customFormat="1" ht="13.5" customHeight="1" thickBot="1">
      <c r="A4" s="11"/>
      <c r="B4" s="31"/>
      <c r="C4" s="1203" t="s">
        <v>258</v>
      </c>
      <c r="D4" s="1204"/>
      <c r="E4" s="1204"/>
      <c r="F4" s="1204"/>
      <c r="G4" s="1204"/>
      <c r="H4" s="1204"/>
      <c r="I4" s="1204"/>
      <c r="J4" s="1204"/>
      <c r="K4" s="1204"/>
      <c r="L4" s="1204"/>
      <c r="M4" s="1204"/>
      <c r="N4" s="1204"/>
      <c r="O4" s="1204"/>
      <c r="P4" s="1204"/>
      <c r="Q4" s="1204"/>
      <c r="R4" s="1204"/>
      <c r="S4" s="1204"/>
      <c r="T4" s="1204"/>
      <c r="U4" s="1204"/>
      <c r="V4" s="1204"/>
      <c r="W4" s="1204"/>
      <c r="X4" s="1204"/>
      <c r="Y4" s="1205"/>
      <c r="Z4" s="1205"/>
      <c r="AA4" s="1205"/>
      <c r="AB4" s="1205"/>
      <c r="AC4" s="1205"/>
      <c r="AD4" s="1206"/>
      <c r="AE4" s="1206"/>
      <c r="AF4" s="8"/>
      <c r="AG4" s="11"/>
      <c r="AH4" s="1207"/>
      <c r="AI4" s="1207"/>
      <c r="AJ4" s="1207"/>
      <c r="AK4" s="1207"/>
      <c r="AL4" s="1207"/>
      <c r="AM4" s="1207"/>
      <c r="AN4" s="1207"/>
      <c r="AO4" s="1207"/>
      <c r="AP4" s="1207"/>
      <c r="AQ4" s="1207"/>
      <c r="AR4" s="1207"/>
      <c r="AS4" s="1207"/>
      <c r="AT4" s="1207"/>
      <c r="AU4" s="1207"/>
      <c r="AV4" s="1207"/>
      <c r="AW4" s="1207"/>
      <c r="AX4" s="1207"/>
      <c r="AY4" s="1207"/>
      <c r="AZ4" s="1207"/>
      <c r="BA4" s="1207"/>
      <c r="BB4" s="1207"/>
      <c r="BC4" s="1207"/>
      <c r="BD4" s="1207"/>
      <c r="BE4" s="1207"/>
      <c r="BF4" s="1207"/>
      <c r="BG4" s="1207"/>
      <c r="BH4" s="1207"/>
      <c r="BI4" s="1207"/>
      <c r="BJ4" s="1207"/>
    </row>
    <row r="5" spans="1:62" s="11" customFormat="1" ht="6.75" customHeight="1">
      <c r="B5" s="31"/>
      <c r="C5" s="1665" t="s">
        <v>259</v>
      </c>
      <c r="D5" s="1665"/>
      <c r="E5" s="138"/>
      <c r="G5" s="1208"/>
      <c r="H5" s="1208"/>
      <c r="I5" s="1208"/>
      <c r="J5" s="1208"/>
      <c r="K5" s="1208"/>
      <c r="L5" s="1208"/>
      <c r="M5" s="1185"/>
      <c r="N5" s="1185"/>
      <c r="O5" s="1185"/>
      <c r="P5" s="1185"/>
      <c r="Q5" s="1185"/>
      <c r="R5" s="1185"/>
      <c r="S5" s="1185"/>
      <c r="T5" s="1185"/>
      <c r="U5" s="1671"/>
      <c r="V5" s="1671"/>
      <c r="W5" s="1671"/>
      <c r="X5" s="1671"/>
      <c r="Y5" s="1671"/>
      <c r="Z5" s="1671"/>
      <c r="AA5" s="1671"/>
      <c r="AB5" s="1671"/>
      <c r="AC5" s="1672"/>
      <c r="AD5" s="1672"/>
      <c r="AE5" s="1209"/>
      <c r="AF5" s="8"/>
      <c r="AH5" s="21"/>
      <c r="AI5" s="21"/>
      <c r="AJ5" s="21"/>
      <c r="AK5" s="21"/>
      <c r="AL5" s="21"/>
      <c r="AM5" s="21"/>
      <c r="AN5" s="21"/>
      <c r="AO5" s="21"/>
      <c r="AP5" s="21"/>
      <c r="AQ5" s="21"/>
      <c r="AR5" s="21"/>
      <c r="AS5" s="21"/>
      <c r="AT5" s="21"/>
      <c r="AU5" s="21"/>
      <c r="AV5" s="21"/>
      <c r="AW5" s="21"/>
      <c r="AX5" s="21"/>
      <c r="AY5" s="21"/>
      <c r="AZ5" s="21"/>
      <c r="BA5" s="21"/>
      <c r="BB5" s="21"/>
      <c r="BC5" s="21"/>
      <c r="BD5" s="21"/>
      <c r="BE5" s="21"/>
      <c r="BF5" s="21"/>
      <c r="BG5" s="21"/>
      <c r="BH5" s="21"/>
      <c r="BI5" s="21"/>
      <c r="BJ5" s="21"/>
    </row>
    <row r="6" spans="1:62" ht="14.25" customHeight="1">
      <c r="A6" s="4"/>
      <c r="B6" s="30"/>
      <c r="C6" s="1520"/>
      <c r="D6" s="1520"/>
      <c r="E6" s="1183"/>
      <c r="F6" s="1443">
        <v>2011</v>
      </c>
      <c r="G6" s="1443"/>
      <c r="H6" s="1443"/>
      <c r="I6" s="245"/>
      <c r="J6" s="1443">
        <v>2012</v>
      </c>
      <c r="K6" s="1443"/>
      <c r="L6" s="1443"/>
      <c r="M6" s="1443"/>
      <c r="N6" s="1443"/>
      <c r="O6" s="1443"/>
      <c r="P6" s="1443"/>
      <c r="Q6" s="1195"/>
      <c r="R6" s="1666" t="s">
        <v>605</v>
      </c>
      <c r="S6" s="245"/>
      <c r="T6" s="1195"/>
      <c r="U6" s="1195"/>
      <c r="V6" s="1195"/>
      <c r="W6" s="1195"/>
      <c r="X6" s="1195"/>
      <c r="Y6" s="1195"/>
      <c r="Z6" s="1195"/>
      <c r="AA6" s="1195"/>
      <c r="AB6" s="1195"/>
      <c r="AC6" s="1195"/>
      <c r="AD6" s="1195"/>
      <c r="AE6" s="1195"/>
      <c r="AF6" s="8"/>
      <c r="AG6" s="4"/>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row>
    <row r="7" spans="1:62" ht="16.5" customHeight="1">
      <c r="A7" s="4"/>
      <c r="B7" s="30"/>
      <c r="C7" s="1196"/>
      <c r="D7" s="1196"/>
      <c r="E7" s="1183"/>
      <c r="F7" s="1210" t="s">
        <v>145</v>
      </c>
      <c r="G7" s="642"/>
      <c r="H7" s="1210" t="s">
        <v>144</v>
      </c>
      <c r="I7" s="642"/>
      <c r="J7" s="1210" t="s">
        <v>143</v>
      </c>
      <c r="K7" s="642"/>
      <c r="L7" s="1210" t="s">
        <v>154</v>
      </c>
      <c r="M7" s="642"/>
      <c r="N7" s="1210" t="s">
        <v>153</v>
      </c>
      <c r="O7" s="642"/>
      <c r="P7" s="1210" t="s">
        <v>152</v>
      </c>
      <c r="Q7" s="1195"/>
      <c r="R7" s="1667"/>
      <c r="S7" s="1195"/>
      <c r="T7" s="4"/>
      <c r="U7" s="4"/>
      <c r="V7" s="4"/>
      <c r="W7" s="4"/>
      <c r="X7" s="4"/>
      <c r="Y7" s="4"/>
      <c r="Z7" s="4"/>
      <c r="AA7" s="4"/>
      <c r="AB7" s="4"/>
      <c r="AC7" s="4"/>
      <c r="AD7" s="4"/>
      <c r="AE7" s="4"/>
      <c r="AF7" s="5"/>
      <c r="AG7" s="4"/>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row>
    <row r="8" spans="1:62" s="125" customFormat="1" ht="15.75" customHeight="1">
      <c r="A8" s="121"/>
      <c r="B8" s="188"/>
      <c r="C8" s="122" t="s">
        <v>95</v>
      </c>
      <c r="D8" s="123"/>
      <c r="E8" s="124"/>
      <c r="F8" s="274">
        <v>117465</v>
      </c>
      <c r="G8" s="274"/>
      <c r="H8" s="274">
        <v>118939</v>
      </c>
      <c r="I8" s="274"/>
      <c r="J8" s="274">
        <v>119357</v>
      </c>
      <c r="K8" s="274"/>
      <c r="L8" s="274">
        <v>121443</v>
      </c>
      <c r="M8" s="274"/>
      <c r="N8" s="274">
        <v>123948</v>
      </c>
      <c r="O8" s="274"/>
      <c r="P8" s="274">
        <v>124867</v>
      </c>
      <c r="Q8" s="275"/>
      <c r="R8" s="657">
        <v>246.24</v>
      </c>
      <c r="S8" s="657"/>
      <c r="T8" s="657"/>
      <c r="U8" s="121"/>
      <c r="V8" s="121"/>
      <c r="W8" s="121"/>
      <c r="X8" s="121"/>
      <c r="Y8" s="121"/>
      <c r="Z8" s="121"/>
      <c r="AA8" s="121"/>
      <c r="AB8" s="121"/>
      <c r="AC8" s="121"/>
      <c r="AD8" s="121"/>
      <c r="AE8" s="124"/>
      <c r="AF8" s="191"/>
      <c r="AG8" s="121"/>
      <c r="AH8" s="1211"/>
      <c r="AI8" s="1211"/>
      <c r="AJ8" s="1211"/>
      <c r="AK8" s="1211"/>
      <c r="AL8" s="1211"/>
      <c r="AM8" s="1211"/>
      <c r="AN8" s="1211"/>
      <c r="AO8" s="1211"/>
      <c r="AP8" s="1211"/>
      <c r="AQ8" s="1211"/>
      <c r="AR8" s="1211"/>
      <c r="AS8" s="1211"/>
      <c r="AT8" s="1211"/>
      <c r="AU8" s="1211"/>
      <c r="AV8" s="1211"/>
      <c r="AW8" s="1211"/>
      <c r="AX8" s="1211"/>
      <c r="AY8" s="1211"/>
      <c r="AZ8" s="1211"/>
      <c r="BA8" s="1211"/>
      <c r="BB8" s="1211"/>
      <c r="BC8" s="1211"/>
      <c r="BD8" s="1211"/>
      <c r="BE8" s="1211"/>
      <c r="BF8" s="1211"/>
      <c r="BG8" s="1211"/>
      <c r="BH8" s="1211"/>
      <c r="BI8" s="1211"/>
      <c r="BJ8" s="1211"/>
    </row>
    <row r="9" spans="1:62" ht="14.25" customHeight="1">
      <c r="A9" s="4"/>
      <c r="B9" s="30"/>
      <c r="C9" s="399" t="s">
        <v>89</v>
      </c>
      <c r="D9" s="18"/>
      <c r="E9" s="646"/>
      <c r="F9" s="274">
        <v>4622</v>
      </c>
      <c r="G9" s="274"/>
      <c r="H9" s="274">
        <v>4602</v>
      </c>
      <c r="I9" s="274"/>
      <c r="J9" s="274">
        <v>4635</v>
      </c>
      <c r="K9" s="274"/>
      <c r="L9" s="274">
        <v>4743</v>
      </c>
      <c r="M9" s="274"/>
      <c r="N9" s="274">
        <v>4890</v>
      </c>
      <c r="O9" s="274"/>
      <c r="P9" s="274">
        <v>4906</v>
      </c>
      <c r="Q9" s="274"/>
      <c r="R9" s="657">
        <v>251.53</v>
      </c>
      <c r="S9" s="657"/>
      <c r="T9" s="657"/>
      <c r="U9" s="4"/>
      <c r="V9" s="4"/>
      <c r="W9" s="4"/>
      <c r="X9" s="4"/>
      <c r="Y9" s="4"/>
      <c r="Z9" s="4"/>
      <c r="AA9" s="4"/>
      <c r="AB9" s="4"/>
      <c r="AC9" s="4"/>
      <c r="AD9" s="4"/>
      <c r="AE9" s="646"/>
      <c r="AF9" s="5"/>
      <c r="AG9" s="4"/>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row>
    <row r="10" spans="1:62" ht="11.25" customHeight="1">
      <c r="A10" s="4"/>
      <c r="B10" s="30"/>
      <c r="C10" s="399" t="s">
        <v>82</v>
      </c>
      <c r="D10" s="18"/>
      <c r="E10" s="646"/>
      <c r="F10" s="274">
        <v>1996</v>
      </c>
      <c r="G10" s="274"/>
      <c r="H10" s="274">
        <v>2018</v>
      </c>
      <c r="I10" s="274"/>
      <c r="J10" s="274">
        <v>1996</v>
      </c>
      <c r="K10" s="274"/>
      <c r="L10" s="274">
        <v>2086</v>
      </c>
      <c r="M10" s="274"/>
      <c r="N10" s="274">
        <v>2140</v>
      </c>
      <c r="O10" s="274"/>
      <c r="P10" s="274">
        <v>2168</v>
      </c>
      <c r="Q10" s="274"/>
      <c r="R10" s="657">
        <v>289.42</v>
      </c>
      <c r="S10" s="657"/>
      <c r="T10" s="657"/>
      <c r="U10" s="4"/>
      <c r="V10" s="4"/>
      <c r="W10" s="4"/>
      <c r="X10" s="4"/>
      <c r="Y10" s="4"/>
      <c r="Z10" s="4"/>
      <c r="AA10" s="4"/>
      <c r="AB10" s="4"/>
      <c r="AC10" s="4"/>
      <c r="AD10" s="4"/>
      <c r="AE10" s="646"/>
      <c r="AF10" s="5"/>
      <c r="AG10" s="4"/>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row>
    <row r="11" spans="1:62" ht="11.65" customHeight="1">
      <c r="A11" s="4"/>
      <c r="B11" s="30"/>
      <c r="C11" s="399" t="s">
        <v>91</v>
      </c>
      <c r="D11" s="18"/>
      <c r="E11" s="646"/>
      <c r="F11" s="274">
        <v>5936</v>
      </c>
      <c r="G11" s="274"/>
      <c r="H11" s="274">
        <v>5906</v>
      </c>
      <c r="I11" s="274"/>
      <c r="J11" s="274">
        <v>5935</v>
      </c>
      <c r="K11" s="274"/>
      <c r="L11" s="274">
        <v>6084</v>
      </c>
      <c r="M11" s="274"/>
      <c r="N11" s="274">
        <v>6165</v>
      </c>
      <c r="O11" s="274"/>
      <c r="P11" s="274">
        <v>6194</v>
      </c>
      <c r="Q11" s="274"/>
      <c r="R11" s="657">
        <v>233.83</v>
      </c>
      <c r="S11" s="657"/>
      <c r="T11" s="657"/>
      <c r="U11" s="4"/>
      <c r="V11" s="4"/>
      <c r="W11" s="4"/>
      <c r="X11" s="4"/>
      <c r="Y11" s="4"/>
      <c r="Z11" s="4"/>
      <c r="AA11" s="4"/>
      <c r="AB11" s="4"/>
      <c r="AC11" s="4"/>
      <c r="AD11" s="4"/>
      <c r="AE11" s="646"/>
      <c r="AF11" s="5"/>
      <c r="AG11" s="4"/>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row>
    <row r="12" spans="1:62" ht="11.65" customHeight="1">
      <c r="A12" s="4"/>
      <c r="B12" s="30"/>
      <c r="C12" s="399" t="s">
        <v>93</v>
      </c>
      <c r="D12" s="18"/>
      <c r="E12" s="646"/>
      <c r="F12" s="274">
        <v>832</v>
      </c>
      <c r="G12" s="274"/>
      <c r="H12" s="274">
        <v>829</v>
      </c>
      <c r="I12" s="274"/>
      <c r="J12" s="274">
        <v>845</v>
      </c>
      <c r="K12" s="274"/>
      <c r="L12" s="274">
        <v>849</v>
      </c>
      <c r="M12" s="274"/>
      <c r="N12" s="274">
        <v>889</v>
      </c>
      <c r="O12" s="274"/>
      <c r="P12" s="274">
        <v>923</v>
      </c>
      <c r="Q12" s="274"/>
      <c r="R12" s="657">
        <v>260.89999999999998</v>
      </c>
      <c r="S12" s="657"/>
      <c r="T12" s="657"/>
      <c r="U12" s="4"/>
      <c r="V12" s="4"/>
      <c r="W12" s="4"/>
      <c r="X12" s="4"/>
      <c r="Y12" s="4"/>
      <c r="Z12" s="4"/>
      <c r="AA12" s="4"/>
      <c r="AB12" s="4"/>
      <c r="AC12" s="4"/>
      <c r="AD12" s="4"/>
      <c r="AE12" s="646"/>
      <c r="AF12" s="5"/>
      <c r="AG12" s="4"/>
    </row>
    <row r="13" spans="1:62" ht="11.65" customHeight="1">
      <c r="A13" s="4"/>
      <c r="B13" s="30"/>
      <c r="C13" s="399" t="s">
        <v>102</v>
      </c>
      <c r="D13" s="18"/>
      <c r="E13" s="646"/>
      <c r="F13" s="274">
        <v>1322</v>
      </c>
      <c r="G13" s="274"/>
      <c r="H13" s="274">
        <v>1318</v>
      </c>
      <c r="I13" s="274"/>
      <c r="J13" s="274">
        <v>1321</v>
      </c>
      <c r="K13" s="274"/>
      <c r="L13" s="274">
        <v>1379</v>
      </c>
      <c r="M13" s="274"/>
      <c r="N13" s="274">
        <v>1457</v>
      </c>
      <c r="O13" s="274"/>
      <c r="P13" s="274">
        <v>1491</v>
      </c>
      <c r="Q13" s="274"/>
      <c r="R13" s="657">
        <v>226.01</v>
      </c>
      <c r="S13" s="657"/>
      <c r="T13" s="657"/>
      <c r="U13" s="4"/>
      <c r="V13" s="4"/>
      <c r="W13" s="4"/>
      <c r="X13" s="4"/>
      <c r="Y13" s="4"/>
      <c r="Z13" s="4"/>
      <c r="AA13" s="4"/>
      <c r="AB13" s="4"/>
      <c r="AC13" s="4"/>
      <c r="AD13" s="4"/>
      <c r="AE13" s="646"/>
      <c r="AF13" s="5"/>
      <c r="AG13" s="4"/>
    </row>
    <row r="14" spans="1:62" ht="11.65" customHeight="1">
      <c r="A14" s="4"/>
      <c r="B14" s="30"/>
      <c r="C14" s="399" t="s">
        <v>88</v>
      </c>
      <c r="D14" s="18"/>
      <c r="E14" s="646"/>
      <c r="F14" s="274">
        <v>3847</v>
      </c>
      <c r="G14" s="274"/>
      <c r="H14" s="274">
        <v>3992</v>
      </c>
      <c r="I14" s="274"/>
      <c r="J14" s="274">
        <v>4046</v>
      </c>
      <c r="K14" s="274"/>
      <c r="L14" s="274">
        <v>4265</v>
      </c>
      <c r="M14" s="274"/>
      <c r="N14" s="274">
        <v>4354</v>
      </c>
      <c r="O14" s="274"/>
      <c r="P14" s="274">
        <v>4377</v>
      </c>
      <c r="Q14" s="274"/>
      <c r="R14" s="657">
        <v>224.41</v>
      </c>
      <c r="S14" s="657"/>
      <c r="T14" s="657"/>
      <c r="U14" s="4"/>
      <c r="V14" s="4"/>
      <c r="W14" s="4"/>
      <c r="X14" s="4"/>
      <c r="Y14" s="4"/>
      <c r="Z14" s="4"/>
      <c r="AA14" s="4"/>
      <c r="AB14" s="4"/>
      <c r="AC14" s="4"/>
      <c r="AD14" s="4"/>
      <c r="AE14" s="646"/>
      <c r="AF14" s="5"/>
      <c r="AG14" s="4"/>
    </row>
    <row r="15" spans="1:62" ht="11.65" customHeight="1">
      <c r="A15" s="4"/>
      <c r="B15" s="30"/>
      <c r="C15" s="399" t="s">
        <v>83</v>
      </c>
      <c r="D15" s="18"/>
      <c r="E15" s="646"/>
      <c r="F15" s="274">
        <v>1490</v>
      </c>
      <c r="G15" s="274"/>
      <c r="H15" s="274">
        <v>1514</v>
      </c>
      <c r="I15" s="274"/>
      <c r="J15" s="274">
        <v>1530</v>
      </c>
      <c r="K15" s="274"/>
      <c r="L15" s="274">
        <v>1546</v>
      </c>
      <c r="M15" s="274"/>
      <c r="N15" s="274">
        <v>1614</v>
      </c>
      <c r="O15" s="274"/>
      <c r="P15" s="274">
        <v>1636</v>
      </c>
      <c r="Q15" s="274"/>
      <c r="R15" s="657">
        <v>260.43</v>
      </c>
      <c r="S15" s="657"/>
      <c r="T15" s="657"/>
      <c r="U15" s="4"/>
      <c r="V15" s="4"/>
      <c r="W15" s="4"/>
      <c r="X15" s="4"/>
      <c r="Y15" s="4"/>
      <c r="Z15" s="4"/>
      <c r="AA15" s="4"/>
      <c r="AB15" s="4"/>
      <c r="AC15" s="4"/>
      <c r="AD15" s="4"/>
      <c r="AE15" s="646"/>
      <c r="AF15" s="5"/>
      <c r="AG15" s="4"/>
    </row>
    <row r="16" spans="1:62" ht="11.65" customHeight="1">
      <c r="A16" s="4"/>
      <c r="B16" s="30"/>
      <c r="C16" s="399" t="s">
        <v>101</v>
      </c>
      <c r="D16" s="18"/>
      <c r="E16" s="646"/>
      <c r="F16" s="274">
        <v>4102</v>
      </c>
      <c r="G16" s="274"/>
      <c r="H16" s="274">
        <v>4153</v>
      </c>
      <c r="I16" s="274"/>
      <c r="J16" s="274">
        <v>4163</v>
      </c>
      <c r="K16" s="274"/>
      <c r="L16" s="274">
        <v>4302</v>
      </c>
      <c r="M16" s="274"/>
      <c r="N16" s="274">
        <v>4533</v>
      </c>
      <c r="O16" s="274"/>
      <c r="P16" s="274">
        <v>4658</v>
      </c>
      <c r="Q16" s="274"/>
      <c r="R16" s="657">
        <v>238.68</v>
      </c>
      <c r="S16" s="657"/>
      <c r="T16" s="657"/>
      <c r="U16" s="4"/>
      <c r="V16" s="4"/>
      <c r="W16" s="4"/>
      <c r="X16" s="4"/>
      <c r="Y16" s="4"/>
      <c r="Z16" s="4"/>
      <c r="AA16" s="4"/>
      <c r="AB16" s="4"/>
      <c r="AC16" s="4"/>
      <c r="AD16" s="4"/>
      <c r="AE16" s="646"/>
      <c r="AF16" s="5"/>
      <c r="AG16" s="4"/>
    </row>
    <row r="17" spans="1:33" ht="11.65" customHeight="1">
      <c r="A17" s="4"/>
      <c r="B17" s="30"/>
      <c r="C17" s="399" t="s">
        <v>103</v>
      </c>
      <c r="D17" s="18"/>
      <c r="E17" s="646"/>
      <c r="F17" s="274">
        <v>1430</v>
      </c>
      <c r="G17" s="274"/>
      <c r="H17" s="274">
        <v>1448</v>
      </c>
      <c r="I17" s="274"/>
      <c r="J17" s="274">
        <v>1449</v>
      </c>
      <c r="K17" s="274"/>
      <c r="L17" s="274">
        <v>1543</v>
      </c>
      <c r="M17" s="274"/>
      <c r="N17" s="274">
        <v>1582</v>
      </c>
      <c r="O17" s="274"/>
      <c r="P17" s="274">
        <v>1569</v>
      </c>
      <c r="Q17" s="274"/>
      <c r="R17" s="657">
        <v>225.58</v>
      </c>
      <c r="S17" s="657"/>
      <c r="T17" s="657"/>
      <c r="U17" s="4"/>
      <c r="V17" s="4"/>
      <c r="W17" s="4"/>
      <c r="X17" s="4"/>
      <c r="Y17" s="4"/>
      <c r="Z17" s="4"/>
      <c r="AA17" s="4"/>
      <c r="AB17" s="4"/>
      <c r="AC17" s="4"/>
      <c r="AD17" s="4"/>
      <c r="AE17" s="646"/>
      <c r="AF17" s="5"/>
      <c r="AG17" s="4"/>
    </row>
    <row r="18" spans="1:33" ht="11.65" customHeight="1">
      <c r="A18" s="4"/>
      <c r="B18" s="30"/>
      <c r="C18" s="399" t="s">
        <v>87</v>
      </c>
      <c r="D18" s="18"/>
      <c r="E18" s="646"/>
      <c r="F18" s="274">
        <v>2430</v>
      </c>
      <c r="G18" s="274"/>
      <c r="H18" s="274">
        <v>2497</v>
      </c>
      <c r="I18" s="274"/>
      <c r="J18" s="274">
        <v>2546</v>
      </c>
      <c r="K18" s="274"/>
      <c r="L18" s="274">
        <v>2590</v>
      </c>
      <c r="M18" s="274"/>
      <c r="N18" s="274">
        <v>2664</v>
      </c>
      <c r="O18" s="274"/>
      <c r="P18" s="274">
        <v>2714</v>
      </c>
      <c r="Q18" s="274"/>
      <c r="R18" s="657">
        <v>229.15</v>
      </c>
      <c r="S18" s="657"/>
      <c r="T18" s="657"/>
      <c r="U18" s="4"/>
      <c r="V18" s="4"/>
      <c r="W18" s="4"/>
      <c r="X18" s="4"/>
      <c r="Y18" s="4"/>
      <c r="Z18" s="4"/>
      <c r="AA18" s="4"/>
      <c r="AB18" s="4"/>
      <c r="AC18" s="4"/>
      <c r="AD18" s="4"/>
      <c r="AE18" s="646"/>
      <c r="AF18" s="5"/>
      <c r="AG18" s="4"/>
    </row>
    <row r="19" spans="1:33" ht="11.65" customHeight="1">
      <c r="A19" s="4"/>
      <c r="B19" s="30"/>
      <c r="C19" s="399" t="s">
        <v>86</v>
      </c>
      <c r="D19" s="18"/>
      <c r="E19" s="646"/>
      <c r="F19" s="274">
        <v>23621</v>
      </c>
      <c r="G19" s="274"/>
      <c r="H19" s="274">
        <v>24136</v>
      </c>
      <c r="I19" s="274"/>
      <c r="J19" s="274">
        <v>24148</v>
      </c>
      <c r="K19" s="274"/>
      <c r="L19" s="274">
        <v>24560</v>
      </c>
      <c r="M19" s="274"/>
      <c r="N19" s="274">
        <v>24992</v>
      </c>
      <c r="O19" s="274"/>
      <c r="P19" s="274">
        <v>24871</v>
      </c>
      <c r="Q19" s="274"/>
      <c r="R19" s="657">
        <v>252.97</v>
      </c>
      <c r="S19" s="657"/>
      <c r="T19" s="657"/>
      <c r="U19" s="4"/>
      <c r="V19" s="4"/>
      <c r="W19" s="4"/>
      <c r="X19" s="4"/>
      <c r="Y19" s="4"/>
      <c r="Z19" s="4"/>
      <c r="AA19" s="4"/>
      <c r="AB19" s="4"/>
      <c r="AC19" s="4"/>
      <c r="AD19" s="4"/>
      <c r="AE19" s="646"/>
      <c r="AF19" s="5"/>
      <c r="AG19" s="4"/>
    </row>
    <row r="20" spans="1:33" ht="11.65" customHeight="1">
      <c r="A20" s="4"/>
      <c r="B20" s="30"/>
      <c r="C20" s="399" t="s">
        <v>84</v>
      </c>
      <c r="D20" s="18"/>
      <c r="E20" s="646"/>
      <c r="F20" s="274">
        <v>1677</v>
      </c>
      <c r="G20" s="274"/>
      <c r="H20" s="274">
        <v>1685</v>
      </c>
      <c r="I20" s="274"/>
      <c r="J20" s="274">
        <v>1663</v>
      </c>
      <c r="K20" s="274"/>
      <c r="L20" s="274">
        <v>1701</v>
      </c>
      <c r="M20" s="274"/>
      <c r="N20" s="274">
        <v>1694</v>
      </c>
      <c r="O20" s="274"/>
      <c r="P20" s="274">
        <v>1700</v>
      </c>
      <c r="Q20" s="274"/>
      <c r="R20" s="657">
        <v>290.73</v>
      </c>
      <c r="S20" s="657"/>
      <c r="T20" s="657"/>
      <c r="U20" s="4"/>
      <c r="V20" s="4"/>
      <c r="W20" s="4"/>
      <c r="X20" s="4"/>
      <c r="Y20" s="4"/>
      <c r="Z20" s="4"/>
      <c r="AA20" s="4"/>
      <c r="AB20" s="4"/>
      <c r="AC20" s="4"/>
      <c r="AD20" s="4"/>
      <c r="AE20" s="646"/>
      <c r="AF20" s="5"/>
      <c r="AG20" s="4"/>
    </row>
    <row r="21" spans="1:33" ht="11.65" customHeight="1">
      <c r="A21" s="4"/>
      <c r="B21" s="30"/>
      <c r="C21" s="399" t="s">
        <v>90</v>
      </c>
      <c r="D21" s="18"/>
      <c r="E21" s="646"/>
      <c r="F21" s="274">
        <v>37572</v>
      </c>
      <c r="G21" s="274"/>
      <c r="H21" s="274">
        <v>37781</v>
      </c>
      <c r="I21" s="274"/>
      <c r="J21" s="274">
        <v>37863</v>
      </c>
      <c r="K21" s="274"/>
      <c r="L21" s="274">
        <v>37920</v>
      </c>
      <c r="M21" s="274"/>
      <c r="N21" s="274">
        <v>38236</v>
      </c>
      <c r="O21" s="274"/>
      <c r="P21" s="274">
        <v>38441</v>
      </c>
      <c r="Q21" s="274"/>
      <c r="R21" s="657">
        <v>240.88</v>
      </c>
      <c r="S21" s="657"/>
      <c r="T21" s="657"/>
      <c r="U21" s="4"/>
      <c r="V21" s="4"/>
      <c r="W21" s="4"/>
      <c r="X21" s="4"/>
      <c r="Y21" s="4"/>
      <c r="Z21" s="4"/>
      <c r="AA21" s="4"/>
      <c r="AB21" s="4"/>
      <c r="AC21" s="4"/>
      <c r="AD21" s="4"/>
      <c r="AE21" s="646"/>
      <c r="AF21" s="5"/>
      <c r="AG21" s="4"/>
    </row>
    <row r="22" spans="1:33" ht="11.65" customHeight="1">
      <c r="A22" s="4"/>
      <c r="B22" s="30"/>
      <c r="C22" s="399" t="s">
        <v>109</v>
      </c>
      <c r="D22" s="18"/>
      <c r="E22" s="646"/>
      <c r="F22" s="274">
        <v>2699</v>
      </c>
      <c r="G22" s="274"/>
      <c r="H22" s="274">
        <v>2787</v>
      </c>
      <c r="I22" s="274"/>
      <c r="J22" s="274">
        <v>2805</v>
      </c>
      <c r="K22" s="274"/>
      <c r="L22" s="274">
        <v>2811</v>
      </c>
      <c r="M22" s="274"/>
      <c r="N22" s="274">
        <v>2960</v>
      </c>
      <c r="O22" s="274"/>
      <c r="P22" s="274">
        <v>3022</v>
      </c>
      <c r="Q22" s="274"/>
      <c r="R22" s="657">
        <v>249.48</v>
      </c>
      <c r="S22" s="657"/>
      <c r="T22" s="657"/>
      <c r="U22" s="4"/>
      <c r="V22" s="4"/>
      <c r="W22" s="4"/>
      <c r="X22" s="4"/>
      <c r="Y22" s="4"/>
      <c r="Z22" s="4"/>
      <c r="AA22" s="4"/>
      <c r="AB22" s="4"/>
      <c r="AC22" s="4"/>
      <c r="AD22" s="4"/>
      <c r="AE22" s="646"/>
      <c r="AF22" s="5"/>
      <c r="AG22" s="4"/>
    </row>
    <row r="23" spans="1:33" ht="11.65" customHeight="1">
      <c r="A23" s="4"/>
      <c r="B23" s="30"/>
      <c r="C23" s="399" t="s">
        <v>85</v>
      </c>
      <c r="D23" s="18"/>
      <c r="E23" s="646"/>
      <c r="F23" s="274">
        <v>8500</v>
      </c>
      <c r="G23" s="274"/>
      <c r="H23" s="274">
        <v>8710</v>
      </c>
      <c r="I23" s="274"/>
      <c r="J23" s="274">
        <v>8734</v>
      </c>
      <c r="K23" s="274"/>
      <c r="L23" s="274">
        <v>9103</v>
      </c>
      <c r="M23" s="274"/>
      <c r="N23" s="274">
        <v>9368</v>
      </c>
      <c r="O23" s="274"/>
      <c r="P23" s="274">
        <v>9474</v>
      </c>
      <c r="Q23" s="274"/>
      <c r="R23" s="657">
        <v>265.95</v>
      </c>
      <c r="S23" s="657"/>
      <c r="T23" s="657"/>
      <c r="U23" s="4"/>
      <c r="V23" s="4"/>
      <c r="W23" s="4"/>
      <c r="X23" s="4"/>
      <c r="Y23" s="4"/>
      <c r="Z23" s="4"/>
      <c r="AA23" s="4"/>
      <c r="AB23" s="4"/>
      <c r="AC23" s="4"/>
      <c r="AD23" s="4"/>
      <c r="AE23" s="646"/>
      <c r="AF23" s="5"/>
      <c r="AG23" s="4"/>
    </row>
    <row r="24" spans="1:33" ht="11.65" customHeight="1">
      <c r="A24" s="4"/>
      <c r="B24" s="30"/>
      <c r="C24" s="399" t="s">
        <v>92</v>
      </c>
      <c r="D24" s="18"/>
      <c r="E24" s="646"/>
      <c r="F24" s="274">
        <v>1440</v>
      </c>
      <c r="G24" s="274"/>
      <c r="H24" s="274">
        <v>1433</v>
      </c>
      <c r="I24" s="274"/>
      <c r="J24" s="274">
        <v>1430</v>
      </c>
      <c r="K24" s="274"/>
      <c r="L24" s="274">
        <v>1458</v>
      </c>
      <c r="M24" s="274"/>
      <c r="N24" s="274">
        <v>1487</v>
      </c>
      <c r="O24" s="274"/>
      <c r="P24" s="274">
        <v>1527</v>
      </c>
      <c r="Q24" s="274"/>
      <c r="R24" s="657">
        <v>208.25</v>
      </c>
      <c r="S24" s="657"/>
      <c r="T24" s="657"/>
      <c r="U24" s="4"/>
      <c r="V24" s="4"/>
      <c r="W24" s="4"/>
      <c r="X24" s="4"/>
      <c r="Y24" s="4"/>
      <c r="Z24" s="4"/>
      <c r="AA24" s="4"/>
      <c r="AB24" s="4"/>
      <c r="AC24" s="4"/>
      <c r="AD24" s="4"/>
      <c r="AE24" s="646"/>
      <c r="AF24" s="5"/>
      <c r="AG24" s="4"/>
    </row>
    <row r="25" spans="1:33" ht="11.65" customHeight="1">
      <c r="A25" s="4"/>
      <c r="B25" s="30"/>
      <c r="C25" s="399" t="s">
        <v>94</v>
      </c>
      <c r="D25" s="18"/>
      <c r="E25" s="646"/>
      <c r="F25" s="274">
        <v>2603</v>
      </c>
      <c r="G25" s="274"/>
      <c r="H25" s="274">
        <v>2626</v>
      </c>
      <c r="I25" s="274"/>
      <c r="J25" s="274">
        <v>2613</v>
      </c>
      <c r="K25" s="274"/>
      <c r="L25" s="274">
        <v>2667</v>
      </c>
      <c r="M25" s="274"/>
      <c r="N25" s="274">
        <v>2737</v>
      </c>
      <c r="O25" s="274"/>
      <c r="P25" s="274">
        <v>2799</v>
      </c>
      <c r="Q25" s="274"/>
      <c r="R25" s="657">
        <v>229.46</v>
      </c>
      <c r="S25" s="657"/>
      <c r="T25" s="657"/>
      <c r="U25" s="4"/>
      <c r="V25" s="4"/>
      <c r="W25" s="4"/>
      <c r="X25" s="4"/>
      <c r="Y25" s="4"/>
      <c r="Z25" s="4"/>
      <c r="AA25" s="4"/>
      <c r="AB25" s="4"/>
      <c r="AC25" s="4"/>
      <c r="AD25" s="4"/>
      <c r="AE25" s="646"/>
      <c r="AF25" s="5"/>
      <c r="AG25" s="4"/>
    </row>
    <row r="26" spans="1:33" ht="11.65" customHeight="1">
      <c r="A26" s="4"/>
      <c r="B26" s="30"/>
      <c r="C26" s="399" t="s">
        <v>104</v>
      </c>
      <c r="D26" s="18"/>
      <c r="E26" s="646"/>
      <c r="F26" s="274">
        <v>4528</v>
      </c>
      <c r="G26" s="274"/>
      <c r="H26" s="274">
        <v>4573</v>
      </c>
      <c r="I26" s="274"/>
      <c r="J26" s="274">
        <v>4621</v>
      </c>
      <c r="K26" s="274"/>
      <c r="L26" s="274">
        <v>4653</v>
      </c>
      <c r="M26" s="274"/>
      <c r="N26" s="274">
        <v>4730</v>
      </c>
      <c r="O26" s="274"/>
      <c r="P26" s="274">
        <v>4791</v>
      </c>
      <c r="Q26" s="274"/>
      <c r="R26" s="657">
        <v>219.76</v>
      </c>
      <c r="S26" s="657"/>
      <c r="T26" s="657"/>
      <c r="U26" s="4"/>
      <c r="V26" s="4"/>
      <c r="W26" s="4"/>
      <c r="X26" s="4"/>
      <c r="Y26" s="4"/>
      <c r="Z26" s="4"/>
      <c r="AA26" s="4"/>
      <c r="AB26" s="4"/>
      <c r="AC26" s="4"/>
      <c r="AD26" s="4"/>
      <c r="AE26" s="646"/>
      <c r="AF26" s="5"/>
      <c r="AG26" s="4"/>
    </row>
    <row r="27" spans="1:33" ht="11.65" customHeight="1">
      <c r="A27" s="4"/>
      <c r="B27" s="30"/>
      <c r="C27" s="399" t="s">
        <v>255</v>
      </c>
      <c r="D27" s="18"/>
      <c r="E27" s="646"/>
      <c r="F27" s="274">
        <v>4893</v>
      </c>
      <c r="G27" s="274"/>
      <c r="H27" s="274">
        <v>4993</v>
      </c>
      <c r="I27" s="274"/>
      <c r="J27" s="274">
        <v>5118</v>
      </c>
      <c r="K27" s="274"/>
      <c r="L27" s="274">
        <v>5236</v>
      </c>
      <c r="M27" s="274"/>
      <c r="N27" s="274">
        <v>5460</v>
      </c>
      <c r="O27" s="274"/>
      <c r="P27" s="274">
        <v>5599</v>
      </c>
      <c r="Q27" s="274"/>
      <c r="R27" s="657">
        <v>270.7</v>
      </c>
      <c r="S27" s="657"/>
      <c r="T27" s="657"/>
      <c r="U27" s="4"/>
      <c r="V27" s="4"/>
      <c r="W27" s="4"/>
      <c r="X27" s="4"/>
      <c r="Y27" s="4"/>
      <c r="Z27" s="4"/>
      <c r="AA27" s="4"/>
      <c r="AB27" s="4"/>
      <c r="AC27" s="4"/>
      <c r="AD27" s="4"/>
      <c r="AE27" s="646"/>
      <c r="AF27" s="5"/>
      <c r="AG27" s="4"/>
    </row>
    <row r="28" spans="1:33" ht="11.65" customHeight="1">
      <c r="A28" s="4"/>
      <c r="B28" s="30"/>
      <c r="C28" s="399" t="s">
        <v>256</v>
      </c>
      <c r="D28" s="18"/>
      <c r="E28" s="646"/>
      <c r="F28" s="274">
        <v>1925</v>
      </c>
      <c r="G28" s="274"/>
      <c r="H28" s="274">
        <v>1938</v>
      </c>
      <c r="I28" s="274"/>
      <c r="J28" s="274">
        <v>1896</v>
      </c>
      <c r="K28" s="274"/>
      <c r="L28" s="274">
        <v>1947</v>
      </c>
      <c r="M28" s="274"/>
      <c r="N28" s="274">
        <v>1996</v>
      </c>
      <c r="O28" s="274"/>
      <c r="P28" s="274">
        <v>2007</v>
      </c>
      <c r="Q28" s="274"/>
      <c r="R28" s="657">
        <v>257.12</v>
      </c>
      <c r="S28" s="657"/>
      <c r="T28" s="657"/>
      <c r="U28" s="4"/>
      <c r="V28" s="4"/>
      <c r="W28" s="4"/>
      <c r="X28" s="4"/>
      <c r="Y28" s="4"/>
      <c r="Z28" s="4"/>
      <c r="AA28" s="4"/>
      <c r="AB28" s="4"/>
      <c r="AC28" s="4"/>
      <c r="AD28" s="4"/>
      <c r="AE28" s="646"/>
      <c r="AF28" s="5"/>
      <c r="AG28" s="4"/>
    </row>
    <row r="29" spans="1:33" ht="7.5" customHeight="1">
      <c r="A29" s="4"/>
      <c r="B29" s="658"/>
      <c r="C29" s="1188"/>
      <c r="D29" s="276"/>
      <c r="E29" s="276"/>
      <c r="F29" s="1212"/>
      <c r="G29" s="1212"/>
      <c r="H29" s="1212"/>
      <c r="I29" s="1212"/>
      <c r="J29" s="1212"/>
      <c r="K29" s="1212"/>
      <c r="L29" s="1212"/>
      <c r="M29" s="1212"/>
      <c r="N29" s="1212"/>
      <c r="O29" s="1212"/>
      <c r="P29" s="1212"/>
      <c r="Q29" s="1212"/>
      <c r="R29" s="277"/>
      <c r="S29" s="1189"/>
      <c r="T29" s="1189"/>
      <c r="U29" s="1189"/>
      <c r="V29" s="1189"/>
      <c r="W29" s="1189"/>
      <c r="X29" s="278"/>
      <c r="Y29" s="1189"/>
      <c r="Z29" s="1189"/>
      <c r="AA29" s="1189"/>
      <c r="AB29" s="1189"/>
      <c r="AC29" s="1189"/>
      <c r="AD29" s="278"/>
      <c r="AE29" s="1189"/>
      <c r="AF29" s="659"/>
      <c r="AG29" s="4"/>
    </row>
    <row r="30" spans="1:33" ht="9" hidden="1" customHeight="1">
      <c r="A30" s="4"/>
      <c r="B30" s="658"/>
      <c r="C30" s="1213"/>
      <c r="D30" s="1213"/>
      <c r="E30" s="1213"/>
      <c r="F30" s="1213"/>
      <c r="G30" s="1213"/>
      <c r="H30" s="1213"/>
      <c r="I30" s="1213"/>
      <c r="J30" s="276"/>
      <c r="K30" s="276"/>
      <c r="L30" s="276"/>
      <c r="M30" s="276"/>
      <c r="N30" s="276"/>
      <c r="O30" s="276"/>
      <c r="P30" s="276"/>
      <c r="Q30" s="276"/>
      <c r="R30" s="1189"/>
      <c r="S30" s="1189"/>
      <c r="T30" s="1189"/>
      <c r="U30" s="1189"/>
      <c r="V30" s="249"/>
      <c r="W30" s="1189"/>
      <c r="X30" s="1189"/>
      <c r="Y30" s="1189"/>
      <c r="Z30" s="1189"/>
      <c r="AA30" s="1189"/>
      <c r="AB30" s="1189"/>
      <c r="AC30" s="1189"/>
      <c r="AD30" s="1189"/>
      <c r="AE30" s="1189"/>
      <c r="AF30" s="659"/>
      <c r="AG30" s="4"/>
    </row>
    <row r="31" spans="1:33" ht="12.75" customHeight="1">
      <c r="A31" s="4"/>
      <c r="B31" s="658"/>
      <c r="C31" s="1188"/>
      <c r="D31" s="276"/>
      <c r="E31" s="276"/>
      <c r="F31" s="276"/>
      <c r="G31" s="276"/>
      <c r="H31" s="276"/>
      <c r="I31" s="276"/>
      <c r="J31" s="276"/>
      <c r="K31" s="276"/>
      <c r="L31" s="276"/>
      <c r="M31" s="276"/>
      <c r="N31" s="276"/>
      <c r="O31" s="276"/>
      <c r="P31" s="276"/>
      <c r="Q31" s="276"/>
      <c r="R31" s="1189"/>
      <c r="S31" s="1189"/>
      <c r="T31" s="1189"/>
      <c r="U31" s="1189"/>
      <c r="V31" s="249"/>
      <c r="W31" s="1189"/>
      <c r="X31" s="1189"/>
      <c r="Y31" s="1189"/>
      <c r="Z31" s="1189"/>
      <c r="AA31" s="1189"/>
      <c r="AB31" s="1189"/>
      <c r="AC31" s="1189"/>
      <c r="AD31" s="1189"/>
      <c r="AE31" s="1189"/>
      <c r="AF31" s="659"/>
      <c r="AG31" s="4"/>
    </row>
    <row r="32" spans="1:33" ht="12.75" customHeight="1">
      <c r="A32" s="4"/>
      <c r="B32" s="658"/>
      <c r="C32" s="1188"/>
      <c r="D32" s="276"/>
      <c r="E32" s="276"/>
      <c r="F32" s="276"/>
      <c r="G32" s="276"/>
      <c r="H32" s="276"/>
      <c r="I32" s="276"/>
      <c r="J32" s="276"/>
      <c r="K32" s="276"/>
      <c r="L32" s="276"/>
      <c r="M32" s="276"/>
      <c r="N32" s="276"/>
      <c r="O32" s="276"/>
      <c r="P32" s="276"/>
      <c r="Q32" s="276"/>
      <c r="R32" s="1189"/>
      <c r="S32" s="1189"/>
      <c r="T32" s="1189"/>
      <c r="U32" s="1189"/>
      <c r="V32" s="249"/>
      <c r="W32" s="1189"/>
      <c r="X32" s="1189"/>
      <c r="Y32" s="1189"/>
      <c r="Z32" s="1189"/>
      <c r="AA32" s="1189"/>
      <c r="AB32" s="1189"/>
      <c r="AC32" s="1189"/>
      <c r="AD32" s="1189"/>
      <c r="AE32" s="1189"/>
      <c r="AF32" s="659"/>
      <c r="AG32" s="4"/>
    </row>
    <row r="33" spans="1:33" ht="15.75" customHeight="1">
      <c r="A33" s="4"/>
      <c r="B33" s="658"/>
      <c r="C33" s="1188"/>
      <c r="D33" s="276"/>
      <c r="E33" s="276"/>
      <c r="F33" s="276"/>
      <c r="G33" s="276"/>
      <c r="H33" s="276"/>
      <c r="I33" s="276"/>
      <c r="J33" s="276"/>
      <c r="K33" s="276"/>
      <c r="L33" s="276"/>
      <c r="M33" s="276"/>
      <c r="N33" s="276"/>
      <c r="O33" s="276"/>
      <c r="P33" s="276"/>
      <c r="Q33" s="276"/>
      <c r="R33" s="1189"/>
      <c r="S33" s="1189"/>
      <c r="T33" s="1189"/>
      <c r="U33" s="1189"/>
      <c r="V33" s="249"/>
      <c r="W33" s="1189"/>
      <c r="X33" s="1189"/>
      <c r="Y33" s="1189"/>
      <c r="Z33" s="1189"/>
      <c r="AA33" s="1189"/>
      <c r="AB33" s="1189"/>
      <c r="AC33" s="1189"/>
      <c r="AD33" s="1189"/>
      <c r="AE33" s="1189"/>
      <c r="AF33" s="659"/>
      <c r="AG33" s="4"/>
    </row>
    <row r="34" spans="1:33" ht="18" customHeight="1">
      <c r="A34" s="4"/>
      <c r="B34" s="658"/>
      <c r="C34" s="1188"/>
      <c r="D34" s="276"/>
      <c r="E34" s="276"/>
      <c r="F34" s="276"/>
      <c r="G34" s="276"/>
      <c r="H34" s="276"/>
      <c r="I34" s="276"/>
      <c r="J34" s="276"/>
      <c r="K34" s="276"/>
      <c r="L34" s="276"/>
      <c r="M34" s="276"/>
      <c r="N34" s="276"/>
      <c r="O34" s="276"/>
      <c r="P34" s="276"/>
      <c r="Q34" s="276"/>
      <c r="R34" s="1189"/>
      <c r="S34" s="1189"/>
      <c r="T34" s="1189"/>
      <c r="U34" s="1189"/>
      <c r="V34" s="249"/>
      <c r="W34" s="1189"/>
      <c r="X34" s="1189"/>
      <c r="Y34" s="1189"/>
      <c r="Z34" s="1189"/>
      <c r="AA34" s="1189"/>
      <c r="AB34" s="1189"/>
      <c r="AC34" s="1189"/>
      <c r="AD34" s="1189"/>
      <c r="AE34" s="1189"/>
      <c r="AF34" s="659"/>
      <c r="AG34" s="4"/>
    </row>
    <row r="35" spans="1:33" ht="15.75" customHeight="1">
      <c r="A35" s="4"/>
      <c r="B35" s="658"/>
      <c r="C35" s="1188"/>
      <c r="D35" s="276"/>
      <c r="E35" s="276"/>
      <c r="F35" s="276"/>
      <c r="G35" s="276"/>
      <c r="H35" s="276"/>
      <c r="I35" s="276"/>
      <c r="J35" s="276"/>
      <c r="K35" s="276"/>
      <c r="L35" s="276"/>
      <c r="M35" s="276"/>
      <c r="N35" s="276"/>
      <c r="O35" s="276"/>
      <c r="P35" s="276"/>
      <c r="Q35" s="276"/>
      <c r="R35" s="1189"/>
      <c r="S35" s="1189"/>
      <c r="T35" s="1189"/>
      <c r="U35" s="1189"/>
      <c r="V35" s="249"/>
      <c r="W35" s="1189"/>
      <c r="X35" s="1189"/>
      <c r="Y35" s="1189"/>
      <c r="Z35" s="1189"/>
      <c r="AA35" s="1189"/>
      <c r="AB35" s="1189"/>
      <c r="AC35" s="1189"/>
      <c r="AD35" s="1189"/>
      <c r="AE35" s="1189"/>
      <c r="AF35" s="659"/>
      <c r="AG35" s="4"/>
    </row>
    <row r="36" spans="1:33" ht="12.75" customHeight="1">
      <c r="A36" s="4"/>
      <c r="B36" s="658"/>
      <c r="C36" s="1188"/>
      <c r="D36" s="276"/>
      <c r="E36" s="276"/>
      <c r="F36" s="276"/>
      <c r="G36" s="276"/>
      <c r="H36" s="276"/>
      <c r="I36" s="276"/>
      <c r="J36" s="276"/>
      <c r="K36" s="276"/>
      <c r="L36" s="276"/>
      <c r="M36" s="276"/>
      <c r="N36" s="276"/>
      <c r="O36" s="276"/>
      <c r="P36" s="276"/>
      <c r="Q36" s="276"/>
      <c r="R36" s="1189"/>
      <c r="S36" s="1189"/>
      <c r="T36" s="1189"/>
      <c r="U36" s="1189"/>
      <c r="V36" s="249"/>
      <c r="W36" s="1189"/>
      <c r="X36" s="1189"/>
      <c r="Y36" s="1189"/>
      <c r="Z36" s="1189"/>
      <c r="AA36" s="1189"/>
      <c r="AB36" s="1189"/>
      <c r="AC36" s="1189"/>
      <c r="AD36" s="1189"/>
      <c r="AE36" s="1189"/>
      <c r="AF36" s="659"/>
      <c r="AG36" s="4"/>
    </row>
    <row r="37" spans="1:33" ht="12" customHeight="1">
      <c r="A37" s="4"/>
      <c r="B37" s="658"/>
      <c r="C37" s="1188"/>
      <c r="D37" s="276"/>
      <c r="E37" s="276"/>
      <c r="F37" s="276"/>
      <c r="G37" s="276"/>
      <c r="H37" s="276"/>
      <c r="I37" s="276"/>
      <c r="J37" s="276"/>
      <c r="K37" s="276"/>
      <c r="L37" s="276"/>
      <c r="M37" s="276"/>
      <c r="N37" s="276"/>
      <c r="O37" s="276"/>
      <c r="P37" s="276"/>
      <c r="Q37" s="276"/>
      <c r="R37" s="1189"/>
      <c r="S37" s="1189"/>
      <c r="T37" s="1189"/>
      <c r="U37" s="1189"/>
      <c r="V37" s="249"/>
      <c r="W37" s="1189"/>
      <c r="X37" s="1189"/>
      <c r="Y37" s="1189"/>
      <c r="Z37" s="1189"/>
      <c r="AA37" s="1189"/>
      <c r="AB37" s="1189"/>
      <c r="AC37" s="1189"/>
      <c r="AD37" s="1189"/>
      <c r="AE37" s="1189"/>
      <c r="AF37" s="659"/>
      <c r="AG37" s="4"/>
    </row>
    <row r="38" spans="1:33" ht="12.75" customHeight="1">
      <c r="A38" s="4"/>
      <c r="B38" s="658"/>
      <c r="C38" s="1188"/>
      <c r="D38" s="276"/>
      <c r="E38" s="276"/>
      <c r="F38" s="276"/>
      <c r="G38" s="276"/>
      <c r="H38" s="276"/>
      <c r="I38" s="276"/>
      <c r="J38" s="276"/>
      <c r="K38" s="276"/>
      <c r="L38" s="276"/>
      <c r="M38" s="276"/>
      <c r="N38" s="276"/>
      <c r="O38" s="276"/>
      <c r="P38" s="276"/>
      <c r="Q38" s="276"/>
      <c r="R38" s="1189"/>
      <c r="S38" s="1189"/>
      <c r="T38" s="1189"/>
      <c r="U38" s="1189"/>
      <c r="V38" s="249"/>
      <c r="W38" s="1189"/>
      <c r="X38" s="1189"/>
      <c r="Y38" s="1189"/>
      <c r="Z38" s="1189"/>
      <c r="AA38" s="1189"/>
      <c r="AB38" s="1189"/>
      <c r="AC38" s="1189"/>
      <c r="AD38" s="1189"/>
      <c r="AE38" s="1189"/>
      <c r="AF38" s="659"/>
      <c r="AG38" s="4"/>
    </row>
    <row r="39" spans="1:33" ht="12.75" customHeight="1">
      <c r="A39" s="4"/>
      <c r="B39" s="658"/>
      <c r="C39" s="1188"/>
      <c r="D39" s="276"/>
      <c r="E39" s="276"/>
      <c r="F39" s="276"/>
      <c r="G39" s="276"/>
      <c r="H39" s="276"/>
      <c r="I39" s="276"/>
      <c r="J39" s="276"/>
      <c r="K39" s="276"/>
      <c r="L39" s="276"/>
      <c r="M39" s="276"/>
      <c r="N39" s="276"/>
      <c r="O39" s="276"/>
      <c r="P39" s="276"/>
      <c r="Q39" s="276"/>
      <c r="R39" s="1189"/>
      <c r="S39" s="1189"/>
      <c r="T39" s="1189"/>
      <c r="U39" s="1189"/>
      <c r="V39" s="249"/>
      <c r="W39" s="1189"/>
      <c r="X39" s="1189"/>
      <c r="Y39" s="1189"/>
      <c r="Z39" s="1189"/>
      <c r="AA39" s="1189"/>
      <c r="AB39" s="1189"/>
      <c r="AC39" s="1189"/>
      <c r="AD39" s="1189"/>
      <c r="AE39" s="1189"/>
      <c r="AF39" s="659"/>
      <c r="AG39" s="4"/>
    </row>
    <row r="40" spans="1:33" ht="10.5" customHeight="1">
      <c r="A40" s="4"/>
      <c r="B40" s="658"/>
      <c r="C40" s="1188"/>
      <c r="D40" s="276"/>
      <c r="E40" s="276"/>
      <c r="F40" s="276"/>
      <c r="G40" s="276"/>
      <c r="H40" s="276"/>
      <c r="I40" s="276"/>
      <c r="J40" s="276"/>
      <c r="K40" s="276"/>
      <c r="L40" s="276"/>
      <c r="M40" s="276"/>
      <c r="N40" s="276"/>
      <c r="O40" s="276"/>
      <c r="P40" s="276"/>
      <c r="Q40" s="276"/>
      <c r="R40" s="1189"/>
      <c r="S40" s="1189"/>
      <c r="T40" s="1189"/>
      <c r="U40" s="1189"/>
      <c r="V40" s="249"/>
      <c r="W40" s="1189"/>
      <c r="X40" s="1189"/>
      <c r="Y40" s="1189"/>
      <c r="Z40" s="1189"/>
      <c r="AA40" s="1189"/>
      <c r="AB40" s="1189"/>
      <c r="AC40" s="1189"/>
      <c r="AD40" s="1189"/>
      <c r="AE40" s="1189"/>
      <c r="AF40" s="659"/>
      <c r="AG40" s="4"/>
    </row>
    <row r="41" spans="1:33" ht="12" customHeight="1">
      <c r="A41" s="4"/>
      <c r="B41" s="658"/>
      <c r="C41" s="660"/>
      <c r="D41" s="660"/>
      <c r="E41" s="660"/>
      <c r="F41" s="660"/>
      <c r="G41" s="660"/>
      <c r="H41" s="660"/>
      <c r="I41" s="660"/>
      <c r="J41" s="660"/>
      <c r="K41" s="660"/>
      <c r="L41" s="660"/>
      <c r="M41" s="660"/>
      <c r="N41" s="660"/>
      <c r="O41" s="660"/>
      <c r="P41" s="660"/>
      <c r="Q41" s="660"/>
      <c r="R41" s="1214"/>
      <c r="S41" s="1214"/>
      <c r="T41" s="660"/>
      <c r="U41" s="660"/>
      <c r="V41" s="660"/>
      <c r="W41" s="660"/>
      <c r="X41" s="660"/>
      <c r="Y41" s="660"/>
      <c r="Z41" s="660" t="s">
        <v>39</v>
      </c>
      <c r="AA41" s="660"/>
      <c r="AB41" s="661"/>
      <c r="AC41" s="660"/>
      <c r="AD41" s="661"/>
      <c r="AE41" s="660"/>
      <c r="AF41" s="659"/>
      <c r="AG41" s="4"/>
    </row>
    <row r="42" spans="1:33" ht="7.5" customHeight="1" thickBot="1">
      <c r="A42" s="4"/>
      <c r="B42" s="30"/>
      <c r="C42" s="8"/>
      <c r="D42" s="8"/>
      <c r="E42" s="8"/>
      <c r="F42" s="8"/>
      <c r="G42" s="8"/>
      <c r="H42" s="8"/>
      <c r="I42" s="8"/>
      <c r="J42" s="8"/>
      <c r="K42" s="8"/>
      <c r="L42" s="8"/>
      <c r="M42" s="8"/>
      <c r="N42" s="8"/>
      <c r="O42" s="8"/>
      <c r="P42" s="8"/>
      <c r="Q42" s="8"/>
      <c r="R42" s="117"/>
      <c r="S42" s="117"/>
      <c r="T42" s="8"/>
      <c r="U42" s="8"/>
      <c r="V42" s="8"/>
      <c r="W42" s="8"/>
      <c r="X42" s="8"/>
      <c r="Y42" s="8"/>
      <c r="Z42" s="8"/>
      <c r="AA42" s="8"/>
      <c r="AB42" s="1184"/>
      <c r="AC42" s="8"/>
      <c r="AD42" s="1184"/>
      <c r="AE42" s="8"/>
      <c r="AF42" s="5"/>
      <c r="AG42" s="4"/>
    </row>
    <row r="43" spans="1:33" ht="13.5" customHeight="1" thickBot="1">
      <c r="A43" s="4"/>
      <c r="B43" s="30"/>
      <c r="C43" s="1203" t="s">
        <v>715</v>
      </c>
      <c r="D43" s="1204"/>
      <c r="E43" s="1204"/>
      <c r="F43" s="1204"/>
      <c r="G43" s="1204"/>
      <c r="H43" s="1204"/>
      <c r="I43" s="1204"/>
      <c r="J43" s="1204"/>
      <c r="K43" s="1204"/>
      <c r="L43" s="1204"/>
      <c r="M43" s="1204"/>
      <c r="N43" s="1204"/>
      <c r="O43" s="1204"/>
      <c r="P43" s="1204"/>
      <c r="Q43" s="1204"/>
      <c r="R43" s="1205"/>
      <c r="S43" s="1205"/>
      <c r="T43" s="1205"/>
      <c r="U43" s="1205"/>
      <c r="V43" s="1205"/>
      <c r="W43" s="1205"/>
      <c r="X43" s="1205"/>
      <c r="Y43" s="1205"/>
      <c r="Z43" s="1205"/>
      <c r="AA43" s="1205"/>
      <c r="AB43" s="1205"/>
      <c r="AC43" s="1205"/>
      <c r="AD43" s="1206"/>
      <c r="AE43" s="1206"/>
      <c r="AF43" s="5"/>
      <c r="AG43" s="4"/>
    </row>
    <row r="44" spans="1:33" s="4" customFormat="1" ht="6.75" customHeight="1">
      <c r="B44" s="30"/>
      <c r="C44" s="1665" t="s">
        <v>259</v>
      </c>
      <c r="D44" s="1665"/>
      <c r="E44" s="138"/>
      <c r="F44" s="1215"/>
      <c r="G44" s="1215"/>
      <c r="H44" s="1215"/>
      <c r="I44" s="1215"/>
      <c r="J44" s="1215"/>
      <c r="K44" s="1215"/>
      <c r="L44" s="1215"/>
      <c r="M44" s="1215"/>
      <c r="N44" s="1215"/>
      <c r="O44" s="1215"/>
      <c r="P44" s="1215"/>
      <c r="Q44" s="1215"/>
      <c r="R44" s="1209"/>
      <c r="S44" s="1209"/>
      <c r="T44" s="1209"/>
      <c r="U44" s="1209"/>
      <c r="V44" s="1209"/>
      <c r="W44" s="1209"/>
      <c r="X44" s="1209"/>
      <c r="Y44" s="1209"/>
      <c r="Z44" s="1209"/>
      <c r="AA44" s="1209"/>
      <c r="AB44" s="1209"/>
      <c r="AC44" s="1209"/>
      <c r="AD44" s="1209"/>
      <c r="AE44" s="220"/>
      <c r="AF44" s="5"/>
    </row>
    <row r="45" spans="1:33" ht="14.25" customHeight="1">
      <c r="A45" s="4"/>
      <c r="B45" s="30"/>
      <c r="C45" s="1520"/>
      <c r="D45" s="1520"/>
      <c r="E45" s="1183"/>
      <c r="F45" s="1443">
        <v>2011</v>
      </c>
      <c r="G45" s="1443"/>
      <c r="H45" s="1443"/>
      <c r="I45" s="245"/>
      <c r="J45" s="1443">
        <v>2012</v>
      </c>
      <c r="K45" s="1443"/>
      <c r="L45" s="1443"/>
      <c r="M45" s="1443"/>
      <c r="N45" s="1443"/>
      <c r="O45" s="1443"/>
      <c r="P45" s="1443"/>
      <c r="Q45" s="1195"/>
      <c r="R45" s="1666" t="s">
        <v>605</v>
      </c>
      <c r="S45" s="245"/>
      <c r="T45" s="1668"/>
      <c r="U45" s="1668"/>
      <c r="V45" s="1668"/>
      <c r="W45" s="1668"/>
      <c r="X45" s="1668"/>
      <c r="Y45" s="1668"/>
      <c r="Z45" s="1668"/>
      <c r="AA45" s="1668"/>
      <c r="AB45" s="1668"/>
      <c r="AC45" s="1668"/>
      <c r="AD45" s="1668"/>
      <c r="AE45" s="1195"/>
      <c r="AF45" s="8"/>
      <c r="AG45" s="4"/>
    </row>
    <row r="46" spans="1:33" ht="16.5" customHeight="1">
      <c r="A46" s="4"/>
      <c r="B46" s="30"/>
      <c r="C46" s="1196"/>
      <c r="D46" s="1196"/>
      <c r="E46" s="1183"/>
      <c r="F46" s="1210" t="s">
        <v>145</v>
      </c>
      <c r="G46" s="642"/>
      <c r="H46" s="1210" t="s">
        <v>144</v>
      </c>
      <c r="I46" s="642"/>
      <c r="J46" s="1210" t="s">
        <v>143</v>
      </c>
      <c r="K46" s="642"/>
      <c r="L46" s="1210" t="s">
        <v>154</v>
      </c>
      <c r="M46" s="642"/>
      <c r="N46" s="1210" t="s">
        <v>153</v>
      </c>
      <c r="O46" s="642"/>
      <c r="P46" s="1210" t="s">
        <v>152</v>
      </c>
      <c r="Q46" s="1195"/>
      <c r="R46" s="1667"/>
      <c r="S46" s="1195"/>
      <c r="T46" s="1195"/>
      <c r="U46" s="1195"/>
      <c r="V46" s="1195"/>
      <c r="W46" s="1195"/>
      <c r="X46" s="1195"/>
      <c r="Y46" s="1195"/>
      <c r="Z46" s="1195"/>
      <c r="AA46" s="1195"/>
      <c r="AB46" s="1195"/>
      <c r="AC46" s="1195"/>
      <c r="AD46" s="1195"/>
      <c r="AE46" s="1195"/>
      <c r="AF46" s="5"/>
      <c r="AG46" s="4"/>
    </row>
    <row r="47" spans="1:33" s="105" customFormat="1" ht="15.75" customHeight="1">
      <c r="A47" s="101"/>
      <c r="B47" s="127"/>
      <c r="C47" s="1197" t="s">
        <v>95</v>
      </c>
      <c r="D47" s="103"/>
      <c r="E47" s="120">
        <v>0</v>
      </c>
      <c r="F47" s="274">
        <v>314102</v>
      </c>
      <c r="G47" s="274"/>
      <c r="H47" s="274">
        <v>317558</v>
      </c>
      <c r="I47" s="274"/>
      <c r="J47" s="274">
        <v>318153</v>
      </c>
      <c r="K47" s="274"/>
      <c r="L47" s="274">
        <v>322959</v>
      </c>
      <c r="M47" s="274"/>
      <c r="N47" s="274">
        <v>329219</v>
      </c>
      <c r="O47" s="274"/>
      <c r="P47" s="274">
        <v>331773</v>
      </c>
      <c r="Q47" s="279"/>
      <c r="R47" s="657">
        <v>91.96</v>
      </c>
      <c r="S47" s="279"/>
      <c r="T47" s="279"/>
      <c r="U47" s="279"/>
      <c r="V47" s="279"/>
      <c r="W47" s="279"/>
      <c r="X47" s="279"/>
      <c r="Y47" s="279"/>
      <c r="Z47" s="279"/>
      <c r="AA47" s="279"/>
      <c r="AB47" s="279"/>
      <c r="AC47" s="279"/>
      <c r="AD47" s="279"/>
      <c r="AE47" s="120"/>
      <c r="AF47" s="128"/>
      <c r="AG47" s="101"/>
    </row>
    <row r="48" spans="1:33" ht="15" customHeight="1">
      <c r="A48" s="4"/>
      <c r="B48" s="30"/>
      <c r="C48" s="399" t="s">
        <v>89</v>
      </c>
      <c r="D48" s="18"/>
      <c r="E48" s="646"/>
      <c r="F48" s="274">
        <v>12295</v>
      </c>
      <c r="G48" s="274"/>
      <c r="H48" s="274">
        <v>12262</v>
      </c>
      <c r="I48" s="274"/>
      <c r="J48" s="274">
        <v>12325</v>
      </c>
      <c r="K48" s="274"/>
      <c r="L48" s="274">
        <v>12629</v>
      </c>
      <c r="M48" s="274"/>
      <c r="N48" s="274">
        <v>13006</v>
      </c>
      <c r="O48" s="274"/>
      <c r="P48" s="274">
        <v>13046</v>
      </c>
      <c r="Q48" s="279"/>
      <c r="R48" s="657">
        <v>94.32</v>
      </c>
      <c r="S48" s="279"/>
      <c r="T48" s="279"/>
      <c r="U48" s="279"/>
      <c r="V48" s="279"/>
      <c r="W48" s="279"/>
      <c r="X48" s="279"/>
      <c r="Y48" s="279"/>
      <c r="Z48" s="279"/>
      <c r="AA48" s="279"/>
      <c r="AB48" s="279"/>
      <c r="AC48" s="279"/>
      <c r="AD48" s="279"/>
      <c r="AE48" s="120"/>
      <c r="AF48" s="5"/>
      <c r="AG48" s="4"/>
    </row>
    <row r="49" spans="1:33" ht="11.65" customHeight="1">
      <c r="A49" s="4"/>
      <c r="B49" s="30"/>
      <c r="C49" s="399" t="s">
        <v>82</v>
      </c>
      <c r="D49" s="18"/>
      <c r="E49" s="646"/>
      <c r="F49" s="274">
        <v>5960</v>
      </c>
      <c r="G49" s="274"/>
      <c r="H49" s="274">
        <v>5970</v>
      </c>
      <c r="I49" s="274"/>
      <c r="J49" s="274">
        <v>5957</v>
      </c>
      <c r="K49" s="274"/>
      <c r="L49" s="274">
        <v>6128</v>
      </c>
      <c r="M49" s="274"/>
      <c r="N49" s="274">
        <v>6298</v>
      </c>
      <c r="O49" s="274"/>
      <c r="P49" s="274">
        <v>6326</v>
      </c>
      <c r="Q49" s="279"/>
      <c r="R49" s="657">
        <v>96.04</v>
      </c>
      <c r="S49" s="279"/>
      <c r="T49" s="279"/>
      <c r="U49" s="279"/>
      <c r="V49" s="279"/>
      <c r="W49" s="279"/>
      <c r="X49" s="279"/>
      <c r="Y49" s="279"/>
      <c r="Z49" s="279"/>
      <c r="AA49" s="279"/>
      <c r="AB49" s="279"/>
      <c r="AC49" s="279"/>
      <c r="AD49" s="279"/>
      <c r="AE49" s="646"/>
      <c r="AF49" s="5"/>
      <c r="AG49" s="4"/>
    </row>
    <row r="50" spans="1:33" ht="11.65" customHeight="1">
      <c r="A50" s="4"/>
      <c r="B50" s="30"/>
      <c r="C50" s="399" t="s">
        <v>91</v>
      </c>
      <c r="D50" s="18"/>
      <c r="E50" s="646"/>
      <c r="F50" s="274">
        <v>15748</v>
      </c>
      <c r="G50" s="274"/>
      <c r="H50" s="274">
        <v>15695</v>
      </c>
      <c r="I50" s="274"/>
      <c r="J50" s="274">
        <v>15763</v>
      </c>
      <c r="K50" s="274"/>
      <c r="L50" s="274">
        <v>16116</v>
      </c>
      <c r="M50" s="274"/>
      <c r="N50" s="274">
        <v>16215</v>
      </c>
      <c r="O50" s="274"/>
      <c r="P50" s="274">
        <v>16319</v>
      </c>
      <c r="Q50" s="279"/>
      <c r="R50" s="657">
        <v>88.08</v>
      </c>
      <c r="S50" s="279"/>
      <c r="T50" s="279"/>
      <c r="U50" s="279"/>
      <c r="V50" s="279"/>
      <c r="W50" s="279"/>
      <c r="X50" s="279"/>
      <c r="Y50" s="279"/>
      <c r="Z50" s="279"/>
      <c r="AA50" s="279"/>
      <c r="AB50" s="279"/>
      <c r="AC50" s="279"/>
      <c r="AD50" s="279"/>
      <c r="AE50" s="646"/>
      <c r="AF50" s="5"/>
      <c r="AG50" s="4"/>
    </row>
    <row r="51" spans="1:33" ht="11.65" customHeight="1">
      <c r="A51" s="4"/>
      <c r="B51" s="30"/>
      <c r="C51" s="399" t="s">
        <v>93</v>
      </c>
      <c r="D51" s="18"/>
      <c r="E51" s="646"/>
      <c r="F51" s="274">
        <v>2068</v>
      </c>
      <c r="G51" s="274"/>
      <c r="H51" s="274">
        <v>2061</v>
      </c>
      <c r="I51" s="274"/>
      <c r="J51" s="274">
        <v>2089</v>
      </c>
      <c r="K51" s="274"/>
      <c r="L51" s="274">
        <v>2081</v>
      </c>
      <c r="M51" s="274"/>
      <c r="N51" s="274">
        <v>2187</v>
      </c>
      <c r="O51" s="274"/>
      <c r="P51" s="274">
        <v>2273</v>
      </c>
      <c r="Q51" s="279"/>
      <c r="R51" s="657">
        <v>105.78</v>
      </c>
      <c r="S51" s="279"/>
      <c r="T51" s="279"/>
      <c r="U51" s="279"/>
      <c r="V51" s="279"/>
      <c r="W51" s="279"/>
      <c r="X51" s="279"/>
      <c r="Y51" s="279"/>
      <c r="Z51" s="279"/>
      <c r="AA51" s="279"/>
      <c r="AB51" s="279"/>
      <c r="AC51" s="279"/>
      <c r="AD51" s="279"/>
      <c r="AE51" s="646"/>
      <c r="AF51" s="5"/>
      <c r="AG51" s="4"/>
    </row>
    <row r="52" spans="1:33" ht="11.65" customHeight="1">
      <c r="A52" s="4"/>
      <c r="B52" s="30"/>
      <c r="C52" s="399" t="s">
        <v>102</v>
      </c>
      <c r="D52" s="18"/>
      <c r="E52" s="646"/>
      <c r="F52" s="274">
        <v>3450</v>
      </c>
      <c r="G52" s="274"/>
      <c r="H52" s="274">
        <v>3493</v>
      </c>
      <c r="I52" s="274"/>
      <c r="J52" s="274">
        <v>3496</v>
      </c>
      <c r="K52" s="274"/>
      <c r="L52" s="274">
        <v>3622</v>
      </c>
      <c r="M52" s="274"/>
      <c r="N52" s="274">
        <v>3801</v>
      </c>
      <c r="O52" s="274"/>
      <c r="P52" s="274">
        <v>3877</v>
      </c>
      <c r="Q52" s="279"/>
      <c r="R52" s="657">
        <v>86.02</v>
      </c>
      <c r="S52" s="279"/>
      <c r="T52" s="279"/>
      <c r="U52" s="279"/>
      <c r="V52" s="279"/>
      <c r="W52" s="279"/>
      <c r="X52" s="279"/>
      <c r="Y52" s="279"/>
      <c r="Z52" s="279"/>
      <c r="AA52" s="279"/>
      <c r="AB52" s="279"/>
      <c r="AC52" s="279"/>
      <c r="AD52" s="279"/>
      <c r="AE52" s="646"/>
      <c r="AF52" s="5"/>
      <c r="AG52" s="4"/>
    </row>
    <row r="53" spans="1:33" ht="11.65" customHeight="1">
      <c r="A53" s="4"/>
      <c r="B53" s="30"/>
      <c r="C53" s="399" t="s">
        <v>88</v>
      </c>
      <c r="D53" s="18"/>
      <c r="E53" s="646"/>
      <c r="F53" s="274">
        <v>9068</v>
      </c>
      <c r="G53" s="274"/>
      <c r="H53" s="274">
        <v>9369</v>
      </c>
      <c r="I53" s="274"/>
      <c r="J53" s="274">
        <v>9499</v>
      </c>
      <c r="K53" s="274"/>
      <c r="L53" s="274">
        <v>9982</v>
      </c>
      <c r="M53" s="274"/>
      <c r="N53" s="274">
        <v>10199</v>
      </c>
      <c r="O53" s="274"/>
      <c r="P53" s="274">
        <v>10240</v>
      </c>
      <c r="Q53" s="279"/>
      <c r="R53" s="657">
        <v>95.68</v>
      </c>
      <c r="S53" s="279"/>
      <c r="T53" s="279"/>
      <c r="U53" s="279"/>
      <c r="V53" s="279"/>
      <c r="W53" s="279"/>
      <c r="X53" s="279"/>
      <c r="Y53" s="279"/>
      <c r="Z53" s="279"/>
      <c r="AA53" s="279"/>
      <c r="AB53" s="279"/>
      <c r="AC53" s="279"/>
      <c r="AD53" s="279"/>
      <c r="AE53" s="646"/>
      <c r="AF53" s="5"/>
      <c r="AG53" s="4"/>
    </row>
    <row r="54" spans="1:33" ht="11.65" customHeight="1">
      <c r="A54" s="4"/>
      <c r="B54" s="30"/>
      <c r="C54" s="399" t="s">
        <v>83</v>
      </c>
      <c r="D54" s="18"/>
      <c r="E54" s="646"/>
      <c r="F54" s="274">
        <v>4403</v>
      </c>
      <c r="G54" s="274"/>
      <c r="H54" s="274">
        <v>4473</v>
      </c>
      <c r="I54" s="274"/>
      <c r="J54" s="274">
        <v>4497</v>
      </c>
      <c r="K54" s="274"/>
      <c r="L54" s="274">
        <v>4527</v>
      </c>
      <c r="M54" s="274"/>
      <c r="N54" s="274">
        <v>4722</v>
      </c>
      <c r="O54" s="274"/>
      <c r="P54" s="274">
        <v>4811</v>
      </c>
      <c r="Q54" s="279"/>
      <c r="R54" s="657">
        <v>88.29</v>
      </c>
      <c r="S54" s="279"/>
      <c r="T54" s="279"/>
      <c r="U54" s="279"/>
      <c r="V54" s="279"/>
      <c r="W54" s="279"/>
      <c r="X54" s="279"/>
      <c r="Y54" s="279"/>
      <c r="Z54" s="279"/>
      <c r="AA54" s="279"/>
      <c r="AB54" s="279"/>
      <c r="AC54" s="279"/>
      <c r="AD54" s="279"/>
      <c r="AE54" s="646"/>
      <c r="AF54" s="5"/>
      <c r="AG54" s="4"/>
    </row>
    <row r="55" spans="1:33" ht="11.65" customHeight="1">
      <c r="A55" s="4"/>
      <c r="B55" s="30"/>
      <c r="C55" s="399" t="s">
        <v>101</v>
      </c>
      <c r="D55" s="18"/>
      <c r="E55" s="646"/>
      <c r="F55" s="274">
        <v>10614</v>
      </c>
      <c r="G55" s="274"/>
      <c r="H55" s="274">
        <v>10682</v>
      </c>
      <c r="I55" s="274"/>
      <c r="J55" s="274">
        <v>10590</v>
      </c>
      <c r="K55" s="274"/>
      <c r="L55" s="274">
        <v>10947</v>
      </c>
      <c r="M55" s="274"/>
      <c r="N55" s="274">
        <v>11485</v>
      </c>
      <c r="O55" s="274"/>
      <c r="P55" s="274">
        <v>11865</v>
      </c>
      <c r="Q55" s="279"/>
      <c r="R55" s="657">
        <v>92.07</v>
      </c>
      <c r="S55" s="279"/>
      <c r="T55" s="279"/>
      <c r="U55" s="279"/>
      <c r="V55" s="279"/>
      <c r="W55" s="279"/>
      <c r="X55" s="279"/>
      <c r="Y55" s="279"/>
      <c r="Z55" s="279"/>
      <c r="AA55" s="279"/>
      <c r="AB55" s="279"/>
      <c r="AC55" s="279"/>
      <c r="AD55" s="279"/>
      <c r="AE55" s="646"/>
      <c r="AF55" s="5"/>
      <c r="AG55" s="4"/>
    </row>
    <row r="56" spans="1:33" ht="11.65" customHeight="1">
      <c r="A56" s="4"/>
      <c r="B56" s="30"/>
      <c r="C56" s="399" t="s">
        <v>103</v>
      </c>
      <c r="D56" s="18"/>
      <c r="E56" s="646"/>
      <c r="F56" s="274">
        <v>3892</v>
      </c>
      <c r="G56" s="274"/>
      <c r="H56" s="274">
        <v>3965</v>
      </c>
      <c r="I56" s="274"/>
      <c r="J56" s="274">
        <v>3961</v>
      </c>
      <c r="K56" s="274"/>
      <c r="L56" s="274">
        <v>4181</v>
      </c>
      <c r="M56" s="274"/>
      <c r="N56" s="274">
        <v>4296</v>
      </c>
      <c r="O56" s="274"/>
      <c r="P56" s="274">
        <v>4218</v>
      </c>
      <c r="Q56" s="279"/>
      <c r="R56" s="657">
        <v>82.93</v>
      </c>
      <c r="S56" s="279"/>
      <c r="T56" s="279"/>
      <c r="U56" s="279"/>
      <c r="V56" s="279"/>
      <c r="W56" s="279"/>
      <c r="X56" s="279"/>
      <c r="Y56" s="279"/>
      <c r="Z56" s="279"/>
      <c r="AA56" s="279"/>
      <c r="AB56" s="279"/>
      <c r="AC56" s="279"/>
      <c r="AD56" s="279"/>
      <c r="AE56" s="646"/>
      <c r="AF56" s="5"/>
      <c r="AG56" s="4"/>
    </row>
    <row r="57" spans="1:33" ht="11.65" customHeight="1">
      <c r="A57" s="4"/>
      <c r="B57" s="30"/>
      <c r="C57" s="399" t="s">
        <v>87</v>
      </c>
      <c r="D57" s="18"/>
      <c r="E57" s="646"/>
      <c r="F57" s="274">
        <v>6119</v>
      </c>
      <c r="G57" s="274"/>
      <c r="H57" s="274">
        <v>6256</v>
      </c>
      <c r="I57" s="274"/>
      <c r="J57" s="274">
        <v>6308</v>
      </c>
      <c r="K57" s="274"/>
      <c r="L57" s="274">
        <v>6500</v>
      </c>
      <c r="M57" s="274"/>
      <c r="N57" s="274">
        <v>6667</v>
      </c>
      <c r="O57" s="274"/>
      <c r="P57" s="274">
        <v>6836</v>
      </c>
      <c r="Q57" s="279"/>
      <c r="R57" s="657">
        <v>90.31</v>
      </c>
      <c r="S57" s="279"/>
      <c r="T57" s="279"/>
      <c r="U57" s="279"/>
      <c r="V57" s="279"/>
      <c r="W57" s="279"/>
      <c r="X57" s="279"/>
      <c r="Y57" s="279"/>
      <c r="Z57" s="279"/>
      <c r="AA57" s="279"/>
      <c r="AB57" s="279"/>
      <c r="AC57" s="279"/>
      <c r="AD57" s="279"/>
      <c r="AE57" s="646"/>
      <c r="AF57" s="5"/>
      <c r="AG57" s="4"/>
    </row>
    <row r="58" spans="1:33" ht="11.65" customHeight="1">
      <c r="A58" s="4"/>
      <c r="B58" s="30"/>
      <c r="C58" s="399" t="s">
        <v>86</v>
      </c>
      <c r="D58" s="18"/>
      <c r="E58" s="646"/>
      <c r="F58" s="274">
        <v>62685</v>
      </c>
      <c r="G58" s="274"/>
      <c r="H58" s="274">
        <v>63753</v>
      </c>
      <c r="I58" s="274"/>
      <c r="J58" s="274">
        <v>63706</v>
      </c>
      <c r="K58" s="274"/>
      <c r="L58" s="274">
        <v>64463</v>
      </c>
      <c r="M58" s="274"/>
      <c r="N58" s="274">
        <v>65224</v>
      </c>
      <c r="O58" s="274"/>
      <c r="P58" s="274">
        <v>64759</v>
      </c>
      <c r="Q58" s="279"/>
      <c r="R58" s="657">
        <v>96.07</v>
      </c>
      <c r="S58" s="279"/>
      <c r="T58" s="279"/>
      <c r="U58" s="279"/>
      <c r="V58" s="279"/>
      <c r="W58" s="279"/>
      <c r="X58" s="279"/>
      <c r="Y58" s="279"/>
      <c r="Z58" s="279"/>
      <c r="AA58" s="279"/>
      <c r="AB58" s="279"/>
      <c r="AC58" s="279"/>
      <c r="AD58" s="279"/>
      <c r="AE58" s="646"/>
      <c r="AF58" s="5"/>
      <c r="AG58" s="4"/>
    </row>
    <row r="59" spans="1:33" ht="11.65" customHeight="1">
      <c r="A59" s="4"/>
      <c r="B59" s="30"/>
      <c r="C59" s="399" t="s">
        <v>84</v>
      </c>
      <c r="D59" s="18"/>
      <c r="E59" s="646"/>
      <c r="F59" s="274">
        <v>5160</v>
      </c>
      <c r="G59" s="274"/>
      <c r="H59" s="274">
        <v>5165</v>
      </c>
      <c r="I59" s="274"/>
      <c r="J59" s="274">
        <v>5116</v>
      </c>
      <c r="K59" s="274"/>
      <c r="L59" s="274">
        <v>5160</v>
      </c>
      <c r="M59" s="274"/>
      <c r="N59" s="274">
        <v>5110</v>
      </c>
      <c r="O59" s="274"/>
      <c r="P59" s="274">
        <v>5111</v>
      </c>
      <c r="Q59" s="279"/>
      <c r="R59" s="657">
        <v>95.49</v>
      </c>
      <c r="S59" s="279"/>
      <c r="T59" s="279"/>
      <c r="U59" s="279"/>
      <c r="V59" s="279"/>
      <c r="W59" s="279"/>
      <c r="X59" s="279"/>
      <c r="Y59" s="279"/>
      <c r="Z59" s="279"/>
      <c r="AA59" s="279"/>
      <c r="AB59" s="279"/>
      <c r="AC59" s="279"/>
      <c r="AD59" s="279"/>
      <c r="AE59" s="646"/>
      <c r="AF59" s="5"/>
      <c r="AG59" s="4"/>
    </row>
    <row r="60" spans="1:33" ht="11.65" customHeight="1">
      <c r="A60" s="4"/>
      <c r="B60" s="30"/>
      <c r="C60" s="399" t="s">
        <v>90</v>
      </c>
      <c r="D60" s="18"/>
      <c r="E60" s="646"/>
      <c r="F60" s="274">
        <v>97628</v>
      </c>
      <c r="G60" s="274"/>
      <c r="H60" s="274">
        <v>98143</v>
      </c>
      <c r="I60" s="274"/>
      <c r="J60" s="274">
        <v>98052</v>
      </c>
      <c r="K60" s="274"/>
      <c r="L60" s="274">
        <v>98189</v>
      </c>
      <c r="M60" s="274"/>
      <c r="N60" s="274">
        <v>99061</v>
      </c>
      <c r="O60" s="274"/>
      <c r="P60" s="274">
        <v>99779</v>
      </c>
      <c r="Q60" s="279"/>
      <c r="R60" s="657">
        <v>92.48</v>
      </c>
      <c r="S60" s="279"/>
      <c r="T60" s="279"/>
      <c r="U60" s="279"/>
      <c r="V60" s="279"/>
      <c r="W60" s="279"/>
      <c r="X60" s="279"/>
      <c r="Y60" s="279"/>
      <c r="Z60" s="279"/>
      <c r="AA60" s="279"/>
      <c r="AB60" s="279"/>
      <c r="AC60" s="279"/>
      <c r="AD60" s="279"/>
      <c r="AE60" s="646"/>
      <c r="AF60" s="5"/>
      <c r="AG60" s="4"/>
    </row>
    <row r="61" spans="1:33" ht="11.65" customHeight="1">
      <c r="A61" s="4"/>
      <c r="B61" s="30"/>
      <c r="C61" s="399" t="s">
        <v>109</v>
      </c>
      <c r="D61" s="18"/>
      <c r="E61" s="646"/>
      <c r="F61" s="274">
        <v>7316</v>
      </c>
      <c r="G61" s="274"/>
      <c r="H61" s="274">
        <v>7522</v>
      </c>
      <c r="I61" s="274"/>
      <c r="J61" s="274">
        <v>7580</v>
      </c>
      <c r="K61" s="274"/>
      <c r="L61" s="274">
        <v>7570</v>
      </c>
      <c r="M61" s="274"/>
      <c r="N61" s="274">
        <v>7966</v>
      </c>
      <c r="O61" s="274"/>
      <c r="P61" s="274">
        <v>8102</v>
      </c>
      <c r="Q61" s="279"/>
      <c r="R61" s="657">
        <v>91.85</v>
      </c>
      <c r="S61" s="279"/>
      <c r="T61" s="279"/>
      <c r="U61" s="279"/>
      <c r="V61" s="279"/>
      <c r="W61" s="279"/>
      <c r="X61" s="279"/>
      <c r="Y61" s="279"/>
      <c r="Z61" s="279"/>
      <c r="AA61" s="279"/>
      <c r="AB61" s="279"/>
      <c r="AC61" s="279"/>
      <c r="AD61" s="279"/>
      <c r="AE61" s="646"/>
      <c r="AF61" s="5"/>
      <c r="AG61" s="4"/>
    </row>
    <row r="62" spans="1:33" ht="11.65" customHeight="1">
      <c r="A62" s="4"/>
      <c r="B62" s="30"/>
      <c r="C62" s="399" t="s">
        <v>85</v>
      </c>
      <c r="D62" s="18"/>
      <c r="E62" s="646"/>
      <c r="F62" s="274">
        <v>22964</v>
      </c>
      <c r="G62" s="274"/>
      <c r="H62" s="274">
        <v>23540</v>
      </c>
      <c r="I62" s="274"/>
      <c r="J62" s="274">
        <v>23629</v>
      </c>
      <c r="K62" s="274"/>
      <c r="L62" s="274">
        <v>24521</v>
      </c>
      <c r="M62" s="274"/>
      <c r="N62" s="274">
        <v>25275</v>
      </c>
      <c r="O62" s="274"/>
      <c r="P62" s="274">
        <v>25635</v>
      </c>
      <c r="Q62" s="279"/>
      <c r="R62" s="657">
        <v>97.07</v>
      </c>
      <c r="S62" s="279"/>
      <c r="T62" s="279"/>
      <c r="U62" s="279"/>
      <c r="V62" s="279"/>
      <c r="W62" s="279"/>
      <c r="X62" s="279"/>
      <c r="Y62" s="279"/>
      <c r="Z62" s="279"/>
      <c r="AA62" s="279"/>
      <c r="AB62" s="279"/>
      <c r="AC62" s="279"/>
      <c r="AD62" s="279"/>
      <c r="AE62" s="646"/>
      <c r="AF62" s="5"/>
      <c r="AG62" s="4"/>
    </row>
    <row r="63" spans="1:33" ht="11.65" customHeight="1">
      <c r="A63" s="4"/>
      <c r="B63" s="30"/>
      <c r="C63" s="399" t="s">
        <v>92</v>
      </c>
      <c r="D63" s="18"/>
      <c r="E63" s="646"/>
      <c r="F63" s="274">
        <v>3395</v>
      </c>
      <c r="G63" s="274"/>
      <c r="H63" s="274">
        <v>3379</v>
      </c>
      <c r="I63" s="274"/>
      <c r="J63" s="274">
        <v>3361</v>
      </c>
      <c r="K63" s="274"/>
      <c r="L63" s="274">
        <v>3422</v>
      </c>
      <c r="M63" s="274"/>
      <c r="N63" s="274">
        <v>3480</v>
      </c>
      <c r="O63" s="274"/>
      <c r="P63" s="274">
        <v>3580</v>
      </c>
      <c r="Q63" s="279"/>
      <c r="R63" s="657">
        <v>88.58</v>
      </c>
      <c r="S63" s="279"/>
      <c r="T63" s="279"/>
      <c r="U63" s="279"/>
      <c r="V63" s="279"/>
      <c r="W63" s="279"/>
      <c r="X63" s="279"/>
      <c r="Y63" s="279"/>
      <c r="Z63" s="279"/>
      <c r="AA63" s="279"/>
      <c r="AB63" s="279"/>
      <c r="AC63" s="279"/>
      <c r="AD63" s="279"/>
      <c r="AE63" s="646"/>
      <c r="AF63" s="5"/>
      <c r="AG63" s="4"/>
    </row>
    <row r="64" spans="1:33" ht="11.65" customHeight="1">
      <c r="A64" s="4"/>
      <c r="B64" s="30"/>
      <c r="C64" s="399" t="s">
        <v>94</v>
      </c>
      <c r="D64" s="18"/>
      <c r="E64" s="646"/>
      <c r="F64" s="274">
        <v>6366</v>
      </c>
      <c r="G64" s="274"/>
      <c r="H64" s="274">
        <v>6449</v>
      </c>
      <c r="I64" s="274"/>
      <c r="J64" s="274">
        <v>6391</v>
      </c>
      <c r="K64" s="274"/>
      <c r="L64" s="274">
        <v>6503</v>
      </c>
      <c r="M64" s="274"/>
      <c r="N64" s="274">
        <v>6733</v>
      </c>
      <c r="O64" s="274"/>
      <c r="P64" s="274">
        <v>6833</v>
      </c>
      <c r="Q64" s="279"/>
      <c r="R64" s="657">
        <v>93.33</v>
      </c>
      <c r="S64" s="279"/>
      <c r="T64" s="279"/>
      <c r="U64" s="279"/>
      <c r="V64" s="279"/>
      <c r="W64" s="279"/>
      <c r="X64" s="279"/>
      <c r="Y64" s="279"/>
      <c r="Z64" s="279"/>
      <c r="AA64" s="279"/>
      <c r="AB64" s="279"/>
      <c r="AC64" s="279"/>
      <c r="AD64" s="279"/>
      <c r="AE64" s="646"/>
      <c r="AF64" s="5"/>
      <c r="AG64" s="4"/>
    </row>
    <row r="65" spans="1:33" ht="11.65" customHeight="1">
      <c r="A65" s="4"/>
      <c r="B65" s="30"/>
      <c r="C65" s="399" t="s">
        <v>104</v>
      </c>
      <c r="D65" s="18"/>
      <c r="E65" s="646"/>
      <c r="F65" s="274">
        <v>11758</v>
      </c>
      <c r="G65" s="274"/>
      <c r="H65" s="274">
        <v>11886</v>
      </c>
      <c r="I65" s="274"/>
      <c r="J65" s="274">
        <v>11983</v>
      </c>
      <c r="K65" s="274"/>
      <c r="L65" s="274">
        <v>12065</v>
      </c>
      <c r="M65" s="274"/>
      <c r="N65" s="274">
        <v>12266</v>
      </c>
      <c r="O65" s="274"/>
      <c r="P65" s="274">
        <v>12435</v>
      </c>
      <c r="Q65" s="279"/>
      <c r="R65" s="657">
        <v>84.42</v>
      </c>
      <c r="S65" s="279"/>
      <c r="T65" s="279"/>
      <c r="U65" s="279"/>
      <c r="V65" s="279"/>
      <c r="W65" s="279"/>
      <c r="X65" s="279"/>
      <c r="Y65" s="279"/>
      <c r="Z65" s="279"/>
      <c r="AA65" s="279"/>
      <c r="AB65" s="279"/>
      <c r="AC65" s="279"/>
      <c r="AD65" s="279"/>
      <c r="AE65" s="646"/>
      <c r="AF65" s="5"/>
      <c r="AG65" s="4"/>
    </row>
    <row r="66" spans="1:33" ht="11.25" customHeight="1">
      <c r="A66" s="4"/>
      <c r="B66" s="30"/>
      <c r="C66" s="399" t="s">
        <v>255</v>
      </c>
      <c r="D66" s="18"/>
      <c r="E66" s="646"/>
      <c r="F66" s="274">
        <v>17305</v>
      </c>
      <c r="G66" s="274"/>
      <c r="H66" s="274">
        <v>17597</v>
      </c>
      <c r="I66" s="274"/>
      <c r="J66" s="274">
        <v>18064</v>
      </c>
      <c r="K66" s="274"/>
      <c r="L66" s="274">
        <v>18431</v>
      </c>
      <c r="M66" s="274"/>
      <c r="N66" s="274">
        <v>19215</v>
      </c>
      <c r="O66" s="274"/>
      <c r="P66" s="274">
        <v>19695</v>
      </c>
      <c r="Q66" s="279"/>
      <c r="R66" s="657">
        <v>76.5</v>
      </c>
      <c r="S66" s="279"/>
      <c r="T66" s="279"/>
      <c r="U66" s="279"/>
      <c r="V66" s="279"/>
      <c r="W66" s="279"/>
      <c r="X66" s="279"/>
      <c r="Y66" s="279"/>
      <c r="Z66" s="279"/>
      <c r="AA66" s="279"/>
      <c r="AB66" s="279"/>
      <c r="AC66" s="279"/>
      <c r="AD66" s="279"/>
      <c r="AE66" s="646"/>
      <c r="AF66" s="5"/>
      <c r="AG66" s="4"/>
    </row>
    <row r="67" spans="1:33" ht="11.65" customHeight="1">
      <c r="A67" s="4"/>
      <c r="B67" s="30"/>
      <c r="C67" s="399" t="s">
        <v>256</v>
      </c>
      <c r="D67" s="18"/>
      <c r="E67" s="646"/>
      <c r="F67" s="274">
        <v>5908</v>
      </c>
      <c r="G67" s="274"/>
      <c r="H67" s="274">
        <v>5898</v>
      </c>
      <c r="I67" s="274"/>
      <c r="J67" s="274">
        <v>5786</v>
      </c>
      <c r="K67" s="274"/>
      <c r="L67" s="274">
        <v>5922</v>
      </c>
      <c r="M67" s="274"/>
      <c r="N67" s="274">
        <v>6013</v>
      </c>
      <c r="O67" s="274"/>
      <c r="P67" s="274">
        <v>6033</v>
      </c>
      <c r="Q67" s="279"/>
      <c r="R67" s="657">
        <v>84.87</v>
      </c>
      <c r="S67" s="279"/>
      <c r="T67" s="279"/>
      <c r="U67" s="279"/>
      <c r="V67" s="279"/>
      <c r="W67" s="279"/>
      <c r="X67" s="279"/>
      <c r="Y67" s="279"/>
      <c r="Z67" s="279"/>
      <c r="AA67" s="279"/>
      <c r="AB67" s="279"/>
      <c r="AC67" s="279"/>
      <c r="AD67" s="279"/>
      <c r="AE67" s="646"/>
      <c r="AF67" s="5"/>
      <c r="AG67" s="4"/>
    </row>
    <row r="68" spans="1:33" s="1217" customFormat="1" ht="9" customHeight="1">
      <c r="A68" s="594"/>
      <c r="B68" s="30"/>
      <c r="C68" s="1664" t="s">
        <v>705</v>
      </c>
      <c r="D68" s="1664"/>
      <c r="E68" s="1664"/>
      <c r="F68" s="1664"/>
      <c r="G68" s="1664"/>
      <c r="H68" s="1664"/>
      <c r="I68" s="1664"/>
      <c r="J68" s="1664"/>
      <c r="K68" s="1664"/>
      <c r="L68" s="1664"/>
      <c r="M68" s="1664"/>
      <c r="N68" s="1664"/>
      <c r="O68" s="1664"/>
      <c r="P68" s="1664"/>
      <c r="Q68" s="1664"/>
      <c r="R68" s="1664"/>
      <c r="S68" s="1664"/>
      <c r="T68" s="1664"/>
      <c r="U68" s="1664"/>
      <c r="V68" s="1664"/>
      <c r="W68" s="1664"/>
      <c r="X68" s="1664"/>
      <c r="Y68" s="1664"/>
      <c r="Z68" s="1664"/>
      <c r="AA68" s="1664"/>
      <c r="AB68" s="1664"/>
      <c r="AC68" s="1664"/>
      <c r="AD68" s="1664"/>
      <c r="AE68" s="1216"/>
      <c r="AF68" s="1182"/>
      <c r="AG68" s="594"/>
    </row>
    <row r="69" spans="1:33" ht="10.5" customHeight="1">
      <c r="A69" s="4"/>
      <c r="B69" s="30"/>
      <c r="C69" s="95" t="s">
        <v>260</v>
      </c>
      <c r="D69" s="18"/>
      <c r="E69" s="1218"/>
      <c r="F69" s="1218"/>
      <c r="G69" s="1218"/>
      <c r="H69" s="1218"/>
      <c r="I69" s="1218"/>
      <c r="J69" s="1218"/>
      <c r="K69" s="1218"/>
      <c r="L69" s="1218"/>
      <c r="M69" s="1218"/>
      <c r="N69" s="1219" t="s">
        <v>261</v>
      </c>
      <c r="O69" s="1218"/>
      <c r="P69" s="1220"/>
      <c r="Q69" s="1220"/>
      <c r="R69" s="1220"/>
      <c r="S69" s="1220"/>
      <c r="T69" s="1220"/>
      <c r="U69" s="1220"/>
      <c r="V69" s="1220"/>
      <c r="W69" s="1220"/>
      <c r="X69" s="1220"/>
      <c r="Y69" s="646"/>
      <c r="Z69" s="1220"/>
      <c r="AA69" s="1220"/>
      <c r="AB69" s="1220"/>
      <c r="AC69" s="1220"/>
      <c r="AD69" s="1220"/>
      <c r="AE69" s="1218"/>
      <c r="AF69" s="5"/>
      <c r="AG69" s="4"/>
    </row>
    <row r="70" spans="1:33" ht="8.25" customHeight="1" thickBot="1">
      <c r="A70" s="4"/>
      <c r="B70" s="143"/>
      <c r="C70" s="1392" t="s">
        <v>716</v>
      </c>
      <c r="D70" s="18"/>
      <c r="E70" s="1218"/>
      <c r="F70" s="1218"/>
      <c r="G70" s="1218"/>
      <c r="H70" s="1218"/>
      <c r="I70" s="1218"/>
      <c r="J70" s="1218"/>
      <c r="K70" s="1218"/>
      <c r="L70" s="1218"/>
      <c r="M70" s="1218"/>
      <c r="N70" s="1219"/>
      <c r="O70" s="1218"/>
      <c r="P70" s="1220"/>
      <c r="Q70" s="1220"/>
      <c r="R70" s="1220"/>
      <c r="S70" s="1220"/>
      <c r="T70" s="1220"/>
      <c r="U70" s="1220"/>
      <c r="V70" s="1220"/>
      <c r="W70" s="1220"/>
      <c r="X70" s="1220"/>
      <c r="Y70" s="646"/>
      <c r="Z70" s="1220"/>
      <c r="AA70" s="1220"/>
      <c r="AB70" s="1220"/>
      <c r="AC70" s="1220"/>
      <c r="AD70" s="1220"/>
      <c r="AE70" s="1218"/>
      <c r="AF70" s="5"/>
      <c r="AG70" s="4"/>
    </row>
    <row r="71" spans="1:33" ht="13.5" thickBot="1">
      <c r="A71" s="4"/>
      <c r="B71" s="114">
        <v>18</v>
      </c>
      <c r="C71" s="1421" t="s">
        <v>592</v>
      </c>
      <c r="D71" s="1421"/>
      <c r="E71" s="1421"/>
      <c r="F71" s="1421"/>
      <c r="G71" s="1421"/>
      <c r="H71" s="1421"/>
      <c r="I71" s="8"/>
      <c r="J71" s="8"/>
      <c r="K71" s="8"/>
      <c r="L71" s="8"/>
      <c r="M71" s="8"/>
      <c r="N71" s="8"/>
      <c r="O71" s="8"/>
      <c r="P71" s="8"/>
      <c r="Q71" s="8"/>
      <c r="R71" s="8"/>
      <c r="S71" s="8"/>
      <c r="T71" s="8"/>
      <c r="U71" s="8"/>
      <c r="V71" s="8"/>
      <c r="W71" s="8"/>
      <c r="X71" s="8"/>
      <c r="Y71" s="8"/>
      <c r="Z71" s="8"/>
      <c r="AA71" s="8"/>
      <c r="AB71" s="8"/>
      <c r="AC71" s="8"/>
      <c r="AD71" s="8"/>
      <c r="AE71" s="8"/>
      <c r="AF71" s="8"/>
      <c r="AG71" s="8"/>
    </row>
    <row r="72" spans="1:33" ht="13.5" customHeight="1">
      <c r="A72" s="115"/>
      <c r="B72" s="115"/>
      <c r="C72" s="115"/>
      <c r="D72" s="115"/>
      <c r="E72" s="115"/>
      <c r="F72" s="115"/>
      <c r="G72" s="115"/>
      <c r="H72" s="115"/>
      <c r="I72" s="115"/>
      <c r="J72" s="115"/>
      <c r="K72" s="115"/>
      <c r="L72" s="115"/>
      <c r="M72" s="115"/>
      <c r="N72" s="115"/>
      <c r="O72" s="115"/>
      <c r="P72" s="115"/>
      <c r="Q72" s="115"/>
      <c r="R72" s="115"/>
      <c r="S72" s="115"/>
      <c r="T72" s="115"/>
      <c r="U72" s="115"/>
      <c r="W72" s="115"/>
      <c r="X72" s="115"/>
      <c r="Y72" s="115"/>
      <c r="Z72" s="115"/>
      <c r="AA72" s="115"/>
      <c r="AB72" s="135"/>
      <c r="AC72" s="115"/>
      <c r="AD72" s="135"/>
      <c r="AE72" s="115"/>
      <c r="AF72" s="115"/>
      <c r="AG72" s="115"/>
    </row>
    <row r="73" spans="1:33">
      <c r="A73" s="115"/>
      <c r="B73" s="115"/>
      <c r="C73" s="115"/>
      <c r="D73" s="115"/>
      <c r="E73" s="115"/>
      <c r="F73" s="1221"/>
      <c r="G73" s="1221"/>
      <c r="H73" s="1221"/>
      <c r="I73" s="1221"/>
      <c r="J73" s="1221"/>
      <c r="K73" s="1221"/>
      <c r="L73" s="1221"/>
      <c r="M73" s="1221"/>
      <c r="N73" s="1221"/>
      <c r="O73" s="1221"/>
      <c r="P73" s="1221"/>
      <c r="Q73" s="1221"/>
      <c r="R73" s="1221"/>
      <c r="S73" s="1221"/>
      <c r="T73" s="1221"/>
      <c r="U73" s="1221"/>
      <c r="V73" s="1221"/>
      <c r="W73" s="1221"/>
      <c r="X73" s="1221"/>
      <c r="Y73" s="1221"/>
      <c r="Z73" s="1221"/>
      <c r="AA73" s="1221"/>
      <c r="AB73" s="1221"/>
      <c r="AC73" s="1221"/>
      <c r="AD73" s="1221"/>
      <c r="AE73" s="1221"/>
      <c r="AF73" s="1221"/>
      <c r="AG73" s="1221"/>
    </row>
    <row r="74" spans="1:33">
      <c r="A74" s="115"/>
      <c r="B74" s="115"/>
      <c r="C74" s="115"/>
      <c r="D74" s="115"/>
      <c r="E74" s="115"/>
      <c r="F74" s="115"/>
      <c r="G74" s="115"/>
      <c r="H74" s="115" t="s">
        <v>39</v>
      </c>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row>
    <row r="75" spans="1:3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row>
    <row r="76" spans="1:3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row>
    <row r="77" spans="1:33">
      <c r="AB77" s="46"/>
      <c r="AD77" s="46"/>
    </row>
    <row r="82" spans="28:32" ht="8.25" customHeight="1"/>
    <row r="84" spans="28:32" ht="9" customHeight="1">
      <c r="AF84" s="9"/>
    </row>
    <row r="85" spans="28:32" ht="8.25" customHeight="1">
      <c r="AB85" s="1181"/>
      <c r="AD85" s="1181"/>
      <c r="AF85" s="1181"/>
    </row>
    <row r="86" spans="28:32" ht="9.75" customHeight="1"/>
  </sheetData>
  <mergeCells count="15">
    <mergeCell ref="X1:AE1"/>
    <mergeCell ref="B2:D2"/>
    <mergeCell ref="C5:D6"/>
    <mergeCell ref="U5:AA5"/>
    <mergeCell ref="AB5:AD5"/>
    <mergeCell ref="F6:H6"/>
    <mergeCell ref="J6:P6"/>
    <mergeCell ref="R6:R7"/>
    <mergeCell ref="C68:AD68"/>
    <mergeCell ref="C71:H71"/>
    <mergeCell ref="C44:D45"/>
    <mergeCell ref="F45:H45"/>
    <mergeCell ref="J45:P45"/>
    <mergeCell ref="R45:R46"/>
    <mergeCell ref="T45:AD45"/>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sheetPr>
    <tabColor indexed="22"/>
    <pageSetUpPr fitToPage="1"/>
  </sheetPr>
  <dimension ref="A1:Y78"/>
  <sheetViews>
    <sheetView zoomScaleNormal="100" workbookViewId="0"/>
  </sheetViews>
  <sheetFormatPr defaultRowHeight="12.75"/>
  <cols>
    <col min="1" max="1" width="1" style="517" customWidth="1"/>
    <col min="2" max="2" width="2.5703125" style="517" customWidth="1"/>
    <col min="3" max="3" width="1.140625" style="517" customWidth="1"/>
    <col min="4" max="4" width="27.5703125" style="517" customWidth="1"/>
    <col min="5" max="5" width="0.42578125" style="517" customWidth="1"/>
    <col min="6" max="6" width="7.85546875" style="583" customWidth="1"/>
    <col min="7" max="7" width="0.42578125" style="583" customWidth="1"/>
    <col min="8" max="8" width="7.85546875" style="583" customWidth="1"/>
    <col min="9" max="9" width="0.28515625" style="583" customWidth="1"/>
    <col min="10" max="10" width="7.85546875" style="583" customWidth="1"/>
    <col min="11" max="11" width="0.28515625" style="583" customWidth="1"/>
    <col min="12" max="12" width="7.85546875" style="583" customWidth="1"/>
    <col min="13" max="13" width="0.28515625" style="583" customWidth="1"/>
    <col min="14" max="14" width="7.85546875" style="583" customWidth="1"/>
    <col min="15" max="15" width="0.42578125" style="583" customWidth="1"/>
    <col min="16" max="16" width="7.85546875" style="583" customWidth="1"/>
    <col min="17" max="17" width="0.28515625" style="583" customWidth="1"/>
    <col min="18" max="18" width="7.85546875" style="721" customWidth="1"/>
    <col min="19" max="19" width="0.42578125" style="583" customWidth="1"/>
    <col min="20" max="20" width="7.85546875" style="583" customWidth="1"/>
    <col min="21" max="21" width="0.42578125" style="583" customWidth="1"/>
    <col min="22" max="22" width="7.85546875" style="721" customWidth="1"/>
    <col min="23" max="23" width="2.5703125" style="517" customWidth="1"/>
    <col min="24" max="24" width="1" style="517" customWidth="1"/>
    <col min="25" max="25" width="3.28515625" style="517" customWidth="1"/>
    <col min="26" max="16384" width="9.140625" style="517"/>
  </cols>
  <sheetData>
    <row r="1" spans="1:25" ht="13.5" customHeight="1" thickBot="1">
      <c r="A1" s="513"/>
      <c r="B1" s="668"/>
      <c r="C1" s="1681" t="s">
        <v>33</v>
      </c>
      <c r="D1" s="1620"/>
      <c r="E1" s="514"/>
      <c r="F1" s="669"/>
      <c r="G1" s="669"/>
      <c r="H1" s="669"/>
      <c r="I1" s="669"/>
      <c r="J1" s="669"/>
      <c r="K1" s="669"/>
      <c r="L1" s="669"/>
      <c r="M1" s="669"/>
      <c r="N1" s="669"/>
      <c r="O1" s="669"/>
      <c r="Q1" s="1190"/>
      <c r="R1" s="1190"/>
      <c r="S1" s="1190"/>
      <c r="T1" s="1190"/>
      <c r="U1" s="1190"/>
      <c r="V1" s="1190"/>
      <c r="W1" s="515"/>
      <c r="X1" s="513"/>
    </row>
    <row r="2" spans="1:25" ht="6" customHeight="1">
      <c r="A2" s="513"/>
      <c r="B2" s="1682"/>
      <c r="C2" s="1682"/>
      <c r="D2" s="1682"/>
      <c r="E2" s="1191"/>
      <c r="F2" s="671"/>
      <c r="G2" s="671"/>
      <c r="H2" s="672"/>
      <c r="I2" s="672"/>
      <c r="J2" s="672"/>
      <c r="K2" s="672"/>
      <c r="L2" s="672"/>
      <c r="M2" s="672"/>
      <c r="N2" s="672"/>
      <c r="O2" s="672"/>
      <c r="P2" s="672"/>
      <c r="Q2" s="672"/>
      <c r="R2" s="673"/>
      <c r="S2" s="672"/>
      <c r="T2" s="672"/>
      <c r="U2" s="672"/>
      <c r="V2" s="673"/>
      <c r="W2" s="649"/>
      <c r="X2" s="513"/>
    </row>
    <row r="3" spans="1:25" ht="13.5" customHeight="1" thickBot="1">
      <c r="A3" s="513"/>
      <c r="B3" s="522"/>
      <c r="C3" s="522"/>
      <c r="D3" s="522"/>
      <c r="E3" s="522"/>
      <c r="F3" s="580"/>
      <c r="G3" s="580"/>
      <c r="H3" s="580"/>
      <c r="I3" s="580"/>
      <c r="J3" s="580"/>
      <c r="K3" s="580"/>
      <c r="L3" s="580"/>
      <c r="M3" s="580"/>
      <c r="N3" s="580" t="s">
        <v>39</v>
      </c>
      <c r="O3" s="580"/>
      <c r="P3" s="580"/>
      <c r="Q3" s="580"/>
      <c r="R3" s="1186"/>
      <c r="S3" s="580"/>
      <c r="T3" s="580"/>
      <c r="U3" s="580"/>
      <c r="V3" s="1186" t="s">
        <v>100</v>
      </c>
      <c r="W3" s="651"/>
      <c r="X3" s="513"/>
    </row>
    <row r="4" spans="1:25" s="534" customFormat="1" ht="13.5" customHeight="1" thickBot="1">
      <c r="A4" s="530"/>
      <c r="B4" s="532"/>
      <c r="C4" s="674" t="s">
        <v>0</v>
      </c>
      <c r="D4" s="675"/>
      <c r="E4" s="675"/>
      <c r="F4" s="676"/>
      <c r="G4" s="677"/>
      <c r="H4" s="677"/>
      <c r="I4" s="677"/>
      <c r="J4" s="677"/>
      <c r="K4" s="677"/>
      <c r="L4" s="677"/>
      <c r="M4" s="677"/>
      <c r="N4" s="677"/>
      <c r="O4" s="677"/>
      <c r="P4" s="677"/>
      <c r="Q4" s="677"/>
      <c r="R4" s="678"/>
      <c r="S4" s="677"/>
      <c r="T4" s="677"/>
      <c r="U4" s="677"/>
      <c r="V4" s="679"/>
      <c r="W4" s="651"/>
      <c r="X4" s="513"/>
    </row>
    <row r="5" spans="1:25" ht="4.5" customHeight="1">
      <c r="A5" s="513"/>
      <c r="B5" s="522"/>
      <c r="C5" s="1683" t="s">
        <v>106</v>
      </c>
      <c r="D5" s="1683"/>
      <c r="E5" s="545"/>
      <c r="G5" s="680"/>
      <c r="H5" s="680"/>
      <c r="I5" s="680"/>
      <c r="J5" s="680"/>
      <c r="K5" s="680"/>
      <c r="L5" s="680"/>
      <c r="M5" s="680"/>
      <c r="N5" s="680"/>
      <c r="O5" s="680"/>
      <c r="P5" s="680"/>
      <c r="Q5" s="680"/>
      <c r="R5" s="680"/>
      <c r="S5" s="680"/>
      <c r="T5" s="680"/>
      <c r="U5" s="680"/>
      <c r="V5" s="680"/>
      <c r="W5" s="651"/>
      <c r="X5" s="513"/>
    </row>
    <row r="6" spans="1:25" ht="12" customHeight="1">
      <c r="A6" s="513"/>
      <c r="B6" s="522"/>
      <c r="C6" s="1593"/>
      <c r="D6" s="1593"/>
      <c r="E6" s="545"/>
      <c r="F6" s="1511">
        <v>2011</v>
      </c>
      <c r="G6" s="1511"/>
      <c r="H6" s="1511"/>
      <c r="I6" s="1511"/>
      <c r="J6" s="1511"/>
      <c r="K6" s="1511"/>
      <c r="L6" s="1511"/>
      <c r="M6" s="1511"/>
      <c r="N6" s="1511"/>
      <c r="O6" s="547"/>
      <c r="P6" s="1511">
        <v>2012</v>
      </c>
      <c r="Q6" s="1511"/>
      <c r="R6" s="1511"/>
      <c r="S6" s="1511"/>
      <c r="T6" s="1511"/>
      <c r="U6" s="1511"/>
      <c r="V6" s="1511"/>
      <c r="W6" s="651"/>
      <c r="X6" s="513"/>
    </row>
    <row r="7" spans="1:25" s="534" customFormat="1" ht="12.75" customHeight="1">
      <c r="A7" s="530"/>
      <c r="B7" s="532"/>
      <c r="C7" s="681"/>
      <c r="D7" s="681"/>
      <c r="E7" s="681"/>
      <c r="F7" s="803" t="s">
        <v>148</v>
      </c>
      <c r="G7" s="1192"/>
      <c r="H7" s="803" t="s">
        <v>147</v>
      </c>
      <c r="I7" s="1192"/>
      <c r="J7" s="803" t="s">
        <v>146</v>
      </c>
      <c r="K7" s="1192"/>
      <c r="L7" s="803" t="s">
        <v>145</v>
      </c>
      <c r="M7" s="1192"/>
      <c r="N7" s="803" t="s">
        <v>144</v>
      </c>
      <c r="O7" s="1192"/>
      <c r="P7" s="803" t="s">
        <v>143</v>
      </c>
      <c r="Q7" s="1192"/>
      <c r="R7" s="803" t="s">
        <v>154</v>
      </c>
      <c r="S7" s="1192"/>
      <c r="T7" s="803" t="s">
        <v>153</v>
      </c>
      <c r="U7" s="1192"/>
      <c r="V7" s="803" t="s">
        <v>152</v>
      </c>
      <c r="W7" s="651"/>
      <c r="X7" s="513"/>
    </row>
    <row r="8" spans="1:25" ht="4.5" customHeight="1">
      <c r="A8" s="513"/>
      <c r="B8" s="522"/>
      <c r="C8" s="545"/>
      <c r="D8" s="545"/>
      <c r="E8" s="545"/>
      <c r="F8" s="682"/>
      <c r="G8" s="682"/>
      <c r="H8" s="682"/>
      <c r="I8" s="682"/>
      <c r="J8" s="682"/>
      <c r="K8" s="682"/>
      <c r="L8" s="682"/>
      <c r="M8" s="682"/>
      <c r="N8" s="682"/>
      <c r="O8" s="682"/>
      <c r="P8" s="682"/>
      <c r="Q8" s="682"/>
      <c r="R8" s="682"/>
      <c r="S8" s="682"/>
      <c r="T8" s="682"/>
      <c r="U8" s="682"/>
      <c r="V8" s="682"/>
      <c r="W8" s="651"/>
      <c r="X8" s="513"/>
      <c r="Y8" s="534"/>
    </row>
    <row r="9" spans="1:25" s="687" customFormat="1" ht="15" customHeight="1">
      <c r="A9" s="683"/>
      <c r="B9" s="684"/>
      <c r="C9" s="1676" t="s">
        <v>262</v>
      </c>
      <c r="D9" s="1676"/>
      <c r="E9" s="685"/>
      <c r="F9" s="686"/>
      <c r="G9" s="686"/>
      <c r="H9" s="686"/>
      <c r="I9" s="686"/>
      <c r="J9" s="686"/>
      <c r="K9" s="686"/>
      <c r="L9" s="686"/>
      <c r="M9" s="686"/>
      <c r="N9" s="686"/>
      <c r="O9" s="686"/>
      <c r="P9" s="686"/>
      <c r="Q9" s="686"/>
      <c r="R9" s="686"/>
      <c r="S9" s="686"/>
      <c r="T9" s="686"/>
      <c r="U9" s="686"/>
      <c r="V9" s="686"/>
      <c r="W9" s="651"/>
      <c r="X9" s="513"/>
      <c r="Y9" s="534"/>
    </row>
    <row r="10" spans="1:25" ht="15.75" customHeight="1">
      <c r="A10" s="513"/>
      <c r="B10" s="522"/>
      <c r="C10" s="399" t="s">
        <v>263</v>
      </c>
      <c r="D10" s="688"/>
      <c r="E10" s="688"/>
      <c r="F10" s="280">
        <v>285481</v>
      </c>
      <c r="G10" s="280">
        <v>0</v>
      </c>
      <c r="H10" s="280">
        <v>284999</v>
      </c>
      <c r="I10" s="280">
        <v>0</v>
      </c>
      <c r="J10" s="280">
        <v>284402</v>
      </c>
      <c r="K10" s="280">
        <v>0</v>
      </c>
      <c r="L10" s="280">
        <v>284389</v>
      </c>
      <c r="M10" s="280">
        <v>0</v>
      </c>
      <c r="N10" s="280">
        <v>284194</v>
      </c>
      <c r="O10" s="280">
        <v>0</v>
      </c>
      <c r="P10" s="280">
        <v>282990</v>
      </c>
      <c r="Q10" s="280">
        <v>0</v>
      </c>
      <c r="R10" s="280">
        <v>282682</v>
      </c>
      <c r="S10" s="280">
        <v>0</v>
      </c>
      <c r="T10" s="280">
        <v>282361</v>
      </c>
      <c r="U10" s="280">
        <v>0</v>
      </c>
      <c r="V10" s="280">
        <v>281771</v>
      </c>
      <c r="W10" s="651"/>
      <c r="X10" s="513">
        <v>321630</v>
      </c>
      <c r="Y10" s="1065"/>
    </row>
    <row r="11" spans="1:25" ht="13.5" customHeight="1">
      <c r="A11" s="513"/>
      <c r="B11" s="522"/>
      <c r="C11" s="399"/>
      <c r="D11" s="689" t="s">
        <v>99</v>
      </c>
      <c r="E11" s="548"/>
      <c r="F11" s="281">
        <v>144095</v>
      </c>
      <c r="G11" s="281"/>
      <c r="H11" s="281">
        <v>143968</v>
      </c>
      <c r="I11" s="281"/>
      <c r="J11" s="281">
        <v>143793</v>
      </c>
      <c r="K11" s="281"/>
      <c r="L11" s="281">
        <v>143857</v>
      </c>
      <c r="M11" s="281"/>
      <c r="N11" s="281">
        <v>143877</v>
      </c>
      <c r="O11" s="281"/>
      <c r="P11" s="281">
        <v>143266</v>
      </c>
      <c r="Q11" s="281"/>
      <c r="R11" s="281">
        <v>143180</v>
      </c>
      <c r="S11" s="281"/>
      <c r="T11" s="281">
        <v>143141</v>
      </c>
      <c r="U11" s="281"/>
      <c r="V11" s="281">
        <v>143000</v>
      </c>
      <c r="W11" s="651"/>
      <c r="X11" s="513"/>
      <c r="Y11" s="1065"/>
    </row>
    <row r="12" spans="1:25" ht="13.5" customHeight="1">
      <c r="A12" s="513"/>
      <c r="B12" s="522"/>
      <c r="C12" s="399"/>
      <c r="D12" s="689" t="s">
        <v>98</v>
      </c>
      <c r="E12" s="548"/>
      <c r="F12" s="281">
        <v>141386</v>
      </c>
      <c r="G12" s="281"/>
      <c r="H12" s="281">
        <v>141031</v>
      </c>
      <c r="I12" s="281"/>
      <c r="J12" s="281">
        <v>140609</v>
      </c>
      <c r="K12" s="281"/>
      <c r="L12" s="281">
        <v>140532</v>
      </c>
      <c r="M12" s="281"/>
      <c r="N12" s="281">
        <v>140317</v>
      </c>
      <c r="O12" s="281"/>
      <c r="P12" s="281">
        <v>139724</v>
      </c>
      <c r="Q12" s="281"/>
      <c r="R12" s="281">
        <v>139502</v>
      </c>
      <c r="S12" s="281"/>
      <c r="T12" s="281">
        <v>139220</v>
      </c>
      <c r="U12" s="281"/>
      <c r="V12" s="281">
        <v>138771</v>
      </c>
      <c r="W12" s="651"/>
      <c r="X12" s="513"/>
      <c r="Y12" s="1065"/>
    </row>
    <row r="13" spans="1:25" ht="15" customHeight="1">
      <c r="A13" s="513"/>
      <c r="B13" s="522"/>
      <c r="C13" s="399" t="s">
        <v>264</v>
      </c>
      <c r="D13" s="688"/>
      <c r="E13" s="688"/>
      <c r="F13" s="280">
        <v>1931897</v>
      </c>
      <c r="G13" s="280">
        <v>0</v>
      </c>
      <c r="H13" s="280">
        <v>1936237</v>
      </c>
      <c r="I13" s="280">
        <v>0</v>
      </c>
      <c r="J13" s="280">
        <v>1939820</v>
      </c>
      <c r="K13" s="280">
        <v>0</v>
      </c>
      <c r="L13" s="280">
        <v>1944662</v>
      </c>
      <c r="M13" s="280">
        <v>0</v>
      </c>
      <c r="N13" s="280">
        <v>1949200</v>
      </c>
      <c r="O13" s="280">
        <v>0</v>
      </c>
      <c r="P13" s="280">
        <v>1953184</v>
      </c>
      <c r="Q13" s="280">
        <v>0</v>
      </c>
      <c r="R13" s="280">
        <v>1958164</v>
      </c>
      <c r="S13" s="280">
        <v>0</v>
      </c>
      <c r="T13" s="280">
        <v>1960510</v>
      </c>
      <c r="U13" s="280">
        <v>0</v>
      </c>
      <c r="V13" s="280">
        <v>1962778</v>
      </c>
      <c r="W13" s="651"/>
      <c r="X13" s="513"/>
      <c r="Y13" s="656"/>
    </row>
    <row r="14" spans="1:25" ht="13.5" customHeight="1">
      <c r="A14" s="513"/>
      <c r="B14" s="522"/>
      <c r="C14" s="399"/>
      <c r="D14" s="689" t="s">
        <v>99</v>
      </c>
      <c r="E14" s="548"/>
      <c r="F14" s="281">
        <v>907327</v>
      </c>
      <c r="G14" s="281"/>
      <c r="H14" s="281">
        <v>909787</v>
      </c>
      <c r="I14" s="281"/>
      <c r="J14" s="281">
        <v>911692</v>
      </c>
      <c r="K14" s="281"/>
      <c r="L14" s="281">
        <v>914353</v>
      </c>
      <c r="M14" s="281"/>
      <c r="N14" s="281">
        <v>916833</v>
      </c>
      <c r="O14" s="281"/>
      <c r="P14" s="281">
        <v>919052</v>
      </c>
      <c r="Q14" s="281"/>
      <c r="R14" s="281">
        <v>922048</v>
      </c>
      <c r="S14" s="281"/>
      <c r="T14" s="281">
        <v>923550</v>
      </c>
      <c r="U14" s="281"/>
      <c r="V14" s="281">
        <v>925249</v>
      </c>
      <c r="W14" s="651"/>
      <c r="X14" s="513"/>
      <c r="Y14" s="656"/>
    </row>
    <row r="15" spans="1:25" ht="13.5" customHeight="1">
      <c r="A15" s="513"/>
      <c r="B15" s="522"/>
      <c r="C15" s="399"/>
      <c r="D15" s="689" t="s">
        <v>98</v>
      </c>
      <c r="E15" s="548"/>
      <c r="F15" s="281">
        <v>1024570</v>
      </c>
      <c r="G15" s="281"/>
      <c r="H15" s="281">
        <v>1026450</v>
      </c>
      <c r="I15" s="281"/>
      <c r="J15" s="281">
        <v>1028128</v>
      </c>
      <c r="K15" s="281"/>
      <c r="L15" s="281">
        <v>1030309</v>
      </c>
      <c r="M15" s="281"/>
      <c r="N15" s="281">
        <v>1032367</v>
      </c>
      <c r="O15" s="281"/>
      <c r="P15" s="281">
        <v>1034132</v>
      </c>
      <c r="Q15" s="281"/>
      <c r="R15" s="281">
        <v>1036116</v>
      </c>
      <c r="S15" s="281"/>
      <c r="T15" s="281">
        <v>1036960</v>
      </c>
      <c r="U15" s="281"/>
      <c r="V15" s="281">
        <v>1037529</v>
      </c>
      <c r="W15" s="651"/>
      <c r="X15" s="513"/>
      <c r="Y15" s="656"/>
    </row>
    <row r="16" spans="1:25" ht="15" customHeight="1">
      <c r="A16" s="513"/>
      <c r="B16" s="522"/>
      <c r="C16" s="399" t="s">
        <v>265</v>
      </c>
      <c r="D16" s="688"/>
      <c r="E16" s="688"/>
      <c r="F16" s="282">
        <v>706499</v>
      </c>
      <c r="G16" s="282">
        <v>0</v>
      </c>
      <c r="H16" s="282">
        <v>701293</v>
      </c>
      <c r="I16" s="282">
        <v>0</v>
      </c>
      <c r="J16" s="282">
        <v>702346</v>
      </c>
      <c r="K16" s="282">
        <v>0</v>
      </c>
      <c r="L16" s="282">
        <v>704752</v>
      </c>
      <c r="M16" s="282">
        <v>0</v>
      </c>
      <c r="N16" s="282">
        <v>706693</v>
      </c>
      <c r="O16" s="282">
        <v>0</v>
      </c>
      <c r="P16" s="282">
        <v>707220</v>
      </c>
      <c r="Q16" s="282">
        <v>0</v>
      </c>
      <c r="R16" s="282">
        <v>707508</v>
      </c>
      <c r="S16" s="282">
        <v>0</v>
      </c>
      <c r="T16" s="282">
        <v>705860</v>
      </c>
      <c r="U16" s="282">
        <v>0</v>
      </c>
      <c r="V16" s="282">
        <v>706484</v>
      </c>
      <c r="W16" s="651"/>
      <c r="X16" s="513"/>
      <c r="Y16" s="656"/>
    </row>
    <row r="17" spans="1:25" ht="13.5" customHeight="1">
      <c r="A17" s="513"/>
      <c r="B17" s="522"/>
      <c r="C17" s="399"/>
      <c r="D17" s="689" t="s">
        <v>99</v>
      </c>
      <c r="E17" s="548"/>
      <c r="F17" s="283">
        <v>130508</v>
      </c>
      <c r="G17" s="283"/>
      <c r="H17" s="283">
        <v>127904</v>
      </c>
      <c r="I17" s="283"/>
      <c r="J17" s="283">
        <v>128282</v>
      </c>
      <c r="K17" s="283"/>
      <c r="L17" s="283">
        <v>129184</v>
      </c>
      <c r="M17" s="283"/>
      <c r="N17" s="283">
        <v>129842</v>
      </c>
      <c r="O17" s="283"/>
      <c r="P17" s="283">
        <v>129977</v>
      </c>
      <c r="Q17" s="283"/>
      <c r="R17" s="283">
        <v>130094</v>
      </c>
      <c r="S17" s="283"/>
      <c r="T17" s="283">
        <v>129407</v>
      </c>
      <c r="U17" s="283"/>
      <c r="V17" s="283">
        <v>129716</v>
      </c>
      <c r="W17" s="651"/>
      <c r="X17" s="513"/>
      <c r="Y17" s="656"/>
    </row>
    <row r="18" spans="1:25" ht="13.5" customHeight="1">
      <c r="A18" s="513"/>
      <c r="B18" s="522"/>
      <c r="C18" s="399"/>
      <c r="D18" s="689" t="s">
        <v>98</v>
      </c>
      <c r="E18" s="548"/>
      <c r="F18" s="283">
        <v>575991</v>
      </c>
      <c r="G18" s="283"/>
      <c r="H18" s="283">
        <v>573389</v>
      </c>
      <c r="I18" s="283"/>
      <c r="J18" s="283">
        <v>574064</v>
      </c>
      <c r="K18" s="283"/>
      <c r="L18" s="283">
        <v>575568</v>
      </c>
      <c r="M18" s="283"/>
      <c r="N18" s="283">
        <v>576851</v>
      </c>
      <c r="O18" s="283"/>
      <c r="P18" s="283">
        <v>577243</v>
      </c>
      <c r="Q18" s="283"/>
      <c r="R18" s="283">
        <v>577414</v>
      </c>
      <c r="S18" s="283"/>
      <c r="T18" s="283">
        <v>576453</v>
      </c>
      <c r="U18" s="283"/>
      <c r="V18" s="283">
        <v>576768</v>
      </c>
      <c r="W18" s="651"/>
      <c r="X18" s="513"/>
      <c r="Y18" s="656"/>
    </row>
    <row r="19" spans="1:25" ht="4.5" customHeight="1">
      <c r="A19" s="513"/>
      <c r="B19" s="522"/>
      <c r="C19" s="399"/>
      <c r="D19" s="548"/>
      <c r="E19" s="548"/>
      <c r="F19" s="283"/>
      <c r="G19" s="283"/>
      <c r="H19" s="283"/>
      <c r="I19" s="283"/>
      <c r="J19" s="283"/>
      <c r="K19" s="283"/>
      <c r="L19" s="283"/>
      <c r="M19" s="283"/>
      <c r="N19" s="283"/>
      <c r="O19" s="283"/>
      <c r="P19" s="283"/>
      <c r="Q19" s="283"/>
      <c r="R19" s="283"/>
      <c r="S19" s="283"/>
      <c r="T19" s="283"/>
      <c r="U19" s="283"/>
      <c r="V19" s="283"/>
      <c r="W19" s="651"/>
      <c r="X19" s="513"/>
      <c r="Y19" s="656"/>
    </row>
    <row r="20" spans="1:25" s="687" customFormat="1" ht="23.25" customHeight="1">
      <c r="A20" s="683"/>
      <c r="B20" s="684"/>
      <c r="C20" s="1684" t="s">
        <v>266</v>
      </c>
      <c r="D20" s="1684"/>
      <c r="E20" s="685"/>
      <c r="F20" s="690">
        <v>163374</v>
      </c>
      <c r="G20" s="690"/>
      <c r="H20" s="690">
        <v>164443</v>
      </c>
      <c r="I20" s="690"/>
      <c r="J20" s="690">
        <v>165255</v>
      </c>
      <c r="K20" s="690"/>
      <c r="L20" s="690">
        <v>166399</v>
      </c>
      <c r="M20" s="690"/>
      <c r="N20" s="690">
        <v>167355</v>
      </c>
      <c r="O20" s="690"/>
      <c r="P20" s="690">
        <v>168862</v>
      </c>
      <c r="Q20" s="690"/>
      <c r="R20" s="690">
        <v>171077</v>
      </c>
      <c r="S20" s="690"/>
      <c r="T20" s="690">
        <v>172878</v>
      </c>
      <c r="U20" s="690"/>
      <c r="V20" s="690">
        <v>174590</v>
      </c>
      <c r="W20" s="651"/>
      <c r="X20" s="513"/>
      <c r="Y20" s="656"/>
    </row>
    <row r="21" spans="1:25" ht="12.75" customHeight="1">
      <c r="A21" s="513"/>
      <c r="B21" s="522"/>
      <c r="C21" s="1685" t="s">
        <v>606</v>
      </c>
      <c r="D21" s="1685"/>
      <c r="E21" s="1685"/>
      <c r="F21" s="1685"/>
      <c r="G21" s="1685"/>
      <c r="H21" s="1685"/>
      <c r="I21" s="1685"/>
      <c r="J21" s="1685"/>
      <c r="K21" s="1685"/>
      <c r="L21" s="1685"/>
      <c r="M21" s="1685"/>
      <c r="N21" s="1685"/>
      <c r="O21" s="1685"/>
      <c r="P21" s="1685"/>
      <c r="Q21" s="1685"/>
      <c r="R21" s="1685"/>
      <c r="S21" s="1685"/>
      <c r="T21" s="1685"/>
      <c r="U21" s="1685"/>
      <c r="V21" s="1685"/>
      <c r="W21" s="651"/>
      <c r="X21" s="284"/>
      <c r="Y21" s="284"/>
    </row>
    <row r="22" spans="1:25" ht="2.25" customHeight="1" thickBot="1">
      <c r="A22" s="513"/>
      <c r="B22" s="522"/>
      <c r="C22" s="285"/>
      <c r="D22" s="285"/>
      <c r="E22" s="285"/>
      <c r="F22" s="285"/>
      <c r="G22" s="285"/>
      <c r="H22" s="285"/>
      <c r="I22" s="285"/>
      <c r="J22" s="285"/>
      <c r="K22" s="285"/>
      <c r="L22" s="285"/>
      <c r="M22" s="285"/>
      <c r="N22" s="285"/>
      <c r="O22" s="285"/>
      <c r="P22" s="285"/>
      <c r="Q22" s="285"/>
      <c r="R22" s="285"/>
      <c r="S22" s="285"/>
      <c r="T22" s="285"/>
      <c r="U22" s="285"/>
      <c r="V22" s="285"/>
      <c r="W22" s="651"/>
      <c r="X22" s="284"/>
      <c r="Y22" s="284"/>
    </row>
    <row r="23" spans="1:25" ht="13.5" customHeight="1" thickBot="1">
      <c r="A23" s="513"/>
      <c r="B23" s="522"/>
      <c r="C23" s="674" t="s">
        <v>720</v>
      </c>
      <c r="D23" s="675"/>
      <c r="E23" s="675"/>
      <c r="F23" s="691"/>
      <c r="G23" s="691"/>
      <c r="H23" s="691"/>
      <c r="I23" s="691"/>
      <c r="J23" s="691"/>
      <c r="K23" s="691"/>
      <c r="L23" s="691"/>
      <c r="M23" s="691"/>
      <c r="N23" s="691"/>
      <c r="O23" s="691"/>
      <c r="P23" s="691"/>
      <c r="Q23" s="691"/>
      <c r="R23" s="691"/>
      <c r="S23" s="691"/>
      <c r="T23" s="691"/>
      <c r="U23" s="691"/>
      <c r="V23" s="679"/>
      <c r="W23" s="651"/>
      <c r="X23" s="513"/>
      <c r="Y23" s="656"/>
    </row>
    <row r="24" spans="1:25" ht="9.75" customHeight="1">
      <c r="A24" s="513"/>
      <c r="B24" s="522"/>
      <c r="C24" s="286" t="s">
        <v>106</v>
      </c>
      <c r="D24" s="548"/>
      <c r="E24" s="548"/>
      <c r="F24" s="802"/>
      <c r="G24" s="802"/>
      <c r="H24" s="802"/>
      <c r="I24" s="802"/>
      <c r="J24" s="802"/>
      <c r="K24" s="802"/>
      <c r="L24" s="802"/>
      <c r="M24" s="802"/>
      <c r="N24" s="802"/>
      <c r="O24" s="802"/>
      <c r="P24" s="802"/>
      <c r="Q24" s="802"/>
      <c r="R24" s="802"/>
      <c r="S24" s="802"/>
      <c r="T24" s="802"/>
      <c r="U24" s="802"/>
      <c r="V24" s="802"/>
      <c r="W24" s="651"/>
      <c r="X24" s="513"/>
    </row>
    <row r="25" spans="1:25" ht="15" customHeight="1">
      <c r="A25" s="513"/>
      <c r="B25" s="522"/>
      <c r="C25" s="1676" t="s">
        <v>267</v>
      </c>
      <c r="D25" s="1676"/>
      <c r="E25" s="685"/>
      <c r="F25" s="686"/>
      <c r="G25" s="686"/>
      <c r="H25" s="686"/>
      <c r="I25" s="686"/>
      <c r="J25" s="686"/>
      <c r="K25" s="686"/>
      <c r="L25" s="686"/>
      <c r="M25" s="686"/>
      <c r="N25" s="686"/>
      <c r="O25" s="686"/>
      <c r="P25" s="686"/>
      <c r="Q25" s="686"/>
      <c r="R25" s="686"/>
      <c r="S25" s="686"/>
      <c r="T25" s="686"/>
      <c r="U25" s="686"/>
      <c r="V25" s="686"/>
      <c r="W25" s="651"/>
      <c r="X25" s="513"/>
    </row>
    <row r="26" spans="1:25" s="534" customFormat="1" ht="15" customHeight="1">
      <c r="A26" s="530"/>
      <c r="B26" s="532"/>
      <c r="C26" s="287" t="s">
        <v>268</v>
      </c>
      <c r="D26" s="540"/>
      <c r="E26" s="540"/>
      <c r="F26" s="288">
        <v>1200433</v>
      </c>
      <c r="G26" s="288"/>
      <c r="H26" s="288">
        <v>1204401</v>
      </c>
      <c r="I26" s="288"/>
      <c r="J26" s="288">
        <v>1208728</v>
      </c>
      <c r="K26" s="288"/>
      <c r="L26" s="288">
        <v>1209828</v>
      </c>
      <c r="M26" s="288"/>
      <c r="N26" s="288">
        <v>1210029</v>
      </c>
      <c r="O26" s="288"/>
      <c r="P26" s="288">
        <v>1166503</v>
      </c>
      <c r="Q26" s="288"/>
      <c r="R26" s="288">
        <v>1170613</v>
      </c>
      <c r="S26" s="288"/>
      <c r="T26" s="288">
        <v>1176344</v>
      </c>
      <c r="U26" s="288"/>
      <c r="V26" s="288">
        <v>1170052</v>
      </c>
      <c r="W26" s="651"/>
      <c r="X26" s="530"/>
    </row>
    <row r="27" spans="1:25" ht="15" customHeight="1">
      <c r="A27" s="513"/>
      <c r="B27" s="522"/>
      <c r="C27" s="1680" t="s">
        <v>269</v>
      </c>
      <c r="D27" s="1680"/>
      <c r="E27" s="548"/>
      <c r="F27" s="281">
        <v>72254</v>
      </c>
      <c r="G27" s="288"/>
      <c r="H27" s="281">
        <v>72589</v>
      </c>
      <c r="I27" s="288"/>
      <c r="J27" s="281">
        <v>73397</v>
      </c>
      <c r="K27" s="288"/>
      <c r="L27" s="281">
        <v>73883</v>
      </c>
      <c r="M27" s="288"/>
      <c r="N27" s="281">
        <v>74138</v>
      </c>
      <c r="O27" s="288"/>
      <c r="P27" s="281">
        <v>70638</v>
      </c>
      <c r="Q27" s="288"/>
      <c r="R27" s="281">
        <v>71221</v>
      </c>
      <c r="S27" s="288"/>
      <c r="T27" s="281">
        <v>71784</v>
      </c>
      <c r="U27" s="288"/>
      <c r="V27" s="281">
        <v>72116</v>
      </c>
      <c r="W27" s="692"/>
      <c r="X27" s="513"/>
    </row>
    <row r="28" spans="1:25" ht="15" customHeight="1">
      <c r="A28" s="513"/>
      <c r="B28" s="522"/>
      <c r="C28" s="1680" t="s">
        <v>270</v>
      </c>
      <c r="D28" s="1680"/>
      <c r="E28" s="548"/>
      <c r="F28" s="281">
        <v>1695</v>
      </c>
      <c r="G28" s="288"/>
      <c r="H28" s="281">
        <v>2244</v>
      </c>
      <c r="I28" s="288"/>
      <c r="J28" s="281">
        <v>1267</v>
      </c>
      <c r="K28" s="288"/>
      <c r="L28" s="281">
        <v>1930</v>
      </c>
      <c r="M28" s="288"/>
      <c r="N28" s="281">
        <v>1972</v>
      </c>
      <c r="O28" s="288"/>
      <c r="P28" s="281">
        <v>4046</v>
      </c>
      <c r="Q28" s="288"/>
      <c r="R28" s="281">
        <v>3933</v>
      </c>
      <c r="S28" s="288"/>
      <c r="T28" s="281">
        <v>5772</v>
      </c>
      <c r="U28" s="288"/>
      <c r="V28" s="281">
        <v>6076</v>
      </c>
      <c r="W28" s="651"/>
      <c r="X28" s="670"/>
      <c r="Y28" s="670"/>
    </row>
    <row r="29" spans="1:25" ht="15" customHeight="1">
      <c r="A29" s="513"/>
      <c r="B29" s="522"/>
      <c r="C29" s="1680" t="s">
        <v>271</v>
      </c>
      <c r="D29" s="1680"/>
      <c r="E29" s="548"/>
      <c r="F29" s="288">
        <v>12403</v>
      </c>
      <c r="G29" s="288"/>
      <c r="H29" s="288">
        <v>12474</v>
      </c>
      <c r="I29" s="288"/>
      <c r="J29" s="288">
        <v>12512</v>
      </c>
      <c r="K29" s="288"/>
      <c r="L29" s="288">
        <v>12557</v>
      </c>
      <c r="M29" s="288"/>
      <c r="N29" s="288">
        <v>12571</v>
      </c>
      <c r="O29" s="288"/>
      <c r="P29" s="288">
        <v>12599</v>
      </c>
      <c r="Q29" s="288"/>
      <c r="R29" s="288">
        <v>12613</v>
      </c>
      <c r="S29" s="288"/>
      <c r="T29" s="288">
        <v>12619</v>
      </c>
      <c r="U29" s="288"/>
      <c r="V29" s="288">
        <v>12607</v>
      </c>
      <c r="W29" s="651"/>
      <c r="X29" s="513"/>
    </row>
    <row r="30" spans="1:25" ht="15" customHeight="1">
      <c r="A30" s="513"/>
      <c r="B30" s="522"/>
      <c r="C30" s="1680" t="s">
        <v>272</v>
      </c>
      <c r="D30" s="1680"/>
      <c r="E30" s="548"/>
      <c r="F30" s="281">
        <v>12218</v>
      </c>
      <c r="G30" s="288"/>
      <c r="H30" s="281">
        <v>12256</v>
      </c>
      <c r="I30" s="288"/>
      <c r="J30" s="281">
        <v>12292</v>
      </c>
      <c r="K30" s="288"/>
      <c r="L30" s="281">
        <v>12318</v>
      </c>
      <c r="M30" s="288"/>
      <c r="N30" s="281">
        <v>12273</v>
      </c>
      <c r="O30" s="288"/>
      <c r="P30" s="281">
        <v>12266</v>
      </c>
      <c r="Q30" s="288"/>
      <c r="R30" s="281">
        <v>12235</v>
      </c>
      <c r="S30" s="288"/>
      <c r="T30" s="281">
        <v>12198</v>
      </c>
      <c r="U30" s="288"/>
      <c r="V30" s="281">
        <v>12125</v>
      </c>
      <c r="W30" s="651"/>
      <c r="X30" s="513"/>
    </row>
    <row r="31" spans="1:25" s="697" customFormat="1" ht="14.25" customHeight="1">
      <c r="A31" s="693"/>
      <c r="B31" s="694"/>
      <c r="C31" s="1675" t="s">
        <v>607</v>
      </c>
      <c r="D31" s="1675"/>
      <c r="E31" s="1675"/>
      <c r="F31" s="1675"/>
      <c r="G31" s="1675"/>
      <c r="H31" s="1675"/>
      <c r="I31" s="1675"/>
      <c r="J31" s="1675"/>
      <c r="K31" s="1675"/>
      <c r="L31" s="1675"/>
      <c r="M31" s="1675"/>
      <c r="N31" s="1675"/>
      <c r="O31" s="1675"/>
      <c r="P31" s="1675"/>
      <c r="Q31" s="1675"/>
      <c r="R31" s="1675"/>
      <c r="S31" s="1675"/>
      <c r="T31" s="1675"/>
      <c r="U31" s="1675"/>
      <c r="V31" s="1675"/>
      <c r="W31" s="695"/>
      <c r="X31" s="696"/>
    </row>
    <row r="32" spans="1:25" ht="6.75" customHeight="1" thickBot="1">
      <c r="A32" s="513"/>
      <c r="B32" s="522"/>
      <c r="C32" s="698"/>
      <c r="D32" s="698"/>
      <c r="E32" s="698"/>
      <c r="F32" s="699"/>
      <c r="G32" s="699"/>
      <c r="H32" s="699"/>
      <c r="I32" s="699"/>
      <c r="J32" s="699"/>
      <c r="K32" s="699"/>
      <c r="L32" s="699"/>
      <c r="M32" s="699"/>
      <c r="N32" s="699"/>
      <c r="O32" s="699"/>
      <c r="P32" s="699"/>
      <c r="Q32" s="699"/>
      <c r="R32" s="700"/>
      <c r="S32" s="699"/>
      <c r="T32" s="699"/>
      <c r="U32" s="699"/>
      <c r="V32" s="700"/>
      <c r="W32" s="651"/>
      <c r="X32" s="701"/>
    </row>
    <row r="33" spans="1:25" ht="13.5" customHeight="1" thickBot="1">
      <c r="A33" s="513"/>
      <c r="B33" s="522"/>
      <c r="C33" s="674" t="s">
        <v>2</v>
      </c>
      <c r="D33" s="675"/>
      <c r="E33" s="675"/>
      <c r="F33" s="691"/>
      <c r="G33" s="691"/>
      <c r="H33" s="691"/>
      <c r="I33" s="691"/>
      <c r="J33" s="691"/>
      <c r="K33" s="691"/>
      <c r="L33" s="691"/>
      <c r="M33" s="691"/>
      <c r="N33" s="691"/>
      <c r="O33" s="691"/>
      <c r="P33" s="691"/>
      <c r="Q33" s="691"/>
      <c r="R33" s="691"/>
      <c r="S33" s="691"/>
      <c r="T33" s="691"/>
      <c r="U33" s="691"/>
      <c r="V33" s="679"/>
      <c r="W33" s="651"/>
      <c r="X33" s="513"/>
    </row>
    <row r="34" spans="1:25" ht="9.75" customHeight="1">
      <c r="A34" s="513"/>
      <c r="B34" s="522"/>
      <c r="C34" s="286" t="s">
        <v>106</v>
      </c>
      <c r="D34" s="548"/>
      <c r="E34" s="545"/>
      <c r="F34" s="682"/>
      <c r="G34" s="682"/>
      <c r="H34" s="682"/>
      <c r="I34" s="682"/>
      <c r="J34" s="682"/>
      <c r="K34" s="702"/>
      <c r="L34" s="682"/>
      <c r="M34" s="682"/>
      <c r="N34" s="682"/>
      <c r="O34" s="682"/>
      <c r="P34" s="682"/>
      <c r="Q34" s="682"/>
      <c r="R34" s="682"/>
      <c r="S34" s="682"/>
      <c r="T34" s="682"/>
      <c r="U34" s="682"/>
      <c r="V34" s="682"/>
      <c r="W34" s="651"/>
      <c r="X34" s="513"/>
    </row>
    <row r="35" spans="1:25" ht="15" customHeight="1">
      <c r="A35" s="513"/>
      <c r="B35" s="522"/>
      <c r="C35" s="1676" t="s">
        <v>273</v>
      </c>
      <c r="D35" s="1676"/>
      <c r="E35" s="703"/>
      <c r="F35" s="704">
        <v>17500</v>
      </c>
      <c r="G35" s="704">
        <v>0</v>
      </c>
      <c r="H35" s="704">
        <v>25587</v>
      </c>
      <c r="I35" s="704">
        <v>0</v>
      </c>
      <c r="J35" s="704">
        <v>21680</v>
      </c>
      <c r="K35" s="704">
        <v>0</v>
      </c>
      <c r="L35" s="704">
        <v>25671</v>
      </c>
      <c r="M35" s="704">
        <v>0</v>
      </c>
      <c r="N35" s="704">
        <v>26927</v>
      </c>
      <c r="O35" s="704">
        <v>0</v>
      </c>
      <c r="P35" s="704">
        <v>29880</v>
      </c>
      <c r="Q35" s="704"/>
      <c r="R35" s="704">
        <v>27068</v>
      </c>
      <c r="S35" s="704"/>
      <c r="T35" s="704">
        <v>27033</v>
      </c>
      <c r="U35" s="704"/>
      <c r="V35" s="704">
        <v>20468</v>
      </c>
      <c r="W35" s="651"/>
      <c r="X35" s="513"/>
    </row>
    <row r="36" spans="1:25" ht="16.5" customHeight="1">
      <c r="A36" s="513"/>
      <c r="B36" s="522"/>
      <c r="C36" s="1674" t="s">
        <v>274</v>
      </c>
      <c r="D36" s="1674"/>
      <c r="E36" s="703"/>
      <c r="F36" s="705">
        <v>14846</v>
      </c>
      <c r="G36" s="705"/>
      <c r="H36" s="705">
        <v>23133</v>
      </c>
      <c r="I36" s="705"/>
      <c r="J36" s="705">
        <v>19260</v>
      </c>
      <c r="K36" s="705"/>
      <c r="L36" s="705">
        <v>22535</v>
      </c>
      <c r="M36" s="705"/>
      <c r="N36" s="705">
        <v>23948</v>
      </c>
      <c r="O36" s="705"/>
      <c r="P36" s="705">
        <v>25769</v>
      </c>
      <c r="Q36" s="705"/>
      <c r="R36" s="705">
        <v>22739</v>
      </c>
      <c r="S36" s="705"/>
      <c r="T36" s="705">
        <v>23306</v>
      </c>
      <c r="U36" s="705"/>
      <c r="V36" s="705">
        <v>17760</v>
      </c>
      <c r="W36" s="651"/>
      <c r="X36" s="513"/>
    </row>
    <row r="37" spans="1:25" ht="24" customHeight="1">
      <c r="A37" s="513"/>
      <c r="B37" s="522"/>
      <c r="C37" s="1674" t="s">
        <v>275</v>
      </c>
      <c r="D37" s="1674"/>
      <c r="E37" s="703"/>
      <c r="F37" s="705">
        <v>2654</v>
      </c>
      <c r="G37" s="705"/>
      <c r="H37" s="705">
        <v>2454</v>
      </c>
      <c r="I37" s="705"/>
      <c r="J37" s="705">
        <v>2420</v>
      </c>
      <c r="K37" s="705"/>
      <c r="L37" s="705">
        <v>3136</v>
      </c>
      <c r="M37" s="705"/>
      <c r="N37" s="705">
        <v>2979</v>
      </c>
      <c r="O37" s="705"/>
      <c r="P37" s="705">
        <v>4111</v>
      </c>
      <c r="Q37" s="705"/>
      <c r="R37" s="705">
        <v>4329</v>
      </c>
      <c r="S37" s="705"/>
      <c r="T37" s="705">
        <v>3727</v>
      </c>
      <c r="U37" s="705"/>
      <c r="V37" s="705">
        <v>2708</v>
      </c>
      <c r="W37" s="651"/>
      <c r="X37" s="513"/>
      <c r="Y37" s="567"/>
    </row>
    <row r="38" spans="1:25" ht="9.75" customHeight="1">
      <c r="A38" s="513"/>
      <c r="B38" s="522"/>
      <c r="C38" s="1677" t="s">
        <v>608</v>
      </c>
      <c r="D38" s="1677"/>
      <c r="E38" s="1677"/>
      <c r="F38" s="1677"/>
      <c r="G38" s="1677"/>
      <c r="H38" s="1677"/>
      <c r="I38" s="1677"/>
      <c r="J38" s="1677"/>
      <c r="K38" s="1677"/>
      <c r="L38" s="1677"/>
      <c r="M38" s="1677"/>
      <c r="N38" s="1677"/>
      <c r="O38" s="1677"/>
      <c r="P38" s="1677"/>
      <c r="Q38" s="1677"/>
      <c r="R38" s="1677"/>
      <c r="S38" s="1677"/>
      <c r="T38" s="1677"/>
      <c r="U38" s="1677"/>
      <c r="V38" s="1677"/>
      <c r="W38" s="651"/>
      <c r="X38" s="513"/>
    </row>
    <row r="39" spans="1:25" s="710" customFormat="1" ht="15" customHeight="1">
      <c r="A39" s="706"/>
      <c r="B39" s="707"/>
      <c r="C39" s="1676" t="s">
        <v>719</v>
      </c>
      <c r="D39" s="1676"/>
      <c r="E39" s="708"/>
      <c r="F39" s="704">
        <v>286606</v>
      </c>
      <c r="G39" s="704">
        <v>0</v>
      </c>
      <c r="H39" s="704">
        <v>297470</v>
      </c>
      <c r="I39" s="704">
        <v>0</v>
      </c>
      <c r="J39" s="704">
        <v>293436</v>
      </c>
      <c r="K39" s="704">
        <v>0</v>
      </c>
      <c r="L39" s="704">
        <v>309381</v>
      </c>
      <c r="M39" s="704">
        <v>0</v>
      </c>
      <c r="N39" s="704">
        <v>317118</v>
      </c>
      <c r="O39" s="704">
        <v>0</v>
      </c>
      <c r="P39" s="704">
        <v>334184</v>
      </c>
      <c r="Q39" s="704"/>
      <c r="R39" s="704">
        <v>351959</v>
      </c>
      <c r="S39" s="704"/>
      <c r="T39" s="704">
        <v>360714</v>
      </c>
      <c r="U39" s="704"/>
      <c r="V39" s="704">
        <v>363573</v>
      </c>
      <c r="W39" s="709"/>
      <c r="X39" s="706"/>
    </row>
    <row r="40" spans="1:25" s="534" customFormat="1" ht="17.25" customHeight="1">
      <c r="A40" s="530"/>
      <c r="B40" s="532"/>
      <c r="C40" s="1674" t="s">
        <v>274</v>
      </c>
      <c r="D40" s="1674"/>
      <c r="E40" s="711"/>
      <c r="F40" s="705">
        <v>234659</v>
      </c>
      <c r="G40" s="705"/>
      <c r="H40" s="705">
        <v>244233</v>
      </c>
      <c r="I40" s="705"/>
      <c r="J40" s="705">
        <v>241555</v>
      </c>
      <c r="K40" s="705"/>
      <c r="L40" s="705">
        <v>254245</v>
      </c>
      <c r="M40" s="705"/>
      <c r="N40" s="705">
        <v>261093</v>
      </c>
      <c r="O40" s="705"/>
      <c r="P40" s="705">
        <v>276434</v>
      </c>
      <c r="Q40" s="705"/>
      <c r="R40" s="705">
        <v>289219</v>
      </c>
      <c r="S40" s="705"/>
      <c r="T40" s="705">
        <v>294987</v>
      </c>
      <c r="U40" s="705"/>
      <c r="V40" s="705">
        <v>297996</v>
      </c>
      <c r="W40" s="712"/>
      <c r="X40" s="530"/>
    </row>
    <row r="41" spans="1:25" s="534" customFormat="1" ht="19.5" customHeight="1">
      <c r="A41" s="530"/>
      <c r="B41" s="532"/>
      <c r="C41" s="1674" t="s">
        <v>275</v>
      </c>
      <c r="D41" s="1674"/>
      <c r="E41" s="711"/>
      <c r="F41" s="705">
        <v>25871</v>
      </c>
      <c r="G41" s="705"/>
      <c r="H41" s="705">
        <v>26112</v>
      </c>
      <c r="I41" s="705"/>
      <c r="J41" s="705">
        <v>24645</v>
      </c>
      <c r="K41" s="705"/>
      <c r="L41" s="705">
        <v>26250</v>
      </c>
      <c r="M41" s="705"/>
      <c r="N41" s="705">
        <v>26949</v>
      </c>
      <c r="O41" s="705"/>
      <c r="P41" s="705">
        <v>28378</v>
      </c>
      <c r="Q41" s="705"/>
      <c r="R41" s="705">
        <v>31582</v>
      </c>
      <c r="S41" s="705"/>
      <c r="T41" s="705">
        <v>33075</v>
      </c>
      <c r="U41" s="705"/>
      <c r="V41" s="705">
        <v>32640</v>
      </c>
      <c r="W41" s="712"/>
      <c r="X41" s="530"/>
    </row>
    <row r="42" spans="1:25" s="534" customFormat="1" ht="21.75" customHeight="1">
      <c r="A42" s="530"/>
      <c r="B42" s="532"/>
      <c r="C42" s="1674" t="s">
        <v>277</v>
      </c>
      <c r="D42" s="1674"/>
      <c r="E42" s="711"/>
      <c r="F42" s="705">
        <v>26052</v>
      </c>
      <c r="G42" s="705"/>
      <c r="H42" s="705">
        <v>27097</v>
      </c>
      <c r="I42" s="705"/>
      <c r="J42" s="705">
        <v>27212</v>
      </c>
      <c r="K42" s="705"/>
      <c r="L42" s="705">
        <v>28861</v>
      </c>
      <c r="M42" s="705"/>
      <c r="N42" s="705">
        <v>29049</v>
      </c>
      <c r="O42" s="705"/>
      <c r="P42" s="705">
        <v>29345</v>
      </c>
      <c r="Q42" s="705"/>
      <c r="R42" s="705">
        <v>31133</v>
      </c>
      <c r="S42" s="705"/>
      <c r="T42" s="705">
        <v>32623</v>
      </c>
      <c r="U42" s="705"/>
      <c r="V42" s="705">
        <v>32901</v>
      </c>
      <c r="W42" s="712"/>
      <c r="X42" s="530"/>
    </row>
    <row r="43" spans="1:25" s="534" customFormat="1" ht="23.25" customHeight="1">
      <c r="A43" s="530"/>
      <c r="B43" s="532"/>
      <c r="C43" s="1674" t="s">
        <v>278</v>
      </c>
      <c r="D43" s="1674"/>
      <c r="E43" s="711"/>
      <c r="F43" s="705">
        <v>24</v>
      </c>
      <c r="G43" s="705"/>
      <c r="H43" s="705">
        <v>28</v>
      </c>
      <c r="I43" s="705"/>
      <c r="J43" s="705">
        <v>24</v>
      </c>
      <c r="K43" s="705"/>
      <c r="L43" s="705">
        <v>25</v>
      </c>
      <c r="M43" s="705"/>
      <c r="N43" s="705">
        <v>27</v>
      </c>
      <c r="O43" s="705"/>
      <c r="P43" s="705">
        <v>27</v>
      </c>
      <c r="Q43" s="705"/>
      <c r="R43" s="705">
        <v>25</v>
      </c>
      <c r="S43" s="705"/>
      <c r="T43" s="705">
        <v>29</v>
      </c>
      <c r="U43" s="705"/>
      <c r="V43" s="705">
        <v>36</v>
      </c>
      <c r="W43" s="712"/>
      <c r="X43" s="530"/>
      <c r="Y43" s="517"/>
    </row>
    <row r="44" spans="1:25" ht="15" customHeight="1">
      <c r="A44" s="513"/>
      <c r="B44" s="522"/>
      <c r="C44" s="1676" t="s">
        <v>279</v>
      </c>
      <c r="D44" s="1676"/>
      <c r="E44" s="703"/>
      <c r="F44" s="704">
        <v>16083</v>
      </c>
      <c r="G44" s="704">
        <v>16084</v>
      </c>
      <c r="H44" s="704">
        <v>16324</v>
      </c>
      <c r="I44" s="704">
        <v>16086</v>
      </c>
      <c r="J44" s="704">
        <v>16292</v>
      </c>
      <c r="K44" s="704">
        <v>16088</v>
      </c>
      <c r="L44" s="704">
        <v>17645</v>
      </c>
      <c r="M44" s="704">
        <v>16090</v>
      </c>
      <c r="N44" s="704">
        <v>18556</v>
      </c>
      <c r="O44" s="704">
        <v>16092</v>
      </c>
      <c r="P44" s="704">
        <v>18780</v>
      </c>
      <c r="Q44" s="704">
        <v>16094</v>
      </c>
      <c r="R44" s="704">
        <v>20496</v>
      </c>
      <c r="S44" s="704">
        <v>16096</v>
      </c>
      <c r="T44" s="704">
        <v>21643</v>
      </c>
      <c r="U44" s="704">
        <v>16098</v>
      </c>
      <c r="V44" s="704">
        <v>21551</v>
      </c>
      <c r="W44" s="651"/>
      <c r="X44" s="513"/>
      <c r="Y44" s="567"/>
    </row>
    <row r="45" spans="1:25" ht="13.5" customHeight="1">
      <c r="A45" s="513"/>
      <c r="B45" s="522"/>
      <c r="C45" s="1679" t="s">
        <v>280</v>
      </c>
      <c r="D45" s="1674"/>
      <c r="E45" s="703"/>
      <c r="F45" s="713">
        <v>5467</v>
      </c>
      <c r="G45" s="713"/>
      <c r="H45" s="713">
        <v>5442</v>
      </c>
      <c r="I45" s="713"/>
      <c r="J45" s="713">
        <v>5356</v>
      </c>
      <c r="K45" s="713"/>
      <c r="L45" s="713">
        <v>5736</v>
      </c>
      <c r="M45" s="713"/>
      <c r="N45" s="713">
        <v>5895</v>
      </c>
      <c r="O45" s="713"/>
      <c r="P45" s="713">
        <v>6004</v>
      </c>
      <c r="Q45" s="713"/>
      <c r="R45" s="713">
        <v>6436</v>
      </c>
      <c r="S45" s="713"/>
      <c r="T45" s="713">
        <v>6758</v>
      </c>
      <c r="U45" s="713"/>
      <c r="V45" s="713">
        <v>6681</v>
      </c>
      <c r="W45" s="651"/>
      <c r="X45" s="513"/>
    </row>
    <row r="46" spans="1:25" ht="13.5" customHeight="1">
      <c r="A46" s="513"/>
      <c r="B46" s="522"/>
      <c r="C46" s="1679" t="s">
        <v>281</v>
      </c>
      <c r="D46" s="1674"/>
      <c r="E46" s="703"/>
      <c r="F46" s="713">
        <v>4243</v>
      </c>
      <c r="G46" s="713"/>
      <c r="H46" s="713">
        <v>4332</v>
      </c>
      <c r="I46" s="713"/>
      <c r="J46" s="713">
        <v>4281</v>
      </c>
      <c r="K46" s="713"/>
      <c r="L46" s="713">
        <v>4563</v>
      </c>
      <c r="M46" s="713"/>
      <c r="N46" s="713">
        <v>4808</v>
      </c>
      <c r="O46" s="713"/>
      <c r="P46" s="713">
        <v>4764</v>
      </c>
      <c r="Q46" s="713"/>
      <c r="R46" s="713">
        <v>5028</v>
      </c>
      <c r="S46" s="713"/>
      <c r="T46" s="713">
        <v>5257</v>
      </c>
      <c r="U46" s="713"/>
      <c r="V46" s="713">
        <v>5288</v>
      </c>
      <c r="W46" s="651"/>
      <c r="X46" s="513"/>
    </row>
    <row r="47" spans="1:25" ht="13.5" customHeight="1">
      <c r="A47" s="513"/>
      <c r="B47" s="522"/>
      <c r="C47" s="1679" t="s">
        <v>282</v>
      </c>
      <c r="D47" s="1674"/>
      <c r="E47" s="703"/>
      <c r="F47" s="713">
        <v>3541</v>
      </c>
      <c r="G47" s="713"/>
      <c r="H47" s="713">
        <v>3675</v>
      </c>
      <c r="I47" s="713"/>
      <c r="J47" s="713">
        <v>3773</v>
      </c>
      <c r="K47" s="713"/>
      <c r="L47" s="713">
        <v>4193</v>
      </c>
      <c r="M47" s="713"/>
      <c r="N47" s="713">
        <v>4507</v>
      </c>
      <c r="O47" s="713"/>
      <c r="P47" s="713">
        <v>4509</v>
      </c>
      <c r="Q47" s="713"/>
      <c r="R47" s="713">
        <v>5084</v>
      </c>
      <c r="S47" s="713"/>
      <c r="T47" s="713">
        <v>5386</v>
      </c>
      <c r="U47" s="713"/>
      <c r="V47" s="713">
        <v>5388</v>
      </c>
      <c r="W47" s="651"/>
      <c r="X47" s="513"/>
    </row>
    <row r="48" spans="1:25" ht="13.5" customHeight="1">
      <c r="A48" s="513"/>
      <c r="B48" s="522"/>
      <c r="C48" s="1679" t="s">
        <v>283</v>
      </c>
      <c r="D48" s="1674"/>
      <c r="E48" s="703"/>
      <c r="F48" s="713">
        <v>1870</v>
      </c>
      <c r="G48" s="713"/>
      <c r="H48" s="713">
        <v>1937</v>
      </c>
      <c r="I48" s="713"/>
      <c r="J48" s="713">
        <v>1962</v>
      </c>
      <c r="K48" s="713"/>
      <c r="L48" s="713">
        <v>2131</v>
      </c>
      <c r="M48" s="713"/>
      <c r="N48" s="713">
        <v>2289</v>
      </c>
      <c r="O48" s="713"/>
      <c r="P48" s="713">
        <v>2418</v>
      </c>
      <c r="Q48" s="713"/>
      <c r="R48" s="713">
        <v>2742</v>
      </c>
      <c r="S48" s="713"/>
      <c r="T48" s="713">
        <v>2967</v>
      </c>
      <c r="U48" s="713"/>
      <c r="V48" s="713">
        <v>2903</v>
      </c>
      <c r="W48" s="651"/>
      <c r="X48" s="513"/>
    </row>
    <row r="49" spans="1:24" ht="13.5" customHeight="1">
      <c r="A49" s="513"/>
      <c r="B49" s="522"/>
      <c r="C49" s="1674" t="s">
        <v>254</v>
      </c>
      <c r="D49" s="1674"/>
      <c r="E49" s="713" t="e">
        <v>#REF!</v>
      </c>
      <c r="F49" s="713">
        <v>962</v>
      </c>
      <c r="G49" s="713">
        <v>16084</v>
      </c>
      <c r="H49" s="713">
        <v>938</v>
      </c>
      <c r="I49" s="713">
        <v>16086</v>
      </c>
      <c r="J49" s="713">
        <v>920</v>
      </c>
      <c r="K49" s="713">
        <v>16088</v>
      </c>
      <c r="L49" s="713">
        <v>1022</v>
      </c>
      <c r="M49" s="713">
        <v>16090</v>
      </c>
      <c r="N49" s="713">
        <v>1057</v>
      </c>
      <c r="O49" s="713">
        <v>16092</v>
      </c>
      <c r="P49" s="713">
        <v>1085</v>
      </c>
      <c r="Q49" s="713">
        <v>16094</v>
      </c>
      <c r="R49" s="713">
        <v>1206</v>
      </c>
      <c r="S49" s="713">
        <v>16096</v>
      </c>
      <c r="T49" s="713">
        <v>1275</v>
      </c>
      <c r="U49" s="713">
        <v>16098</v>
      </c>
      <c r="V49" s="713">
        <v>1291</v>
      </c>
      <c r="W49" s="651"/>
      <c r="X49" s="513"/>
    </row>
    <row r="50" spans="1:24" s="710" customFormat="1" ht="15" customHeight="1">
      <c r="A50" s="706"/>
      <c r="B50" s="707"/>
      <c r="C50" s="1193" t="s">
        <v>284</v>
      </c>
      <c r="D50" s="1193"/>
      <c r="E50" s="1193"/>
      <c r="F50" s="704"/>
      <c r="G50" s="704"/>
      <c r="H50" s="704"/>
      <c r="I50" s="704"/>
      <c r="J50" s="704"/>
      <c r="K50" s="704"/>
      <c r="L50" s="704"/>
      <c r="M50" s="704"/>
      <c r="N50" s="704"/>
      <c r="O50" s="704"/>
      <c r="P50" s="704"/>
      <c r="Q50" s="704"/>
      <c r="R50" s="704"/>
      <c r="S50" s="704"/>
      <c r="T50" s="704"/>
      <c r="U50" s="704"/>
      <c r="V50" s="704"/>
      <c r="W50" s="709"/>
      <c r="X50" s="706"/>
    </row>
    <row r="51" spans="1:24" s="534" customFormat="1" ht="13.5" customHeight="1">
      <c r="A51" s="530"/>
      <c r="B51" s="532"/>
      <c r="C51" s="1674" t="s">
        <v>285</v>
      </c>
      <c r="D51" s="1674"/>
      <c r="E51" s="711"/>
      <c r="F51" s="714">
        <v>501.13</v>
      </c>
      <c r="G51" s="714"/>
      <c r="H51" s="714">
        <v>504.15</v>
      </c>
      <c r="I51" s="714"/>
      <c r="J51" s="714">
        <v>509.65</v>
      </c>
      <c r="K51" s="714"/>
      <c r="L51" s="714">
        <v>501.52</v>
      </c>
      <c r="M51" s="714"/>
      <c r="N51" s="714">
        <v>504.16</v>
      </c>
      <c r="O51" s="714"/>
      <c r="P51" s="714">
        <v>503.86</v>
      </c>
      <c r="Q51" s="714"/>
      <c r="R51" s="714">
        <v>503.88</v>
      </c>
      <c r="S51" s="714"/>
      <c r="T51" s="714">
        <v>500.59</v>
      </c>
      <c r="U51" s="714"/>
      <c r="V51" s="714">
        <v>501.13</v>
      </c>
      <c r="W51" s="712"/>
      <c r="X51" s="530"/>
    </row>
    <row r="52" spans="1:24" s="534" customFormat="1" ht="13.5" customHeight="1">
      <c r="A52" s="530"/>
      <c r="B52" s="532"/>
      <c r="C52" s="1674" t="s">
        <v>286</v>
      </c>
      <c r="D52" s="1674"/>
      <c r="E52" s="711"/>
      <c r="F52" s="714">
        <v>17.14</v>
      </c>
      <c r="G52" s="714"/>
      <c r="H52" s="714">
        <v>17.37</v>
      </c>
      <c r="I52" s="714"/>
      <c r="J52" s="714">
        <v>17.41</v>
      </c>
      <c r="K52" s="714"/>
      <c r="L52" s="714">
        <v>17.37</v>
      </c>
      <c r="M52" s="714"/>
      <c r="N52" s="714">
        <v>17.32</v>
      </c>
      <c r="O52" s="714"/>
      <c r="P52" s="714">
        <v>17.38</v>
      </c>
      <c r="Q52" s="714"/>
      <c r="R52" s="714">
        <v>17.309999999999999</v>
      </c>
      <c r="S52" s="714"/>
      <c r="T52" s="714">
        <v>17.239999999999998</v>
      </c>
      <c r="U52" s="714"/>
      <c r="V52" s="714">
        <v>17.21</v>
      </c>
      <c r="W52" s="712"/>
      <c r="X52" s="530"/>
    </row>
    <row r="53" spans="1:24" ht="9.75" customHeight="1">
      <c r="A53" s="513"/>
      <c r="B53" s="522"/>
      <c r="C53" s="1675" t="s">
        <v>607</v>
      </c>
      <c r="D53" s="1675"/>
      <c r="E53" s="1675"/>
      <c r="F53" s="1675"/>
      <c r="G53" s="1675"/>
      <c r="H53" s="1675"/>
      <c r="I53" s="1675"/>
      <c r="J53" s="1675"/>
      <c r="K53" s="1675"/>
      <c r="L53" s="1675"/>
      <c r="M53" s="1675"/>
      <c r="N53" s="1675"/>
      <c r="O53" s="1675"/>
      <c r="P53" s="1675"/>
      <c r="Q53" s="1675"/>
      <c r="R53" s="1675"/>
      <c r="S53" s="1675"/>
      <c r="T53" s="1675"/>
      <c r="U53" s="1675"/>
      <c r="V53" s="1675"/>
      <c r="W53" s="651"/>
      <c r="X53" s="513"/>
    </row>
    <row r="54" spans="1:24" ht="6.75" customHeight="1" thickBot="1">
      <c r="A54" s="513"/>
      <c r="B54" s="522"/>
      <c r="C54" s="289"/>
      <c r="D54" s="289"/>
      <c r="E54" s="289"/>
      <c r="F54" s="289"/>
      <c r="G54" s="289"/>
      <c r="H54" s="289"/>
      <c r="I54" s="289"/>
      <c r="J54" s="289"/>
      <c r="K54" s="289"/>
      <c r="L54" s="289"/>
      <c r="M54" s="289"/>
      <c r="N54" s="289"/>
      <c r="O54" s="289"/>
      <c r="P54" s="289"/>
      <c r="Q54" s="289"/>
      <c r="R54" s="289"/>
      <c r="S54" s="289"/>
      <c r="T54" s="289"/>
      <c r="U54" s="289"/>
      <c r="V54" s="289"/>
      <c r="W54" s="651"/>
      <c r="X54" s="513"/>
    </row>
    <row r="55" spans="1:24" ht="13.5" customHeight="1" thickBot="1">
      <c r="A55" s="513"/>
      <c r="B55" s="522"/>
      <c r="C55" s="674" t="s">
        <v>25</v>
      </c>
      <c r="D55" s="674"/>
      <c r="E55" s="674"/>
      <c r="F55" s="674"/>
      <c r="G55" s="674"/>
      <c r="H55" s="674"/>
      <c r="I55" s="674"/>
      <c r="J55" s="674"/>
      <c r="K55" s="674"/>
      <c r="L55" s="674"/>
      <c r="M55" s="674"/>
      <c r="N55" s="674"/>
      <c r="O55" s="674"/>
      <c r="P55" s="674"/>
      <c r="Q55" s="674"/>
      <c r="R55" s="674"/>
      <c r="S55" s="674"/>
      <c r="T55" s="674"/>
      <c r="U55" s="674"/>
      <c r="V55" s="679"/>
      <c r="W55" s="651"/>
      <c r="X55" s="513"/>
    </row>
    <row r="56" spans="1:24" ht="9.75" customHeight="1">
      <c r="A56" s="513"/>
      <c r="B56" s="522"/>
      <c r="C56" s="290" t="s">
        <v>106</v>
      </c>
      <c r="D56" s="715"/>
      <c r="E56" s="703"/>
      <c r="F56" s="716"/>
      <c r="G56" s="716"/>
      <c r="H56" s="716"/>
      <c r="I56" s="716"/>
      <c r="J56" s="716"/>
      <c r="K56" s="716"/>
      <c r="L56" s="716"/>
      <c r="M56" s="717"/>
      <c r="N56" s="716"/>
      <c r="O56" s="716"/>
      <c r="P56" s="716"/>
      <c r="Q56" s="716"/>
      <c r="R56" s="716"/>
      <c r="S56" s="716"/>
      <c r="T56" s="716"/>
      <c r="U56" s="716"/>
      <c r="V56" s="716"/>
      <c r="W56" s="651"/>
      <c r="X56" s="513"/>
    </row>
    <row r="57" spans="1:24" ht="13.5" customHeight="1">
      <c r="A57" s="513"/>
      <c r="B57" s="522"/>
      <c r="C57" s="1676" t="s">
        <v>276</v>
      </c>
      <c r="D57" s="1676"/>
      <c r="E57" s="703"/>
      <c r="F57" s="704">
        <v>90118</v>
      </c>
      <c r="G57" s="704">
        <v>0</v>
      </c>
      <c r="H57" s="704">
        <v>93969</v>
      </c>
      <c r="I57" s="704">
        <v>0</v>
      </c>
      <c r="J57" s="704">
        <v>84950</v>
      </c>
      <c r="K57" s="704">
        <v>0</v>
      </c>
      <c r="L57" s="704">
        <v>113539</v>
      </c>
      <c r="M57" s="704">
        <v>0</v>
      </c>
      <c r="N57" s="704">
        <v>96461</v>
      </c>
      <c r="O57" s="704">
        <v>0</v>
      </c>
      <c r="P57" s="704">
        <v>93741</v>
      </c>
      <c r="Q57" s="704">
        <v>0</v>
      </c>
      <c r="R57" s="704">
        <v>118041</v>
      </c>
      <c r="S57" s="704">
        <v>0</v>
      </c>
      <c r="T57" s="704">
        <v>106229</v>
      </c>
      <c r="U57" s="704">
        <v>0</v>
      </c>
      <c r="V57" s="704">
        <v>92758</v>
      </c>
      <c r="W57" s="651"/>
      <c r="X57" s="513"/>
    </row>
    <row r="58" spans="1:24" ht="13.5" customHeight="1">
      <c r="A58" s="513"/>
      <c r="B58" s="522"/>
      <c r="C58" s="1676" t="s">
        <v>287</v>
      </c>
      <c r="D58" s="1676"/>
      <c r="E58" s="703"/>
      <c r="F58" s="704">
        <v>92125</v>
      </c>
      <c r="G58" s="704">
        <v>0</v>
      </c>
      <c r="H58" s="704">
        <v>96435</v>
      </c>
      <c r="I58" s="704">
        <v>0</v>
      </c>
      <c r="J58" s="704">
        <v>87076</v>
      </c>
      <c r="K58" s="704">
        <v>0</v>
      </c>
      <c r="L58" s="704">
        <v>117643</v>
      </c>
      <c r="M58" s="704">
        <v>0</v>
      </c>
      <c r="N58" s="704">
        <v>98895</v>
      </c>
      <c r="O58" s="704">
        <v>0</v>
      </c>
      <c r="P58" s="704">
        <v>95902</v>
      </c>
      <c r="Q58" s="704">
        <v>0</v>
      </c>
      <c r="R58" s="704">
        <v>121629</v>
      </c>
      <c r="S58" s="704">
        <v>0</v>
      </c>
      <c r="T58" s="704">
        <v>108632</v>
      </c>
      <c r="U58" s="704">
        <v>0</v>
      </c>
      <c r="V58" s="704">
        <v>94797</v>
      </c>
      <c r="W58" s="718"/>
      <c r="X58" s="513"/>
    </row>
    <row r="59" spans="1:24" s="710" customFormat="1" ht="12" customHeight="1">
      <c r="A59" s="706"/>
      <c r="B59" s="707"/>
      <c r="C59" s="1677" t="s">
        <v>706</v>
      </c>
      <c r="D59" s="1677"/>
      <c r="E59" s="1677"/>
      <c r="F59" s="1677"/>
      <c r="G59" s="1677"/>
      <c r="H59" s="1677"/>
      <c r="I59" s="1677"/>
      <c r="J59" s="1677"/>
      <c r="K59" s="1677"/>
      <c r="L59" s="1677"/>
      <c r="M59" s="1677"/>
      <c r="N59" s="1677"/>
      <c r="O59" s="1677"/>
      <c r="P59" s="1677"/>
      <c r="Q59" s="1677"/>
      <c r="R59" s="1677"/>
      <c r="S59" s="1677"/>
      <c r="T59" s="1677"/>
      <c r="U59" s="1677"/>
      <c r="V59" s="1677"/>
      <c r="W59" s="709"/>
      <c r="X59" s="706"/>
    </row>
    <row r="60" spans="1:24" ht="13.5" customHeight="1">
      <c r="A60" s="513"/>
      <c r="B60" s="522"/>
      <c r="C60" s="577" t="s">
        <v>260</v>
      </c>
      <c r="D60" s="291"/>
      <c r="E60" s="291"/>
      <c r="F60" s="291"/>
      <c r="G60" s="291"/>
      <c r="H60" s="291"/>
      <c r="I60" s="291"/>
      <c r="J60" s="719" t="s">
        <v>261</v>
      </c>
      <c r="K60" s="291"/>
      <c r="L60" s="291"/>
      <c r="M60" s="291"/>
      <c r="N60" s="291"/>
      <c r="O60" s="291"/>
      <c r="P60" s="291"/>
      <c r="Q60" s="291"/>
      <c r="R60" s="291"/>
      <c r="S60" s="291"/>
      <c r="T60" s="291"/>
      <c r="U60" s="291"/>
      <c r="V60" s="291"/>
      <c r="W60" s="651"/>
      <c r="X60" s="513"/>
    </row>
    <row r="61" spans="1:24" ht="12" customHeight="1">
      <c r="A61" s="513"/>
      <c r="B61" s="522"/>
      <c r="C61" s="1678" t="s">
        <v>717</v>
      </c>
      <c r="D61" s="1678"/>
      <c r="E61" s="1678"/>
      <c r="F61" s="1678"/>
      <c r="G61" s="1678"/>
      <c r="H61" s="1678"/>
      <c r="I61" s="1678"/>
      <c r="J61" s="1678"/>
      <c r="K61" s="1678"/>
      <c r="L61" s="1678"/>
      <c r="M61" s="1678"/>
      <c r="N61" s="1678"/>
      <c r="O61" s="1678"/>
      <c r="P61" s="1678"/>
      <c r="Q61" s="1678"/>
      <c r="R61" s="1678"/>
      <c r="S61" s="1678"/>
      <c r="T61" s="1678"/>
      <c r="U61" s="1678"/>
      <c r="V61" s="1678"/>
      <c r="W61" s="651"/>
      <c r="X61" s="513"/>
    </row>
    <row r="62" spans="1:24" ht="12" customHeight="1" thickBot="1">
      <c r="A62" s="513"/>
      <c r="B62" s="522"/>
      <c r="C62" s="1678" t="s">
        <v>718</v>
      </c>
      <c r="D62" s="1678"/>
      <c r="E62" s="1678"/>
      <c r="F62" s="1678"/>
      <c r="G62" s="1678"/>
      <c r="H62" s="1678"/>
      <c r="I62" s="1678"/>
      <c r="J62" s="1678"/>
      <c r="K62" s="1678"/>
      <c r="L62" s="1678"/>
      <c r="M62" s="1678"/>
      <c r="N62" s="1678"/>
      <c r="O62" s="1678"/>
      <c r="P62" s="1678"/>
      <c r="Q62" s="1678"/>
      <c r="R62" s="1678"/>
      <c r="S62" s="1678"/>
      <c r="T62" s="1678"/>
      <c r="U62" s="1678"/>
      <c r="V62" s="1678"/>
      <c r="W62" s="651"/>
      <c r="X62" s="513"/>
    </row>
    <row r="63" spans="1:24" ht="13.5" customHeight="1" thickBot="1">
      <c r="A63" s="513"/>
      <c r="B63" s="522"/>
      <c r="C63" s="513"/>
      <c r="D63" s="513"/>
      <c r="E63" s="522"/>
      <c r="F63" s="580"/>
      <c r="G63" s="580"/>
      <c r="H63" s="580"/>
      <c r="I63" s="580"/>
      <c r="J63" s="580"/>
      <c r="K63" s="580"/>
      <c r="L63" s="580"/>
      <c r="M63" s="580"/>
      <c r="N63" s="580"/>
      <c r="O63" s="580"/>
      <c r="P63" s="580"/>
      <c r="Q63" s="580"/>
      <c r="R63" s="1647" t="s">
        <v>592</v>
      </c>
      <c r="S63" s="1647"/>
      <c r="T63" s="1647"/>
      <c r="U63" s="1647"/>
      <c r="V63" s="1673"/>
      <c r="W63" s="720">
        <v>19</v>
      </c>
      <c r="X63" s="580"/>
    </row>
    <row r="64" spans="1:24" ht="13.5" customHeight="1"/>
    <row r="66" spans="8:23">
      <c r="H66" s="722"/>
    </row>
    <row r="74" spans="8:23" ht="8.25" customHeight="1"/>
    <row r="76" spans="8:23" ht="9" customHeight="1">
      <c r="W76" s="583"/>
    </row>
    <row r="77" spans="8:23" ht="8.25" customHeight="1">
      <c r="R77" s="583"/>
      <c r="V77" s="1604"/>
      <c r="W77" s="1604"/>
    </row>
    <row r="78" spans="8:23" ht="9.75" customHeight="1"/>
  </sheetData>
  <mergeCells count="39">
    <mergeCell ref="P6:V6"/>
    <mergeCell ref="C9:D9"/>
    <mergeCell ref="C29:D29"/>
    <mergeCell ref="C1:D1"/>
    <mergeCell ref="B2:D2"/>
    <mergeCell ref="C5:D6"/>
    <mergeCell ref="F6:N6"/>
    <mergeCell ref="C20:D20"/>
    <mergeCell ref="C21:V21"/>
    <mergeCell ref="C25:D25"/>
    <mergeCell ref="C27:D27"/>
    <mergeCell ref="C28:D28"/>
    <mergeCell ref="C48:D48"/>
    <mergeCell ref="C40:D40"/>
    <mergeCell ref="C41:D41"/>
    <mergeCell ref="C42:D42"/>
    <mergeCell ref="C30:D30"/>
    <mergeCell ref="C31:V31"/>
    <mergeCell ref="C35:D35"/>
    <mergeCell ref="C36:D36"/>
    <mergeCell ref="C37:D37"/>
    <mergeCell ref="C38:V38"/>
    <mergeCell ref="C39:D39"/>
    <mergeCell ref="C43:D43"/>
    <mergeCell ref="C44:D44"/>
    <mergeCell ref="C45:D45"/>
    <mergeCell ref="C46:D46"/>
    <mergeCell ref="C47:D47"/>
    <mergeCell ref="R63:V63"/>
    <mergeCell ref="V77:W77"/>
    <mergeCell ref="C49:D49"/>
    <mergeCell ref="C51:D51"/>
    <mergeCell ref="C52:D52"/>
    <mergeCell ref="C53:V53"/>
    <mergeCell ref="C57:D57"/>
    <mergeCell ref="C58:D58"/>
    <mergeCell ref="C59:V59"/>
    <mergeCell ref="C61:V61"/>
    <mergeCell ref="C62:V62"/>
  </mergeCells>
  <printOptions horizontalCentered="1"/>
  <pageMargins left="0.15748031496062992" right="0.15748031496062992" top="0.19685039370078741" bottom="0.19685039370078741" header="7.874015748031496E-2" footer="0"/>
  <pageSetup paperSize="9" scale="93" orientation="portrait" r:id="rId1"/>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AP351"/>
  <sheetViews>
    <sheetView zoomScaleNormal="100" workbookViewId="0"/>
  </sheetViews>
  <sheetFormatPr defaultRowHeight="12.75"/>
  <cols>
    <col min="1" max="1" width="0.85546875" style="303" customWidth="1"/>
    <col min="2" max="2" width="2.5703125" style="303" customWidth="1"/>
    <col min="3" max="3" width="0.7109375" style="303" customWidth="1"/>
    <col min="4" max="4" width="33" style="303" customWidth="1"/>
    <col min="5" max="5" width="0.140625" style="303" customWidth="1"/>
    <col min="6" max="6" width="4.7109375" style="1060" customWidth="1"/>
    <col min="7" max="7" width="0.28515625" style="1060" customWidth="1"/>
    <col min="8" max="8" width="4.5703125" style="1060" customWidth="1"/>
    <col min="9" max="9" width="0.42578125" style="1060" customWidth="1"/>
    <col min="10" max="10" width="4.5703125" style="1060" customWidth="1"/>
    <col min="11" max="11" width="0.28515625" style="1060" customWidth="1"/>
    <col min="12" max="12" width="4.7109375" style="1059" customWidth="1"/>
    <col min="13" max="13" width="0.42578125" style="1059" customWidth="1"/>
    <col min="14" max="14" width="4.5703125" style="1059" customWidth="1"/>
    <col min="15" max="15" width="0.42578125" style="1059" customWidth="1"/>
    <col min="16" max="16" width="4.5703125" style="1059" customWidth="1"/>
    <col min="17" max="17" width="0.28515625" style="1059" customWidth="1"/>
    <col min="18" max="18" width="4.5703125" style="1059" customWidth="1"/>
    <col min="19" max="19" width="0.28515625" style="1059" customWidth="1"/>
    <col min="20" max="20" width="4.5703125" style="1060" customWidth="1"/>
    <col min="21" max="21" width="0.28515625" style="1060" customWidth="1"/>
    <col min="22" max="22" width="4.5703125" style="1060" customWidth="1"/>
    <col min="23" max="23" width="0.28515625" style="1060" customWidth="1"/>
    <col min="24" max="24" width="4.5703125" style="1059" customWidth="1"/>
    <col min="25" max="25" width="0.28515625" style="1059" customWidth="1"/>
    <col min="26" max="26" width="4.5703125" style="1059" customWidth="1"/>
    <col min="27" max="27" width="0.28515625" style="1059" customWidth="1"/>
    <col min="28" max="28" width="4.5703125" style="1060" customWidth="1"/>
    <col min="29" max="29" width="0.28515625" style="1060" customWidth="1"/>
    <col min="30" max="30" width="4.5703125" style="1060" customWidth="1"/>
    <col min="31" max="31" width="2.42578125" style="1061" customWidth="1"/>
    <col min="32" max="32" width="0.85546875" style="303" customWidth="1"/>
    <col min="33" max="16384" width="9.140625" style="303"/>
  </cols>
  <sheetData>
    <row r="1" spans="1:42" ht="13.5" customHeight="1" thickBot="1">
      <c r="A1" s="4"/>
      <c r="B1" s="1230"/>
      <c r="C1" s="1230"/>
      <c r="E1" s="1230"/>
      <c r="F1" s="847"/>
      <c r="G1" s="1005"/>
      <c r="H1" s="1005"/>
      <c r="I1" s="1005"/>
      <c r="J1" s="1005"/>
      <c r="K1" s="847"/>
      <c r="L1" s="847"/>
      <c r="M1" s="847"/>
      <c r="N1" s="847"/>
      <c r="O1" s="847"/>
      <c r="P1" s="847"/>
      <c r="Q1" s="847"/>
      <c r="R1" s="847"/>
      <c r="S1" s="1005"/>
      <c r="T1" s="1005"/>
      <c r="U1" s="1005"/>
      <c r="V1" s="1005"/>
      <c r="W1" s="847"/>
      <c r="X1" s="847"/>
      <c r="Y1" s="847"/>
      <c r="Z1" s="847"/>
      <c r="AA1" s="1005"/>
      <c r="AB1" s="308"/>
      <c r="AC1" s="308"/>
      <c r="AD1" s="1006" t="s">
        <v>288</v>
      </c>
      <c r="AE1" s="1007"/>
      <c r="AF1" s="4"/>
    </row>
    <row r="2" spans="1:42" ht="6" customHeight="1">
      <c r="A2" s="4"/>
      <c r="B2" s="1236"/>
      <c r="C2" s="1237"/>
      <c r="D2" s="1232"/>
      <c r="E2" s="1232"/>
      <c r="F2" s="1008"/>
      <c r="G2" s="1008"/>
      <c r="H2" s="1008"/>
      <c r="I2" s="1008"/>
      <c r="J2" s="1008"/>
      <c r="K2" s="1008"/>
      <c r="L2" s="1009"/>
      <c r="M2" s="1009"/>
      <c r="N2" s="1009"/>
      <c r="O2" s="1009"/>
      <c r="P2" s="1009"/>
      <c r="Q2" s="1009"/>
      <c r="R2" s="1009"/>
      <c r="S2" s="1009"/>
      <c r="T2" s="1008"/>
      <c r="U2" s="1008"/>
      <c r="V2" s="1008"/>
      <c r="W2" s="1008"/>
      <c r="X2" s="1009"/>
      <c r="Y2" s="1009"/>
      <c r="Z2" s="1009"/>
      <c r="AA2" s="1009"/>
      <c r="AB2" s="1008"/>
      <c r="AC2" s="1008"/>
      <c r="AD2" s="1008"/>
      <c r="AE2" s="1010"/>
      <c r="AF2" s="8"/>
    </row>
    <row r="3" spans="1:42" ht="13.5" customHeight="1" thickBot="1">
      <c r="A3" s="4"/>
      <c r="B3" s="30"/>
      <c r="C3" s="8"/>
      <c r="D3" s="8"/>
      <c r="E3" s="8"/>
      <c r="F3" s="1011"/>
      <c r="G3" s="1011"/>
      <c r="H3" s="1011"/>
      <c r="I3" s="1011"/>
      <c r="J3" s="1011"/>
      <c r="K3" s="1011"/>
      <c r="L3" s="1012"/>
      <c r="M3" s="1012"/>
      <c r="N3" s="1012"/>
      <c r="O3" s="1012"/>
      <c r="P3" s="1012"/>
      <c r="Q3" s="1012"/>
      <c r="R3" s="1012"/>
      <c r="S3" s="1012"/>
      <c r="T3" s="1011"/>
      <c r="U3" s="1011"/>
      <c r="V3" s="1011"/>
      <c r="W3" s="1011"/>
      <c r="X3" s="1012"/>
      <c r="Y3" s="1012"/>
      <c r="Z3" s="1012"/>
      <c r="AA3" s="1012"/>
      <c r="AB3" s="1687" t="s">
        <v>100</v>
      </c>
      <c r="AC3" s="1687"/>
      <c r="AD3" s="1687"/>
      <c r="AE3" s="1013"/>
      <c r="AF3" s="8"/>
    </row>
    <row r="4" spans="1:42" ht="13.5" customHeight="1" thickBot="1">
      <c r="A4" s="4"/>
      <c r="B4" s="30"/>
      <c r="C4" s="301" t="s">
        <v>289</v>
      </c>
      <c r="D4" s="1014"/>
      <c r="E4" s="1014"/>
      <c r="F4" s="1015"/>
      <c r="G4" s="1015"/>
      <c r="H4" s="1015"/>
      <c r="I4" s="1015"/>
      <c r="J4" s="1015"/>
      <c r="K4" s="1015"/>
      <c r="L4" s="1015"/>
      <c r="M4" s="1015"/>
      <c r="N4" s="1015"/>
      <c r="O4" s="1015"/>
      <c r="P4" s="1015"/>
      <c r="Q4" s="1015"/>
      <c r="R4" s="1015"/>
      <c r="S4" s="1015"/>
      <c r="T4" s="1015"/>
      <c r="U4" s="1015"/>
      <c r="V4" s="1015"/>
      <c r="W4" s="1015"/>
      <c r="X4" s="1015"/>
      <c r="Y4" s="1015"/>
      <c r="Z4" s="1015"/>
      <c r="AA4" s="1015"/>
      <c r="AB4" s="1015"/>
      <c r="AC4" s="1015"/>
      <c r="AD4" s="1016"/>
      <c r="AE4" s="282"/>
      <c r="AF4" s="282"/>
    </row>
    <row r="5" spans="1:42" s="115" customFormat="1" ht="4.5" customHeight="1">
      <c r="A5" s="4"/>
      <c r="B5" s="30"/>
      <c r="C5" s="219"/>
      <c r="D5" s="219"/>
      <c r="E5" s="219"/>
      <c r="F5" s="1017"/>
      <c r="G5" s="1017"/>
      <c r="H5" s="1017"/>
      <c r="I5" s="1017"/>
      <c r="J5" s="1017"/>
      <c r="K5" s="1017"/>
      <c r="L5" s="1017"/>
      <c r="M5" s="1017"/>
      <c r="N5" s="1017"/>
      <c r="O5" s="1017"/>
      <c r="P5" s="1017"/>
      <c r="Q5" s="1017"/>
      <c r="R5" s="1017"/>
      <c r="S5" s="1017"/>
      <c r="T5" s="1017"/>
      <c r="U5" s="1017"/>
      <c r="V5" s="1017"/>
      <c r="W5" s="1017"/>
      <c r="X5" s="1017"/>
      <c r="Y5" s="1017"/>
      <c r="Z5" s="1017"/>
      <c r="AA5" s="1017"/>
      <c r="AB5" s="1017"/>
      <c r="AC5" s="1017"/>
      <c r="AD5" s="1017"/>
      <c r="AE5" s="282"/>
      <c r="AF5" s="282"/>
      <c r="AG5" s="303"/>
      <c r="AH5" s="303"/>
      <c r="AI5" s="303"/>
      <c r="AJ5" s="303"/>
      <c r="AK5" s="303"/>
      <c r="AL5" s="303"/>
      <c r="AM5" s="303"/>
      <c r="AN5" s="303"/>
      <c r="AO5" s="303"/>
      <c r="AP5" s="303"/>
    </row>
    <row r="6" spans="1:42" s="115" customFormat="1" ht="13.5" customHeight="1">
      <c r="A6" s="4"/>
      <c r="B6" s="30"/>
      <c r="C6" s="219"/>
      <c r="D6" s="219"/>
      <c r="E6" s="219"/>
      <c r="F6" s="1525">
        <v>2011</v>
      </c>
      <c r="G6" s="1525"/>
      <c r="H6" s="1525"/>
      <c r="I6" s="1525"/>
      <c r="J6" s="1525"/>
      <c r="K6" s="1525"/>
      <c r="L6" s="1525"/>
      <c r="M6" s="1525"/>
      <c r="N6" s="1525"/>
      <c r="O6" s="1525"/>
      <c r="P6" s="1525"/>
      <c r="Q6" s="1525"/>
      <c r="R6" s="1525"/>
      <c r="S6" s="1525"/>
      <c r="T6" s="1525"/>
      <c r="U6" s="1525"/>
      <c r="V6" s="1525"/>
      <c r="W6" s="245"/>
      <c r="X6" s="1525">
        <v>2012</v>
      </c>
      <c r="Y6" s="1525"/>
      <c r="Z6" s="1525"/>
      <c r="AA6" s="1525"/>
      <c r="AB6" s="1525"/>
      <c r="AC6" s="1525"/>
      <c r="AD6" s="1525"/>
      <c r="AE6" s="282"/>
      <c r="AF6" s="282"/>
      <c r="AG6" s="303"/>
      <c r="AH6" s="303"/>
      <c r="AI6" s="303"/>
      <c r="AJ6" s="303"/>
      <c r="AK6" s="303"/>
      <c r="AL6" s="303"/>
      <c r="AM6" s="303"/>
      <c r="AN6" s="303"/>
      <c r="AO6" s="303"/>
      <c r="AP6" s="303"/>
    </row>
    <row r="7" spans="1:42" s="115" customFormat="1" ht="13.5" customHeight="1">
      <c r="A7" s="4"/>
      <c r="B7" s="30"/>
      <c r="C7" s="219"/>
      <c r="D7" s="219"/>
      <c r="E7" s="219"/>
      <c r="F7" s="847" t="s">
        <v>151</v>
      </c>
      <c r="G7" s="1235"/>
      <c r="H7" s="847" t="s">
        <v>150</v>
      </c>
      <c r="I7" s="1235"/>
      <c r="J7" s="847" t="s">
        <v>149</v>
      </c>
      <c r="K7" s="1235"/>
      <c r="L7" s="847" t="s">
        <v>148</v>
      </c>
      <c r="M7" s="1235"/>
      <c r="N7" s="847" t="s">
        <v>147</v>
      </c>
      <c r="O7" s="1235"/>
      <c r="P7" s="847" t="s">
        <v>146</v>
      </c>
      <c r="Q7" s="1235"/>
      <c r="R7" s="847" t="s">
        <v>145</v>
      </c>
      <c r="S7" s="1235"/>
      <c r="T7" s="847" t="s">
        <v>144</v>
      </c>
      <c r="U7" s="1235"/>
      <c r="V7" s="847" t="s">
        <v>143</v>
      </c>
      <c r="W7" s="1235"/>
      <c r="X7" s="847" t="s">
        <v>154</v>
      </c>
      <c r="Y7" s="1235"/>
      <c r="Z7" s="847" t="s">
        <v>153</v>
      </c>
      <c r="AA7" s="1235"/>
      <c r="AB7" s="847" t="s">
        <v>152</v>
      </c>
      <c r="AC7" s="1235"/>
      <c r="AD7" s="847" t="s">
        <v>151</v>
      </c>
      <c r="AE7" s="282"/>
      <c r="AF7" s="1235"/>
      <c r="AG7" s="303"/>
      <c r="AH7" s="303"/>
      <c r="AI7" s="303"/>
      <c r="AJ7" s="303"/>
      <c r="AK7" s="303"/>
      <c r="AL7" s="303"/>
      <c r="AM7" s="303"/>
      <c r="AN7" s="303"/>
      <c r="AO7" s="303"/>
      <c r="AP7" s="303"/>
    </row>
    <row r="8" spans="1:42" s="115" customFormat="1" ht="3.75" customHeight="1">
      <c r="A8" s="4"/>
      <c r="B8" s="30"/>
      <c r="C8" s="219"/>
      <c r="D8" s="219"/>
      <c r="E8" s="219"/>
      <c r="F8" s="1235"/>
      <c r="G8" s="1018"/>
      <c r="H8" s="1235"/>
      <c r="I8" s="1018"/>
      <c r="J8" s="1235"/>
      <c r="K8" s="1018"/>
      <c r="L8" s="1235"/>
      <c r="M8" s="1018"/>
      <c r="N8" s="1235"/>
      <c r="O8" s="1018"/>
      <c r="P8" s="1235"/>
      <c r="Q8" s="1018"/>
      <c r="R8" s="1235"/>
      <c r="S8" s="1018"/>
      <c r="T8" s="1235"/>
      <c r="U8" s="1018"/>
      <c r="V8" s="1235"/>
      <c r="W8" s="1018"/>
      <c r="X8" s="1235"/>
      <c r="Y8" s="1018"/>
      <c r="Z8" s="1235"/>
      <c r="AA8" s="1018"/>
      <c r="AB8" s="1235"/>
      <c r="AC8" s="1018"/>
      <c r="AD8" s="1235"/>
      <c r="AE8" s="282"/>
      <c r="AF8" s="1235"/>
      <c r="AG8" s="303"/>
      <c r="AH8" s="303"/>
      <c r="AI8" s="303"/>
      <c r="AJ8" s="303"/>
      <c r="AK8" s="303"/>
      <c r="AL8" s="303"/>
      <c r="AM8" s="303"/>
      <c r="AN8" s="303"/>
      <c r="AO8" s="303"/>
      <c r="AP8" s="303"/>
    </row>
    <row r="9" spans="1:42" s="115" customFormat="1" ht="11.25" customHeight="1">
      <c r="A9" s="4"/>
      <c r="B9" s="30"/>
      <c r="C9" s="1224" t="s">
        <v>290</v>
      </c>
      <c r="D9" s="1224"/>
      <c r="E9" s="292"/>
      <c r="F9" s="292">
        <v>-2.4</v>
      </c>
      <c r="G9" s="292"/>
      <c r="H9" s="292">
        <v>-2.5</v>
      </c>
      <c r="I9" s="292"/>
      <c r="J9" s="293">
        <v>-2.7</v>
      </c>
      <c r="K9" s="292"/>
      <c r="L9" s="293">
        <v>-2.8</v>
      </c>
      <c r="M9" s="292"/>
      <c r="N9" s="293">
        <v>-3.1</v>
      </c>
      <c r="O9" s="292"/>
      <c r="P9" s="293">
        <v>-3.4</v>
      </c>
      <c r="Q9" s="292"/>
      <c r="R9" s="293">
        <v>-3.9</v>
      </c>
      <c r="S9" s="292"/>
      <c r="T9" s="293">
        <v>-4.4000000000000004</v>
      </c>
      <c r="U9" s="292"/>
      <c r="V9" s="293">
        <v>-4.7</v>
      </c>
      <c r="W9" s="292"/>
      <c r="X9" s="293">
        <v>-4.9000000000000004</v>
      </c>
      <c r="Y9" s="292"/>
      <c r="Z9" s="293">
        <v>-4.8</v>
      </c>
      <c r="AA9" s="292"/>
      <c r="AB9" s="293">
        <v>-4.7</v>
      </c>
      <c r="AC9" s="292"/>
      <c r="AD9" s="293">
        <v>-4.5999999999999996</v>
      </c>
      <c r="AE9" s="294"/>
      <c r="AF9" s="282"/>
      <c r="AG9" s="303"/>
      <c r="AH9" s="303"/>
      <c r="AI9" s="303"/>
      <c r="AJ9" s="303"/>
      <c r="AK9" s="303"/>
      <c r="AL9" s="303"/>
      <c r="AM9" s="303"/>
      <c r="AN9" s="303"/>
      <c r="AO9" s="303"/>
      <c r="AP9" s="303"/>
    </row>
    <row r="10" spans="1:42" s="115" customFormat="1" ht="2.25" customHeight="1">
      <c r="A10" s="4"/>
      <c r="B10" s="30"/>
      <c r="C10" s="1224"/>
      <c r="D10" s="1224"/>
      <c r="E10" s="295"/>
      <c r="F10" s="295"/>
      <c r="G10" s="295"/>
      <c r="H10" s="295"/>
      <c r="I10" s="295"/>
      <c r="J10" s="296"/>
      <c r="K10" s="295"/>
      <c r="L10" s="296"/>
      <c r="M10" s="295"/>
      <c r="N10" s="296"/>
      <c r="O10" s="295"/>
      <c r="P10" s="296"/>
      <c r="Q10" s="295"/>
      <c r="R10" s="296"/>
      <c r="S10" s="295"/>
      <c r="T10" s="296"/>
      <c r="U10" s="295"/>
      <c r="V10" s="296"/>
      <c r="W10" s="295"/>
      <c r="X10" s="296"/>
      <c r="Y10" s="295"/>
      <c r="Z10" s="296"/>
      <c r="AA10" s="295"/>
      <c r="AB10" s="296"/>
      <c r="AC10" s="295"/>
      <c r="AD10" s="296"/>
      <c r="AE10" s="294"/>
      <c r="AF10" s="282"/>
      <c r="AG10" s="303"/>
      <c r="AH10" s="303"/>
      <c r="AI10" s="303"/>
      <c r="AJ10" s="303"/>
      <c r="AK10" s="303"/>
      <c r="AL10" s="303"/>
      <c r="AM10" s="303"/>
      <c r="AN10" s="303"/>
      <c r="AO10" s="303"/>
      <c r="AP10" s="303"/>
    </row>
    <row r="11" spans="1:42" s="115" customFormat="1" ht="9.75" customHeight="1">
      <c r="A11" s="4"/>
      <c r="B11" s="30"/>
      <c r="C11" s="1224" t="s">
        <v>291</v>
      </c>
      <c r="D11" s="1234"/>
      <c r="E11" s="1019"/>
      <c r="F11" s="1019"/>
      <c r="G11" s="1019"/>
      <c r="H11" s="1019"/>
      <c r="I11" s="1019"/>
      <c r="J11" s="1020"/>
      <c r="K11" s="1019"/>
      <c r="L11" s="1020"/>
      <c r="M11" s="1019"/>
      <c r="N11" s="1020"/>
      <c r="O11" s="1019"/>
      <c r="P11" s="1020"/>
      <c r="Q11" s="1019"/>
      <c r="R11" s="1020"/>
      <c r="S11" s="1019"/>
      <c r="T11" s="1020"/>
      <c r="U11" s="1019"/>
      <c r="V11" s="1020"/>
      <c r="W11" s="1019"/>
      <c r="X11" s="1020"/>
      <c r="Y11" s="1019"/>
      <c r="Z11" s="1020"/>
      <c r="AA11" s="1019"/>
      <c r="AB11" s="1020"/>
      <c r="AC11" s="1019"/>
      <c r="AD11" s="1020"/>
      <c r="AE11" s="4"/>
      <c r="AF11" s="282"/>
      <c r="AG11" s="303"/>
      <c r="AH11" s="303"/>
      <c r="AI11" s="303"/>
      <c r="AJ11" s="303"/>
      <c r="AK11" s="303"/>
      <c r="AL11" s="303"/>
      <c r="AM11" s="303"/>
      <c r="AN11" s="303"/>
      <c r="AO11" s="303"/>
      <c r="AP11" s="303"/>
    </row>
    <row r="12" spans="1:42" s="115" customFormat="1" ht="11.25" customHeight="1">
      <c r="A12" s="4"/>
      <c r="B12" s="30"/>
      <c r="C12" s="4"/>
      <c r="D12" s="399" t="s">
        <v>292</v>
      </c>
      <c r="E12" s="1021"/>
      <c r="F12" s="1021">
        <v>-13.8</v>
      </c>
      <c r="G12" s="1021"/>
      <c r="H12" s="1021">
        <v>-14.8</v>
      </c>
      <c r="I12" s="1021"/>
      <c r="J12" s="1022">
        <v>-14</v>
      </c>
      <c r="K12" s="1021"/>
      <c r="L12" s="1022">
        <v>-13.5</v>
      </c>
      <c r="M12" s="1021"/>
      <c r="N12" s="1022">
        <v>-13.5</v>
      </c>
      <c r="O12" s="1021"/>
      <c r="P12" s="1022">
        <v>-16.399999999999999</v>
      </c>
      <c r="Q12" s="1021"/>
      <c r="R12" s="1022">
        <v>-19.2</v>
      </c>
      <c r="S12" s="1021"/>
      <c r="T12" s="1022">
        <v>-22</v>
      </c>
      <c r="U12" s="1021"/>
      <c r="V12" s="1022">
        <v>-24.1</v>
      </c>
      <c r="W12" s="1021"/>
      <c r="X12" s="1022">
        <v>-24.5</v>
      </c>
      <c r="Y12" s="1021"/>
      <c r="Z12" s="1022">
        <v>-22.9</v>
      </c>
      <c r="AA12" s="1021"/>
      <c r="AB12" s="1022">
        <v>-21</v>
      </c>
      <c r="AC12" s="1021"/>
      <c r="AD12" s="1022">
        <v>-20.6</v>
      </c>
      <c r="AE12" s="4"/>
      <c r="AF12" s="282"/>
      <c r="AG12" s="303"/>
      <c r="AH12" s="303"/>
      <c r="AI12" s="303"/>
      <c r="AJ12" s="303"/>
      <c r="AK12" s="303"/>
      <c r="AL12" s="303"/>
      <c r="AM12" s="303"/>
      <c r="AN12" s="303"/>
      <c r="AO12" s="303"/>
      <c r="AP12" s="303"/>
    </row>
    <row r="13" spans="1:42" s="115" customFormat="1" ht="12.75" customHeight="1">
      <c r="A13" s="4"/>
      <c r="B13" s="30"/>
      <c r="C13" s="4"/>
      <c r="D13" s="399" t="s">
        <v>293</v>
      </c>
      <c r="E13" s="1021"/>
      <c r="F13" s="1021">
        <v>-52.6</v>
      </c>
      <c r="G13" s="1021"/>
      <c r="H13" s="1021">
        <v>-54.4</v>
      </c>
      <c r="I13" s="1021"/>
      <c r="J13" s="1022">
        <v>-55.5</v>
      </c>
      <c r="K13" s="1021"/>
      <c r="L13" s="1022">
        <v>-57.4</v>
      </c>
      <c r="M13" s="1021"/>
      <c r="N13" s="1022">
        <v>-59.6</v>
      </c>
      <c r="O13" s="1021"/>
      <c r="P13" s="1022">
        <v>-62</v>
      </c>
      <c r="Q13" s="1021"/>
      <c r="R13" s="1022">
        <v>-64.3</v>
      </c>
      <c r="S13" s="1021"/>
      <c r="T13" s="1022">
        <v>-65.099999999999994</v>
      </c>
      <c r="U13" s="1021"/>
      <c r="V13" s="1022">
        <v>-66.900000000000006</v>
      </c>
      <c r="W13" s="1021"/>
      <c r="X13" s="1022">
        <v>-67.599999999999994</v>
      </c>
      <c r="Y13" s="1021"/>
      <c r="Z13" s="1022">
        <v>-69</v>
      </c>
      <c r="AA13" s="1021"/>
      <c r="AB13" s="1022">
        <v>-69.5</v>
      </c>
      <c r="AC13" s="1021"/>
      <c r="AD13" s="1022">
        <v>-70.599999999999994</v>
      </c>
      <c r="AE13" s="4"/>
      <c r="AF13" s="282"/>
      <c r="AG13" s="303"/>
      <c r="AH13" s="303"/>
      <c r="AI13" s="303"/>
      <c r="AJ13" s="303"/>
      <c r="AK13" s="303"/>
      <c r="AL13" s="303"/>
      <c r="AM13" s="303"/>
      <c r="AN13" s="303"/>
      <c r="AO13" s="303"/>
      <c r="AP13" s="303"/>
    </row>
    <row r="14" spans="1:42" s="115" customFormat="1" ht="11.25" customHeight="1">
      <c r="A14" s="4"/>
      <c r="B14" s="30"/>
      <c r="C14" s="4"/>
      <c r="D14" s="399" t="s">
        <v>294</v>
      </c>
      <c r="E14" s="1021"/>
      <c r="F14" s="1021">
        <v>-14.3</v>
      </c>
      <c r="G14" s="1021"/>
      <c r="H14" s="1021">
        <v>-15.9</v>
      </c>
      <c r="I14" s="1021"/>
      <c r="J14" s="1022">
        <v>-17.3</v>
      </c>
      <c r="K14" s="1021"/>
      <c r="L14" s="1022">
        <v>-17.7</v>
      </c>
      <c r="M14" s="1021"/>
      <c r="N14" s="1022">
        <v>-19</v>
      </c>
      <c r="O14" s="1021"/>
      <c r="P14" s="1022">
        <v>-19.7</v>
      </c>
      <c r="Q14" s="1021"/>
      <c r="R14" s="1022">
        <v>-21.7</v>
      </c>
      <c r="S14" s="1021"/>
      <c r="T14" s="1022">
        <v>-23</v>
      </c>
      <c r="U14" s="1021"/>
      <c r="V14" s="1022">
        <v>-22.9</v>
      </c>
      <c r="W14" s="1021"/>
      <c r="X14" s="1022">
        <v>-21.9</v>
      </c>
      <c r="Y14" s="1021"/>
      <c r="Z14" s="1022">
        <v>-20.3</v>
      </c>
      <c r="AA14" s="1021"/>
      <c r="AB14" s="1022">
        <v>-19.2</v>
      </c>
      <c r="AC14" s="1021"/>
      <c r="AD14" s="1022">
        <v>-19.399999999999999</v>
      </c>
      <c r="AE14" s="4"/>
      <c r="AF14" s="282"/>
      <c r="AG14" s="303"/>
      <c r="AH14" s="303"/>
      <c r="AI14" s="303"/>
      <c r="AJ14" s="303"/>
      <c r="AK14" s="303"/>
      <c r="AL14" s="303"/>
      <c r="AM14" s="303"/>
      <c r="AN14" s="303"/>
      <c r="AO14" s="303"/>
      <c r="AP14" s="303"/>
    </row>
    <row r="15" spans="1:42" s="115" customFormat="1" ht="12" customHeight="1">
      <c r="A15" s="4"/>
      <c r="B15" s="30"/>
      <c r="C15" s="4"/>
      <c r="D15" s="399" t="s">
        <v>295</v>
      </c>
      <c r="E15" s="1021"/>
      <c r="F15" s="1021">
        <v>-13.6</v>
      </c>
      <c r="G15" s="1021"/>
      <c r="H15" s="1021">
        <v>-13.5</v>
      </c>
      <c r="I15" s="1021"/>
      <c r="J15" s="1022">
        <v>-16</v>
      </c>
      <c r="K15" s="1021"/>
      <c r="L15" s="1022">
        <v>-19</v>
      </c>
      <c r="M15" s="1021"/>
      <c r="N15" s="1022">
        <v>-23</v>
      </c>
      <c r="O15" s="1021"/>
      <c r="P15" s="1022">
        <v>-24.2</v>
      </c>
      <c r="Q15" s="1021"/>
      <c r="R15" s="1022">
        <v>-27.2</v>
      </c>
      <c r="S15" s="1021"/>
      <c r="T15" s="1022">
        <v>-28.9</v>
      </c>
      <c r="U15" s="1021"/>
      <c r="V15" s="1022">
        <v>-30.6</v>
      </c>
      <c r="W15" s="1021"/>
      <c r="X15" s="1022">
        <v>-29.6</v>
      </c>
      <c r="Y15" s="1021"/>
      <c r="Z15" s="1022">
        <v>-29.7</v>
      </c>
      <c r="AA15" s="1021"/>
      <c r="AB15" s="1022">
        <v>-29.3</v>
      </c>
      <c r="AC15" s="1021"/>
      <c r="AD15" s="1022">
        <v>-28.4</v>
      </c>
      <c r="AE15" s="4"/>
      <c r="AF15" s="282"/>
      <c r="AG15" s="303"/>
      <c r="AH15" s="303"/>
      <c r="AI15" s="303"/>
      <c r="AJ15" s="303"/>
      <c r="AK15" s="303"/>
      <c r="AL15" s="303"/>
      <c r="AM15" s="303"/>
      <c r="AN15" s="303"/>
      <c r="AO15" s="303"/>
      <c r="AP15" s="303"/>
    </row>
    <row r="16" spans="1:42" s="115" customFormat="1" ht="10.5" customHeight="1">
      <c r="A16" s="4"/>
      <c r="B16" s="30"/>
      <c r="C16" s="4"/>
      <c r="D16" s="1234"/>
      <c r="E16" s="1234"/>
      <c r="F16" s="1019"/>
      <c r="G16" s="1019"/>
      <c r="H16" s="1019"/>
      <c r="I16" s="1019"/>
      <c r="J16" s="1019"/>
      <c r="K16" s="1019"/>
      <c r="L16" s="1019"/>
      <c r="M16" s="1019"/>
      <c r="N16" s="1019"/>
      <c r="O16" s="1019"/>
      <c r="P16" s="1019"/>
      <c r="Q16" s="1019"/>
      <c r="R16" s="1019"/>
      <c r="S16" s="1019"/>
      <c r="T16" s="1019"/>
      <c r="U16" s="1019"/>
      <c r="V16" s="1019"/>
      <c r="W16" s="1019"/>
      <c r="X16" s="1019"/>
      <c r="Y16" s="1019"/>
      <c r="Z16" s="1019"/>
      <c r="AA16" s="1019"/>
      <c r="AB16" s="1019"/>
      <c r="AC16" s="1019"/>
      <c r="AD16" s="1019"/>
      <c r="AE16" s="4"/>
      <c r="AF16" s="282"/>
      <c r="AG16" s="303"/>
      <c r="AH16" s="303"/>
      <c r="AI16" s="303"/>
      <c r="AJ16" s="303"/>
      <c r="AK16" s="303"/>
      <c r="AL16" s="303"/>
      <c r="AM16" s="303"/>
      <c r="AN16" s="303"/>
      <c r="AO16" s="303"/>
      <c r="AP16" s="303"/>
    </row>
    <row r="17" spans="1:42" s="115" customFormat="1" ht="10.5" customHeight="1">
      <c r="A17" s="4"/>
      <c r="B17" s="30"/>
      <c r="C17" s="4"/>
      <c r="D17" s="1234"/>
      <c r="E17" s="1234"/>
      <c r="F17" s="1019"/>
      <c r="G17" s="1019"/>
      <c r="H17" s="1019"/>
      <c r="I17" s="1019"/>
      <c r="J17" s="1019"/>
      <c r="K17" s="1019"/>
      <c r="L17" s="1019"/>
      <c r="M17" s="1019"/>
      <c r="N17" s="1019"/>
      <c r="O17" s="1019"/>
      <c r="P17" s="1019"/>
      <c r="Q17" s="1019"/>
      <c r="R17" s="1019"/>
      <c r="S17" s="1019"/>
      <c r="T17" s="1019"/>
      <c r="U17" s="1019"/>
      <c r="V17" s="1019"/>
      <c r="W17" s="1019"/>
      <c r="X17" s="1019"/>
      <c r="Y17" s="1019"/>
      <c r="Z17" s="1019"/>
      <c r="AA17" s="1019"/>
      <c r="AB17" s="1019"/>
      <c r="AC17" s="1019"/>
      <c r="AD17" s="1019"/>
      <c r="AE17" s="4"/>
      <c r="AF17" s="282"/>
      <c r="AG17" s="303"/>
      <c r="AH17" s="303"/>
      <c r="AI17" s="303"/>
      <c r="AJ17" s="303"/>
      <c r="AK17" s="303"/>
      <c r="AL17" s="303"/>
      <c r="AM17" s="303"/>
      <c r="AN17" s="303"/>
      <c r="AO17" s="303"/>
      <c r="AP17" s="303"/>
    </row>
    <row r="18" spans="1:42" s="115" customFormat="1" ht="10.5" customHeight="1">
      <c r="A18" s="4"/>
      <c r="B18" s="30"/>
      <c r="C18" s="4"/>
      <c r="D18" s="1234"/>
      <c r="E18" s="1234"/>
      <c r="F18" s="1019"/>
      <c r="G18" s="1019"/>
      <c r="H18" s="1019"/>
      <c r="I18" s="1019"/>
      <c r="J18" s="1019"/>
      <c r="K18" s="1019"/>
      <c r="L18" s="1019"/>
      <c r="M18" s="1019"/>
      <c r="N18" s="1019"/>
      <c r="O18" s="1019"/>
      <c r="P18" s="1019"/>
      <c r="Q18" s="1019"/>
      <c r="R18" s="1019"/>
      <c r="S18" s="1019"/>
      <c r="T18" s="1019"/>
      <c r="U18" s="1019"/>
      <c r="V18" s="1019"/>
      <c r="W18" s="1019"/>
      <c r="X18" s="1019"/>
      <c r="Y18" s="1019"/>
      <c r="Z18" s="1019"/>
      <c r="AA18" s="1019"/>
      <c r="AB18" s="1019"/>
      <c r="AC18" s="1019"/>
      <c r="AD18" s="1019"/>
      <c r="AE18" s="4"/>
      <c r="AF18" s="282"/>
      <c r="AG18" s="303"/>
      <c r="AH18" s="303"/>
      <c r="AI18" s="303"/>
      <c r="AJ18" s="303"/>
      <c r="AK18" s="303"/>
      <c r="AL18" s="303"/>
      <c r="AM18" s="303"/>
      <c r="AN18" s="303"/>
      <c r="AO18" s="303"/>
      <c r="AP18" s="303"/>
    </row>
    <row r="19" spans="1:42" s="115" customFormat="1" ht="10.5" customHeight="1">
      <c r="A19" s="4"/>
      <c r="B19" s="30"/>
      <c r="C19" s="4"/>
      <c r="D19" s="1234"/>
      <c r="E19" s="1234"/>
      <c r="F19" s="1019"/>
      <c r="G19" s="1019"/>
      <c r="H19" s="1019"/>
      <c r="I19" s="1019"/>
      <c r="J19" s="1019"/>
      <c r="K19" s="1019"/>
      <c r="L19" s="1019"/>
      <c r="M19" s="1019"/>
      <c r="N19" s="1019"/>
      <c r="O19" s="1019"/>
      <c r="P19" s="1019"/>
      <c r="Q19" s="1019"/>
      <c r="R19" s="1019"/>
      <c r="S19" s="1019"/>
      <c r="T19" s="1019"/>
      <c r="U19" s="1019"/>
      <c r="V19" s="1019"/>
      <c r="W19" s="1019"/>
      <c r="X19" s="1019"/>
      <c r="Y19" s="1019"/>
      <c r="Z19" s="1019"/>
      <c r="AA19" s="1019"/>
      <c r="AB19" s="1019"/>
      <c r="AC19" s="1019"/>
      <c r="AD19" s="1019"/>
      <c r="AE19" s="4"/>
      <c r="AF19" s="282"/>
      <c r="AG19" s="303"/>
      <c r="AH19" s="303"/>
      <c r="AI19" s="303"/>
      <c r="AJ19" s="303"/>
      <c r="AK19" s="303"/>
      <c r="AL19" s="303"/>
      <c r="AM19" s="303"/>
      <c r="AN19" s="303"/>
      <c r="AO19" s="303"/>
      <c r="AP19" s="303"/>
    </row>
    <row r="20" spans="1:42" s="115" customFormat="1" ht="10.5" customHeight="1">
      <c r="A20" s="4"/>
      <c r="B20" s="30"/>
      <c r="C20" s="4"/>
      <c r="D20" s="1234"/>
      <c r="E20" s="1234"/>
      <c r="F20" s="1019"/>
      <c r="G20" s="1019"/>
      <c r="H20" s="1019"/>
      <c r="I20" s="1019"/>
      <c r="J20" s="1019"/>
      <c r="K20" s="1019"/>
      <c r="L20" s="1019"/>
      <c r="M20" s="1019"/>
      <c r="N20" s="1019"/>
      <c r="O20" s="1019"/>
      <c r="P20" s="1019"/>
      <c r="Q20" s="1019"/>
      <c r="R20" s="1019"/>
      <c r="S20" s="1019"/>
      <c r="T20" s="1019"/>
      <c r="U20" s="1019"/>
      <c r="V20" s="1019"/>
      <c r="W20" s="1019"/>
      <c r="X20" s="1019"/>
      <c r="Y20" s="1019"/>
      <c r="Z20" s="1019"/>
      <c r="AA20" s="1019"/>
      <c r="AB20" s="1019"/>
      <c r="AC20" s="1019"/>
      <c r="AD20" s="1019"/>
      <c r="AE20" s="4"/>
      <c r="AF20" s="282"/>
      <c r="AG20" s="303"/>
      <c r="AH20" s="303"/>
      <c r="AI20" s="303"/>
      <c r="AJ20" s="303"/>
      <c r="AK20" s="303"/>
      <c r="AL20" s="303"/>
      <c r="AM20" s="303"/>
      <c r="AN20" s="303"/>
      <c r="AO20" s="303"/>
      <c r="AP20" s="303"/>
    </row>
    <row r="21" spans="1:42" s="115" customFormat="1" ht="10.5" customHeight="1">
      <c r="A21" s="4"/>
      <c r="B21" s="30"/>
      <c r="C21" s="4"/>
      <c r="D21" s="1234"/>
      <c r="E21" s="1234"/>
      <c r="F21" s="1019"/>
      <c r="G21" s="1019"/>
      <c r="H21" s="1019"/>
      <c r="I21" s="1019"/>
      <c r="J21" s="1019"/>
      <c r="K21" s="1019"/>
      <c r="L21" s="1019"/>
      <c r="M21" s="1019"/>
      <c r="N21" s="1019"/>
      <c r="O21" s="1019"/>
      <c r="P21" s="1019"/>
      <c r="Q21" s="1019"/>
      <c r="R21" s="1019"/>
      <c r="S21" s="1019"/>
      <c r="T21" s="1019"/>
      <c r="U21" s="1019"/>
      <c r="V21" s="1019"/>
      <c r="W21" s="1019"/>
      <c r="X21" s="1019"/>
      <c r="Y21" s="1019"/>
      <c r="Z21" s="1019"/>
      <c r="AA21" s="1019"/>
      <c r="AB21" s="1019"/>
      <c r="AC21" s="1019"/>
      <c r="AD21" s="1019"/>
      <c r="AE21" s="4"/>
      <c r="AF21" s="282"/>
      <c r="AG21" s="303"/>
      <c r="AH21" s="303"/>
      <c r="AI21" s="303"/>
      <c r="AJ21" s="303"/>
      <c r="AK21" s="303"/>
      <c r="AL21" s="303"/>
      <c r="AM21" s="303"/>
      <c r="AN21" s="303"/>
      <c r="AO21" s="303"/>
      <c r="AP21" s="303"/>
    </row>
    <row r="22" spans="1:42" s="115" customFormat="1" ht="10.5" customHeight="1">
      <c r="A22" s="4"/>
      <c r="B22" s="30"/>
      <c r="C22" s="4"/>
      <c r="D22" s="1234"/>
      <c r="E22" s="1234"/>
      <c r="F22" s="1019"/>
      <c r="G22" s="1019"/>
      <c r="H22" s="1019"/>
      <c r="I22" s="1019"/>
      <c r="J22" s="1019"/>
      <c r="K22" s="1019"/>
      <c r="L22" s="1019"/>
      <c r="M22" s="1019"/>
      <c r="N22" s="1019"/>
      <c r="O22" s="1019"/>
      <c r="P22" s="1019"/>
      <c r="Q22" s="1019"/>
      <c r="R22" s="1019"/>
      <c r="S22" s="1019"/>
      <c r="T22" s="1019"/>
      <c r="U22" s="1019"/>
      <c r="V22" s="1019"/>
      <c r="W22" s="1019"/>
      <c r="X22" s="1019"/>
      <c r="Y22" s="1019"/>
      <c r="Z22" s="1019"/>
      <c r="AA22" s="1019"/>
      <c r="AB22" s="1019"/>
      <c r="AC22" s="1019"/>
      <c r="AD22" s="1019"/>
      <c r="AE22" s="4"/>
      <c r="AF22" s="282"/>
      <c r="AG22" s="303"/>
      <c r="AH22" s="303"/>
      <c r="AI22" s="303"/>
      <c r="AJ22" s="303"/>
      <c r="AK22" s="303"/>
      <c r="AL22" s="303"/>
      <c r="AM22" s="303"/>
      <c r="AN22" s="303"/>
      <c r="AO22" s="303"/>
      <c r="AP22" s="303"/>
    </row>
    <row r="23" spans="1:42" s="115" customFormat="1" ht="10.5" customHeight="1">
      <c r="A23" s="4"/>
      <c r="B23" s="30"/>
      <c r="C23" s="4"/>
      <c r="D23" s="1234"/>
      <c r="E23" s="1234"/>
      <c r="F23" s="1019"/>
      <c r="G23" s="1019"/>
      <c r="H23" s="1019"/>
      <c r="I23" s="1019"/>
      <c r="J23" s="1019"/>
      <c r="K23" s="1019"/>
      <c r="L23" s="1019"/>
      <c r="M23" s="1019"/>
      <c r="N23" s="1019"/>
      <c r="O23" s="1019"/>
      <c r="P23" s="1019"/>
      <c r="Q23" s="1019"/>
      <c r="R23" s="1019"/>
      <c r="S23" s="1019"/>
      <c r="T23" s="1019"/>
      <c r="U23" s="1019"/>
      <c r="V23" s="1019"/>
      <c r="W23" s="1019"/>
      <c r="X23" s="1019"/>
      <c r="Y23" s="1019"/>
      <c r="Z23" s="1019"/>
      <c r="AA23" s="1019"/>
      <c r="AB23" s="1019"/>
      <c r="AC23" s="1019"/>
      <c r="AD23" s="1019"/>
      <c r="AE23" s="4"/>
      <c r="AF23" s="282"/>
      <c r="AG23" s="303"/>
      <c r="AH23" s="303"/>
      <c r="AI23" s="303"/>
      <c r="AJ23" s="303"/>
      <c r="AK23" s="303"/>
      <c r="AL23" s="303"/>
      <c r="AM23" s="303"/>
      <c r="AN23" s="303"/>
      <c r="AO23" s="303"/>
      <c r="AP23" s="303"/>
    </row>
    <row r="24" spans="1:42" s="115" customFormat="1" ht="10.5" customHeight="1">
      <c r="A24" s="4"/>
      <c r="B24" s="30"/>
      <c r="C24" s="4"/>
      <c r="D24" s="1234"/>
      <c r="E24" s="1234"/>
      <c r="F24" s="1019"/>
      <c r="G24" s="1019"/>
      <c r="H24" s="1019"/>
      <c r="I24" s="1019"/>
      <c r="J24" s="1019"/>
      <c r="K24" s="1019"/>
      <c r="L24" s="1019"/>
      <c r="M24" s="1019"/>
      <c r="N24" s="1019"/>
      <c r="O24" s="1019"/>
      <c r="P24" s="1019"/>
      <c r="Q24" s="1019"/>
      <c r="R24" s="1019"/>
      <c r="S24" s="1019"/>
      <c r="T24" s="1019"/>
      <c r="U24" s="1019"/>
      <c r="V24" s="1019"/>
      <c r="W24" s="1019"/>
      <c r="X24" s="1019"/>
      <c r="Y24" s="1019"/>
      <c r="Z24" s="1019"/>
      <c r="AA24" s="1019"/>
      <c r="AB24" s="1019"/>
      <c r="AC24" s="1019"/>
      <c r="AD24" s="1019"/>
      <c r="AE24" s="4"/>
      <c r="AF24" s="282"/>
      <c r="AG24" s="303"/>
      <c r="AH24" s="303"/>
      <c r="AI24" s="303"/>
      <c r="AJ24" s="303"/>
      <c r="AK24" s="303"/>
      <c r="AL24" s="303"/>
      <c r="AM24" s="303"/>
      <c r="AN24" s="303"/>
      <c r="AO24" s="303"/>
      <c r="AP24" s="303"/>
    </row>
    <row r="25" spans="1:42" s="115" customFormat="1" ht="10.5" customHeight="1">
      <c r="A25" s="4"/>
      <c r="B25" s="30"/>
      <c r="C25" s="4"/>
      <c r="D25" s="1234"/>
      <c r="E25" s="1234"/>
      <c r="F25" s="1019"/>
      <c r="G25" s="1019"/>
      <c r="H25" s="1019"/>
      <c r="I25" s="1019"/>
      <c r="J25" s="1019"/>
      <c r="K25" s="1019"/>
      <c r="L25" s="1019"/>
      <c r="M25" s="1019"/>
      <c r="N25" s="1019"/>
      <c r="O25" s="1019"/>
      <c r="P25" s="1019"/>
      <c r="Q25" s="1019"/>
      <c r="R25" s="1019"/>
      <c r="S25" s="1019"/>
      <c r="T25" s="1019"/>
      <c r="U25" s="1019"/>
      <c r="V25" s="1019"/>
      <c r="W25" s="1019"/>
      <c r="X25" s="1019"/>
      <c r="Y25" s="1019"/>
      <c r="Z25" s="1019"/>
      <c r="AA25" s="1019"/>
      <c r="AB25" s="1019"/>
      <c r="AC25" s="1019"/>
      <c r="AD25" s="1019"/>
      <c r="AE25" s="4"/>
      <c r="AF25" s="282"/>
      <c r="AG25" s="303"/>
      <c r="AH25" s="303"/>
      <c r="AI25" s="303"/>
      <c r="AJ25" s="303"/>
      <c r="AK25" s="303"/>
      <c r="AL25" s="303"/>
      <c r="AM25" s="303"/>
      <c r="AN25" s="303"/>
      <c r="AO25" s="303"/>
      <c r="AP25" s="303"/>
    </row>
    <row r="26" spans="1:42" s="115" customFormat="1" ht="10.5" customHeight="1">
      <c r="A26" s="4"/>
      <c r="B26" s="30"/>
      <c r="C26" s="4"/>
      <c r="D26" s="1234"/>
      <c r="E26" s="1234"/>
      <c r="F26" s="1019"/>
      <c r="G26" s="1019"/>
      <c r="H26" s="1019"/>
      <c r="I26" s="1019"/>
      <c r="J26" s="1019"/>
      <c r="K26" s="1019"/>
      <c r="L26" s="1019"/>
      <c r="M26" s="1019"/>
      <c r="N26" s="1019"/>
      <c r="O26" s="1019"/>
      <c r="P26" s="1019"/>
      <c r="Q26" s="1019"/>
      <c r="R26" s="1019"/>
      <c r="S26" s="1019"/>
      <c r="T26" s="1019"/>
      <c r="U26" s="1019"/>
      <c r="V26" s="1019"/>
      <c r="W26" s="1019"/>
      <c r="X26" s="1019"/>
      <c r="Y26" s="1019"/>
      <c r="Z26" s="1019"/>
      <c r="AA26" s="1019"/>
      <c r="AB26" s="1019"/>
      <c r="AC26" s="1019"/>
      <c r="AD26" s="1019"/>
      <c r="AE26" s="4"/>
      <c r="AF26" s="282"/>
      <c r="AG26" s="303"/>
      <c r="AH26" s="303"/>
      <c r="AI26" s="303"/>
      <c r="AJ26" s="303"/>
      <c r="AK26" s="303"/>
      <c r="AL26" s="303"/>
      <c r="AM26" s="303"/>
      <c r="AN26" s="303"/>
      <c r="AO26" s="303"/>
      <c r="AP26" s="303"/>
    </row>
    <row r="27" spans="1:42" s="115" customFormat="1" ht="10.5" customHeight="1">
      <c r="A27" s="4"/>
      <c r="B27" s="30"/>
      <c r="C27" s="4"/>
      <c r="D27" s="1234"/>
      <c r="E27" s="1234"/>
      <c r="F27" s="1019"/>
      <c r="G27" s="1019"/>
      <c r="H27" s="1019"/>
      <c r="I27" s="1019"/>
      <c r="J27" s="1019"/>
      <c r="K27" s="1019"/>
      <c r="L27" s="1019"/>
      <c r="M27" s="1019"/>
      <c r="N27" s="1019"/>
      <c r="O27" s="1019"/>
      <c r="P27" s="1019"/>
      <c r="Q27" s="1019"/>
      <c r="R27" s="1019"/>
      <c r="S27" s="1019"/>
      <c r="T27" s="1019"/>
      <c r="U27" s="1019"/>
      <c r="V27" s="1019"/>
      <c r="W27" s="1019"/>
      <c r="X27" s="1019"/>
      <c r="Y27" s="1019"/>
      <c r="Z27" s="1019"/>
      <c r="AA27" s="1019"/>
      <c r="AB27" s="1019"/>
      <c r="AC27" s="1019"/>
      <c r="AD27" s="1019"/>
      <c r="AE27" s="4"/>
      <c r="AF27" s="282"/>
      <c r="AG27" s="303"/>
      <c r="AH27" s="303"/>
      <c r="AI27" s="303"/>
      <c r="AJ27" s="303"/>
      <c r="AK27" s="303"/>
      <c r="AL27" s="303"/>
      <c r="AM27" s="303"/>
      <c r="AN27" s="303"/>
      <c r="AO27" s="303"/>
      <c r="AP27" s="303"/>
    </row>
    <row r="28" spans="1:42" s="115" customFormat="1" ht="10.5" customHeight="1">
      <c r="A28" s="4"/>
      <c r="B28" s="30"/>
      <c r="C28" s="4"/>
      <c r="D28" s="1234"/>
      <c r="E28" s="1234"/>
      <c r="F28" s="1019"/>
      <c r="G28" s="1019"/>
      <c r="H28" s="1019"/>
      <c r="I28" s="1019"/>
      <c r="J28" s="1019"/>
      <c r="K28" s="1019"/>
      <c r="L28" s="1019"/>
      <c r="M28" s="1019"/>
      <c r="N28" s="1019"/>
      <c r="O28" s="1019"/>
      <c r="P28" s="1019"/>
      <c r="Q28" s="1019"/>
      <c r="R28" s="1019"/>
      <c r="S28" s="1019"/>
      <c r="T28" s="1019"/>
      <c r="U28" s="1019"/>
      <c r="V28" s="1019"/>
      <c r="W28" s="1019"/>
      <c r="X28" s="1019"/>
      <c r="Y28" s="1019"/>
      <c r="Z28" s="1019"/>
      <c r="AA28" s="1019"/>
      <c r="AB28" s="1019"/>
      <c r="AC28" s="1019"/>
      <c r="AD28" s="1019"/>
      <c r="AE28" s="4"/>
      <c r="AF28" s="282"/>
      <c r="AG28" s="303"/>
      <c r="AH28" s="303"/>
      <c r="AI28" s="303"/>
      <c r="AJ28" s="303"/>
      <c r="AK28" s="303"/>
      <c r="AL28" s="303"/>
      <c r="AM28" s="303"/>
      <c r="AN28" s="303"/>
      <c r="AO28" s="303"/>
      <c r="AP28" s="303"/>
    </row>
    <row r="29" spans="1:42" s="115" customFormat="1" ht="6" customHeight="1">
      <c r="A29" s="4"/>
      <c r="B29" s="30"/>
      <c r="C29" s="4"/>
      <c r="D29" s="1234"/>
      <c r="E29" s="1234"/>
      <c r="F29" s="1019"/>
      <c r="G29" s="1019"/>
      <c r="H29" s="1019"/>
      <c r="I29" s="1019"/>
      <c r="J29" s="1019"/>
      <c r="K29" s="1019"/>
      <c r="L29" s="1019"/>
      <c r="M29" s="1019"/>
      <c r="N29" s="1019"/>
      <c r="O29" s="1019"/>
      <c r="P29" s="1019"/>
      <c r="Q29" s="1019"/>
      <c r="R29" s="1019"/>
      <c r="S29" s="1019"/>
      <c r="T29" s="1019"/>
      <c r="U29" s="1019"/>
      <c r="V29" s="1019"/>
      <c r="W29" s="1019"/>
      <c r="X29" s="1019"/>
      <c r="Y29" s="1019"/>
      <c r="Z29" s="1019"/>
      <c r="AA29" s="1019"/>
      <c r="AB29" s="1019"/>
      <c r="AC29" s="1019"/>
      <c r="AD29" s="1019"/>
      <c r="AE29" s="4"/>
      <c r="AF29" s="282"/>
      <c r="AG29" s="303"/>
      <c r="AH29" s="303"/>
      <c r="AI29" s="303"/>
      <c r="AJ29" s="303"/>
      <c r="AK29" s="303"/>
      <c r="AL29" s="303"/>
      <c r="AM29" s="303"/>
      <c r="AN29" s="303"/>
      <c r="AO29" s="303"/>
      <c r="AP29" s="303"/>
    </row>
    <row r="30" spans="1:42" s="115" customFormat="1" ht="18.75" customHeight="1">
      <c r="A30" s="4"/>
      <c r="B30" s="30"/>
      <c r="C30" s="1224" t="s">
        <v>296</v>
      </c>
      <c r="D30" s="1234"/>
      <c r="E30" s="1234"/>
      <c r="F30" s="1017"/>
      <c r="G30" s="1023"/>
      <c r="H30" s="1023"/>
      <c r="I30" s="1023"/>
      <c r="J30" s="1023"/>
      <c r="K30" s="1023"/>
      <c r="L30" s="1023"/>
      <c r="M30" s="1023"/>
      <c r="N30" s="1023"/>
      <c r="O30" s="1023"/>
      <c r="P30" s="1023"/>
      <c r="Q30" s="1023"/>
      <c r="R30" s="1023"/>
      <c r="S30" s="1023"/>
      <c r="T30" s="1023"/>
      <c r="U30" s="1023"/>
      <c r="V30" s="1023"/>
      <c r="W30" s="1023"/>
      <c r="X30" s="1023"/>
      <c r="Y30" s="1023"/>
      <c r="Z30" s="1023"/>
      <c r="AA30" s="1023"/>
      <c r="AB30" s="1023"/>
      <c r="AC30" s="1023"/>
      <c r="AD30" s="1023"/>
      <c r="AE30" s="1024"/>
      <c r="AF30" s="282"/>
      <c r="AG30" s="303"/>
      <c r="AH30" s="303"/>
      <c r="AI30" s="303"/>
      <c r="AJ30" s="303"/>
      <c r="AK30" s="303"/>
      <c r="AL30" s="303"/>
      <c r="AM30" s="303"/>
      <c r="AN30" s="303"/>
      <c r="AO30" s="303"/>
      <c r="AP30" s="303"/>
    </row>
    <row r="31" spans="1:42" s="115" customFormat="1" ht="11.25" customHeight="1">
      <c r="A31" s="4"/>
      <c r="B31" s="30"/>
      <c r="C31" s="309"/>
      <c r="D31" s="399" t="s">
        <v>297</v>
      </c>
      <c r="E31" s="1234"/>
      <c r="F31" s="1021">
        <v>-3.3</v>
      </c>
      <c r="G31" s="1021"/>
      <c r="H31" s="1021">
        <v>-3</v>
      </c>
      <c r="I31" s="1021"/>
      <c r="J31" s="1022">
        <v>-5.3</v>
      </c>
      <c r="K31" s="1021"/>
      <c r="L31" s="1022">
        <v>-7.1</v>
      </c>
      <c r="M31" s="1021"/>
      <c r="N31" s="1022">
        <v>-8.4</v>
      </c>
      <c r="O31" s="1021"/>
      <c r="P31" s="1022">
        <v>-9.1</v>
      </c>
      <c r="Q31" s="1021"/>
      <c r="R31" s="1022">
        <v>-11.2</v>
      </c>
      <c r="S31" s="1021"/>
      <c r="T31" s="1022">
        <v>-12.8</v>
      </c>
      <c r="U31" s="1021"/>
      <c r="V31" s="1022">
        <v>-13.8</v>
      </c>
      <c r="W31" s="1021"/>
      <c r="X31" s="1022">
        <v>-14.2</v>
      </c>
      <c r="Y31" s="1021"/>
      <c r="Z31" s="1022">
        <v>-14.7</v>
      </c>
      <c r="AA31" s="1021"/>
      <c r="AB31" s="1022">
        <v>-14.2</v>
      </c>
      <c r="AC31" s="1021"/>
      <c r="AD31" s="1022">
        <v>-13.4</v>
      </c>
      <c r="AE31" s="1024"/>
      <c r="AF31" s="282"/>
      <c r="AG31" s="303"/>
      <c r="AH31" s="303"/>
      <c r="AI31" s="303"/>
      <c r="AJ31" s="303"/>
      <c r="AK31" s="303"/>
      <c r="AL31" s="303"/>
      <c r="AM31" s="303"/>
      <c r="AN31" s="303"/>
      <c r="AO31" s="303"/>
      <c r="AP31" s="303"/>
    </row>
    <row r="32" spans="1:42" s="115" customFormat="1" ht="12.75" customHeight="1">
      <c r="A32" s="4"/>
      <c r="B32" s="30"/>
      <c r="C32" s="309"/>
      <c r="D32" s="399" t="s">
        <v>293</v>
      </c>
      <c r="E32" s="1234"/>
      <c r="F32" s="1021">
        <v>-39.6</v>
      </c>
      <c r="G32" s="1021"/>
      <c r="H32" s="1021">
        <v>-42</v>
      </c>
      <c r="I32" s="1021"/>
      <c r="J32" s="1022">
        <v>-42.8</v>
      </c>
      <c r="K32" s="1021"/>
      <c r="L32" s="1022">
        <v>-45.7</v>
      </c>
      <c r="M32" s="1021"/>
      <c r="N32" s="1022">
        <v>-48.5</v>
      </c>
      <c r="O32" s="1021"/>
      <c r="P32" s="1022">
        <v>-50</v>
      </c>
      <c r="Q32" s="1021"/>
      <c r="R32" s="1022">
        <v>-52</v>
      </c>
      <c r="S32" s="1021"/>
      <c r="T32" s="1022">
        <v>-52.1</v>
      </c>
      <c r="U32" s="1021"/>
      <c r="V32" s="1022">
        <v>-55.1</v>
      </c>
      <c r="W32" s="1021"/>
      <c r="X32" s="1022">
        <v>-55.9</v>
      </c>
      <c r="Y32" s="1021"/>
      <c r="Z32" s="1022">
        <v>-57.2</v>
      </c>
      <c r="AA32" s="1021"/>
      <c r="AB32" s="1022">
        <v>-56.6</v>
      </c>
      <c r="AC32" s="1021"/>
      <c r="AD32" s="1022">
        <v>-57.4</v>
      </c>
      <c r="AE32" s="1024"/>
      <c r="AF32" s="282"/>
      <c r="AG32" s="303"/>
      <c r="AH32" s="303"/>
      <c r="AI32" s="303"/>
      <c r="AJ32" s="303"/>
      <c r="AK32" s="303"/>
      <c r="AL32" s="303"/>
      <c r="AM32" s="303"/>
      <c r="AN32" s="303"/>
      <c r="AO32" s="303"/>
      <c r="AP32" s="303"/>
    </row>
    <row r="33" spans="1:42" s="115" customFormat="1" ht="11.25" customHeight="1">
      <c r="A33" s="4"/>
      <c r="B33" s="30"/>
      <c r="C33" s="309"/>
      <c r="D33" s="399" t="s">
        <v>294</v>
      </c>
      <c r="E33" s="1234"/>
      <c r="F33" s="1021">
        <v>-13.6</v>
      </c>
      <c r="G33" s="1021"/>
      <c r="H33" s="1021">
        <v>-17.2</v>
      </c>
      <c r="I33" s="1021"/>
      <c r="J33" s="1022">
        <v>-18.399999999999999</v>
      </c>
      <c r="K33" s="1021"/>
      <c r="L33" s="1022">
        <v>-18.2</v>
      </c>
      <c r="M33" s="1021"/>
      <c r="N33" s="1022">
        <v>-18.8</v>
      </c>
      <c r="O33" s="1021"/>
      <c r="P33" s="1022">
        <v>-21.1</v>
      </c>
      <c r="Q33" s="1021"/>
      <c r="R33" s="1022">
        <v>-23.7</v>
      </c>
      <c r="S33" s="1021"/>
      <c r="T33" s="1022">
        <v>-25.9</v>
      </c>
      <c r="U33" s="1021"/>
      <c r="V33" s="1022">
        <v>-27.5</v>
      </c>
      <c r="W33" s="1021"/>
      <c r="X33" s="1022">
        <v>-26.9</v>
      </c>
      <c r="Y33" s="1021"/>
      <c r="Z33" s="1022">
        <v>-26.4</v>
      </c>
      <c r="AA33" s="1021"/>
      <c r="AB33" s="1022">
        <v>-25.9</v>
      </c>
      <c r="AC33" s="1021"/>
      <c r="AD33" s="1022">
        <v>-26.8</v>
      </c>
      <c r="AE33" s="1024"/>
      <c r="AF33" s="282"/>
      <c r="AG33" s="303"/>
      <c r="AH33" s="303"/>
      <c r="AI33" s="303"/>
      <c r="AJ33" s="303"/>
      <c r="AK33" s="303"/>
      <c r="AL33" s="303"/>
      <c r="AM33" s="303"/>
      <c r="AN33" s="303"/>
      <c r="AO33" s="303"/>
      <c r="AP33" s="303"/>
    </row>
    <row r="34" spans="1:42" s="115" customFormat="1" ht="12" customHeight="1">
      <c r="A34" s="4"/>
      <c r="B34" s="30"/>
      <c r="C34" s="309"/>
      <c r="D34" s="399" t="s">
        <v>298</v>
      </c>
      <c r="E34" s="1234"/>
      <c r="F34" s="1021">
        <v>-15.4</v>
      </c>
      <c r="G34" s="1021"/>
      <c r="H34" s="1021">
        <v>-14.5</v>
      </c>
      <c r="I34" s="1022"/>
      <c r="J34" s="1022">
        <v>-13</v>
      </c>
      <c r="K34" s="1022"/>
      <c r="L34" s="1022">
        <v>-12.1</v>
      </c>
      <c r="M34" s="1022"/>
      <c r="N34" s="1022">
        <v>-13</v>
      </c>
      <c r="O34" s="1022"/>
      <c r="P34" s="1022">
        <v>-14.9</v>
      </c>
      <c r="Q34" s="1022"/>
      <c r="R34" s="1022">
        <v>-17.3</v>
      </c>
      <c r="S34" s="1022"/>
      <c r="T34" s="1022">
        <v>-19.5</v>
      </c>
      <c r="U34" s="1022"/>
      <c r="V34" s="1022">
        <v>-18.3</v>
      </c>
      <c r="W34" s="1022"/>
      <c r="X34" s="1022">
        <v>-17</v>
      </c>
      <c r="Y34" s="1022"/>
      <c r="Z34" s="1022">
        <v>-15.6</v>
      </c>
      <c r="AA34" s="1022"/>
      <c r="AB34" s="1022">
        <v>-16.3</v>
      </c>
      <c r="AC34" s="1022"/>
      <c r="AD34" s="1022">
        <v>-17.899999999999999</v>
      </c>
      <c r="AE34" s="1024"/>
      <c r="AF34" s="282"/>
      <c r="AG34" s="303"/>
      <c r="AH34" s="303"/>
      <c r="AI34" s="303"/>
      <c r="AJ34" s="303"/>
      <c r="AK34" s="303"/>
      <c r="AL34" s="303"/>
      <c r="AM34" s="303"/>
      <c r="AN34" s="303"/>
      <c r="AO34" s="303"/>
      <c r="AP34" s="303"/>
    </row>
    <row r="35" spans="1:42" s="115" customFormat="1" ht="2.25" customHeight="1">
      <c r="A35" s="4"/>
      <c r="B35" s="30"/>
      <c r="C35" s="1224"/>
      <c r="D35" s="1234"/>
      <c r="E35" s="1234"/>
      <c r="F35" s="1021"/>
      <c r="G35" s="1021"/>
      <c r="H35" s="1021"/>
      <c r="I35" s="1022"/>
      <c r="J35" s="1022"/>
      <c r="K35" s="1022"/>
      <c r="L35" s="1022"/>
      <c r="M35" s="1022"/>
      <c r="N35" s="1022"/>
      <c r="O35" s="1022"/>
      <c r="P35" s="1022"/>
      <c r="Q35" s="1022"/>
      <c r="R35" s="1022"/>
      <c r="S35" s="1022"/>
      <c r="T35" s="1022"/>
      <c r="U35" s="1022"/>
      <c r="V35" s="1022"/>
      <c r="W35" s="1022"/>
      <c r="X35" s="1022"/>
      <c r="Y35" s="1022"/>
      <c r="Z35" s="1022"/>
      <c r="AA35" s="1022"/>
      <c r="AB35" s="1022"/>
      <c r="AC35" s="1022"/>
      <c r="AD35" s="1022"/>
      <c r="AE35" s="1024"/>
      <c r="AF35" s="282"/>
      <c r="AG35" s="303"/>
      <c r="AH35" s="303"/>
      <c r="AI35" s="303"/>
      <c r="AJ35" s="303"/>
      <c r="AK35" s="303"/>
      <c r="AL35" s="303"/>
      <c r="AM35" s="303"/>
      <c r="AN35" s="303"/>
      <c r="AO35" s="303"/>
      <c r="AP35" s="303"/>
    </row>
    <row r="36" spans="1:42" s="115" customFormat="1" ht="14.25" hidden="1" customHeight="1">
      <c r="A36" s="4"/>
      <c r="B36" s="30"/>
      <c r="C36" s="1224" t="s">
        <v>61</v>
      </c>
      <c r="D36" s="1224"/>
      <c r="E36" s="1234"/>
      <c r="F36" s="1021"/>
      <c r="G36" s="1021"/>
      <c r="H36" s="1021"/>
      <c r="I36" s="1022"/>
      <c r="J36" s="1022"/>
      <c r="K36" s="1022"/>
      <c r="L36" s="1022"/>
      <c r="M36" s="1022"/>
      <c r="N36" s="1022"/>
      <c r="O36" s="1022"/>
      <c r="P36" s="1022"/>
      <c r="Q36" s="1022"/>
      <c r="R36" s="1022"/>
      <c r="S36" s="1022"/>
      <c r="T36" s="1022"/>
      <c r="U36" s="1022"/>
      <c r="V36" s="1022"/>
      <c r="W36" s="1022"/>
      <c r="X36" s="1022"/>
      <c r="Y36" s="1022"/>
      <c r="Z36" s="1022"/>
      <c r="AA36" s="1022"/>
      <c r="AB36" s="1022"/>
      <c r="AC36" s="1022"/>
      <c r="AD36" s="1022"/>
      <c r="AE36" s="1024"/>
      <c r="AF36" s="282"/>
    </row>
    <row r="37" spans="1:42" s="115" customFormat="1" ht="11.25" hidden="1" customHeight="1">
      <c r="A37" s="4"/>
      <c r="B37" s="30"/>
      <c r="C37" s="1025"/>
      <c r="D37" s="1234" t="s">
        <v>309</v>
      </c>
      <c r="E37" s="1234"/>
      <c r="F37" s="1021"/>
      <c r="G37" s="1021"/>
      <c r="H37" s="1021"/>
      <c r="I37" s="1022"/>
      <c r="J37" s="1022"/>
      <c r="K37" s="1022"/>
      <c r="L37" s="1022"/>
      <c r="M37" s="1022"/>
      <c r="N37" s="1022"/>
      <c r="O37" s="1022"/>
      <c r="P37" s="1022"/>
      <c r="Q37" s="1022"/>
      <c r="R37" s="1022"/>
      <c r="S37" s="1022"/>
      <c r="T37" s="1022"/>
      <c r="U37" s="1022"/>
      <c r="V37" s="1022"/>
      <c r="W37" s="1022"/>
      <c r="X37" s="1022"/>
      <c r="Y37" s="1022"/>
      <c r="Z37" s="1022"/>
      <c r="AA37" s="1022"/>
      <c r="AB37" s="1022"/>
      <c r="AC37" s="1022"/>
      <c r="AD37" s="1022"/>
      <c r="AE37" s="1024"/>
      <c r="AF37" s="282"/>
    </row>
    <row r="38" spans="1:42" s="115" customFormat="1" ht="11.25" hidden="1" customHeight="1">
      <c r="A38" s="4"/>
      <c r="B38" s="30"/>
      <c r="C38" s="1025"/>
      <c r="D38" s="1234" t="s">
        <v>310</v>
      </c>
      <c r="E38" s="1234"/>
      <c r="F38" s="1021"/>
      <c r="G38" s="1021"/>
      <c r="H38" s="1021"/>
      <c r="I38" s="1022"/>
      <c r="J38" s="1022"/>
      <c r="K38" s="1022"/>
      <c r="L38" s="1022"/>
      <c r="M38" s="1022"/>
      <c r="N38" s="1022"/>
      <c r="O38" s="1022"/>
      <c r="P38" s="1022"/>
      <c r="Q38" s="1022"/>
      <c r="R38" s="1022"/>
      <c r="S38" s="1022"/>
      <c r="T38" s="1022"/>
      <c r="U38" s="1022"/>
      <c r="V38" s="1022"/>
      <c r="W38" s="1022"/>
      <c r="X38" s="1022"/>
      <c r="Y38" s="1022"/>
      <c r="Z38" s="1022"/>
      <c r="AA38" s="1022"/>
      <c r="AB38" s="1022"/>
      <c r="AC38" s="1022"/>
      <c r="AD38" s="1022"/>
      <c r="AE38" s="1024"/>
      <c r="AF38" s="282"/>
    </row>
    <row r="39" spans="1:42" s="115" customFormat="1" ht="11.25" hidden="1" customHeight="1">
      <c r="A39" s="4"/>
      <c r="B39" s="30"/>
      <c r="C39" s="1025"/>
      <c r="D39" s="1234" t="s">
        <v>311</v>
      </c>
      <c r="E39" s="1234"/>
      <c r="F39" s="1021"/>
      <c r="G39" s="1021"/>
      <c r="H39" s="1021"/>
      <c r="I39" s="1022"/>
      <c r="J39" s="1022"/>
      <c r="K39" s="1022"/>
      <c r="L39" s="1022"/>
      <c r="M39" s="1022"/>
      <c r="N39" s="1022"/>
      <c r="O39" s="1022"/>
      <c r="P39" s="1022"/>
      <c r="Q39" s="1022"/>
      <c r="R39" s="1022"/>
      <c r="S39" s="1022"/>
      <c r="T39" s="1022"/>
      <c r="U39" s="1022"/>
      <c r="V39" s="1022"/>
      <c r="W39" s="1022"/>
      <c r="X39" s="1022"/>
      <c r="Y39" s="1022"/>
      <c r="Z39" s="1022"/>
      <c r="AA39" s="1022"/>
      <c r="AB39" s="1022"/>
      <c r="AC39" s="1022"/>
      <c r="AD39" s="1022"/>
      <c r="AE39" s="1024"/>
      <c r="AF39" s="282"/>
    </row>
    <row r="40" spans="1:42" s="115" customFormat="1" ht="3" hidden="1" customHeight="1">
      <c r="A40" s="4"/>
      <c r="B40" s="30"/>
      <c r="C40" s="1025"/>
      <c r="D40" s="1234"/>
      <c r="E40" s="1234"/>
      <c r="F40" s="1021"/>
      <c r="G40" s="1021"/>
      <c r="H40" s="1021"/>
      <c r="I40" s="1022"/>
      <c r="J40" s="1022"/>
      <c r="K40" s="1022"/>
      <c r="L40" s="1022"/>
      <c r="M40" s="1022"/>
      <c r="N40" s="1022"/>
      <c r="O40" s="1022"/>
      <c r="P40" s="1022"/>
      <c r="Q40" s="1022"/>
      <c r="R40" s="1022"/>
      <c r="S40" s="1022"/>
      <c r="T40" s="1022"/>
      <c r="U40" s="1022"/>
      <c r="V40" s="1022"/>
      <c r="W40" s="1022"/>
      <c r="X40" s="1022"/>
      <c r="Y40" s="1022"/>
      <c r="Z40" s="1022"/>
      <c r="AA40" s="1022"/>
      <c r="AB40" s="1022"/>
      <c r="AC40" s="1022"/>
      <c r="AD40" s="1022"/>
      <c r="AE40" s="1024"/>
      <c r="AF40" s="282"/>
    </row>
    <row r="41" spans="1:42" s="115" customFormat="1" ht="11.25" hidden="1" customHeight="1">
      <c r="A41" s="4"/>
      <c r="B41" s="30"/>
      <c r="C41" s="1025"/>
      <c r="D41" s="1234" t="s">
        <v>299</v>
      </c>
      <c r="E41" s="1234"/>
      <c r="F41" s="1021"/>
      <c r="G41" s="1021"/>
      <c r="H41" s="1021"/>
      <c r="I41" s="1022"/>
      <c r="J41" s="1022"/>
      <c r="K41" s="1022"/>
      <c r="L41" s="1022"/>
      <c r="M41" s="1022"/>
      <c r="N41" s="1022"/>
      <c r="O41" s="1022"/>
      <c r="P41" s="1022"/>
      <c r="Q41" s="1022"/>
      <c r="R41" s="1022"/>
      <c r="S41" s="1022"/>
      <c r="T41" s="1022"/>
      <c r="U41" s="1022"/>
      <c r="V41" s="1022"/>
      <c r="W41" s="1022"/>
      <c r="X41" s="1022"/>
      <c r="Y41" s="1022"/>
      <c r="Z41" s="1022"/>
      <c r="AA41" s="1022"/>
      <c r="AB41" s="1022"/>
      <c r="AC41" s="1022"/>
      <c r="AD41" s="1022"/>
      <c r="AE41" s="1024"/>
      <c r="AF41" s="282"/>
    </row>
    <row r="42" spans="1:42" s="115" customFormat="1" ht="12" hidden="1" customHeight="1">
      <c r="A42" s="4"/>
      <c r="B42" s="30"/>
      <c r="C42" s="1025"/>
      <c r="D42" s="1234" t="s">
        <v>312</v>
      </c>
      <c r="E42" s="1234"/>
      <c r="F42" s="1021"/>
      <c r="G42" s="1021"/>
      <c r="H42" s="1021"/>
      <c r="I42" s="1022"/>
      <c r="J42" s="1022"/>
      <c r="K42" s="1022"/>
      <c r="L42" s="1022"/>
      <c r="M42" s="1022"/>
      <c r="N42" s="1022"/>
      <c r="O42" s="1022"/>
      <c r="P42" s="1022"/>
      <c r="Q42" s="1022"/>
      <c r="R42" s="1022"/>
      <c r="S42" s="1022"/>
      <c r="T42" s="1022"/>
      <c r="U42" s="1022"/>
      <c r="V42" s="1022"/>
      <c r="W42" s="1022"/>
      <c r="X42" s="1022"/>
      <c r="Y42" s="1022"/>
      <c r="Z42" s="1022"/>
      <c r="AA42" s="1022"/>
      <c r="AB42" s="1022"/>
      <c r="AC42" s="1022"/>
      <c r="AD42" s="1022"/>
      <c r="AE42" s="1024"/>
      <c r="AF42" s="282"/>
    </row>
    <row r="43" spans="1:42" s="115" customFormat="1" ht="11.25" hidden="1" customHeight="1">
      <c r="A43" s="4"/>
      <c r="B43" s="30"/>
      <c r="C43" s="1025"/>
      <c r="D43" s="1234" t="s">
        <v>313</v>
      </c>
      <c r="E43" s="1234"/>
      <c r="F43" s="1021"/>
      <c r="G43" s="1021"/>
      <c r="H43" s="1021"/>
      <c r="I43" s="1022"/>
      <c r="J43" s="1022"/>
      <c r="K43" s="1022"/>
      <c r="L43" s="1022"/>
      <c r="M43" s="1022"/>
      <c r="N43" s="1022"/>
      <c r="O43" s="1022"/>
      <c r="P43" s="1022"/>
      <c r="Q43" s="1022"/>
      <c r="R43" s="1022"/>
      <c r="S43" s="1022"/>
      <c r="T43" s="1022"/>
      <c r="U43" s="1022"/>
      <c r="V43" s="1022"/>
      <c r="W43" s="1022"/>
      <c r="X43" s="1022"/>
      <c r="Y43" s="1022"/>
      <c r="Z43" s="1022"/>
      <c r="AA43" s="1022"/>
      <c r="AB43" s="1022"/>
      <c r="AC43" s="1022"/>
      <c r="AD43" s="1022"/>
      <c r="AE43" s="1024"/>
      <c r="AF43" s="282"/>
    </row>
    <row r="44" spans="1:42" s="115" customFormat="1" ht="11.25" hidden="1" customHeight="1">
      <c r="A44" s="4"/>
      <c r="B44" s="30"/>
      <c r="C44" s="1025"/>
      <c r="D44" s="1234"/>
      <c r="E44" s="1234"/>
      <c r="F44" s="1021"/>
      <c r="G44" s="1021"/>
      <c r="H44" s="1021"/>
      <c r="I44" s="1022"/>
      <c r="J44" s="1022"/>
      <c r="K44" s="1022"/>
      <c r="L44" s="1022"/>
      <c r="M44" s="1022"/>
      <c r="N44" s="1022"/>
      <c r="O44" s="1022"/>
      <c r="P44" s="1022"/>
      <c r="Q44" s="1022"/>
      <c r="R44" s="1022"/>
      <c r="S44" s="1022"/>
      <c r="T44" s="1022"/>
      <c r="U44" s="1022"/>
      <c r="V44" s="1022"/>
      <c r="W44" s="1022"/>
      <c r="X44" s="1022"/>
      <c r="Y44" s="1022"/>
      <c r="Z44" s="1022"/>
      <c r="AA44" s="1022"/>
      <c r="AB44" s="1022"/>
      <c r="AC44" s="1022"/>
      <c r="AD44" s="1022"/>
      <c r="AE44" s="1024"/>
      <c r="AF44" s="282"/>
    </row>
    <row r="45" spans="1:42" s="115" customFormat="1" ht="21" customHeight="1">
      <c r="A45" s="4"/>
      <c r="B45" s="30"/>
      <c r="C45" s="1688" t="s">
        <v>300</v>
      </c>
      <c r="D45" s="1688"/>
      <c r="E45" s="1234"/>
      <c r="F45" s="1026">
        <v>61.9</v>
      </c>
      <c r="G45" s="1026"/>
      <c r="H45" s="1026">
        <v>63.5</v>
      </c>
      <c r="I45" s="1027"/>
      <c r="J45" s="1027">
        <v>63.2</v>
      </c>
      <c r="K45" s="1027"/>
      <c r="L45" s="1027">
        <v>63.7</v>
      </c>
      <c r="M45" s="1027"/>
      <c r="N45" s="1027">
        <v>64.599999999999994</v>
      </c>
      <c r="O45" s="1027"/>
      <c r="P45" s="1027">
        <v>67.099999999999994</v>
      </c>
      <c r="Q45" s="1027"/>
      <c r="R45" s="1027">
        <v>70.7</v>
      </c>
      <c r="S45" s="1027"/>
      <c r="T45" s="1027">
        <v>72.900000000000006</v>
      </c>
      <c r="U45" s="1027"/>
      <c r="V45" s="1027">
        <v>74.099999999999994</v>
      </c>
      <c r="W45" s="1027"/>
      <c r="X45" s="1027">
        <v>74.5</v>
      </c>
      <c r="Y45" s="1027"/>
      <c r="Z45" s="1027">
        <v>74.5</v>
      </c>
      <c r="AA45" s="1027"/>
      <c r="AB45" s="1027">
        <v>72.8</v>
      </c>
      <c r="AC45" s="1027"/>
      <c r="AD45" s="1027">
        <v>71.5</v>
      </c>
      <c r="AE45" s="1024"/>
      <c r="AF45" s="282"/>
    </row>
    <row r="46" spans="1:42" s="1030" customFormat="1" ht="14.25" customHeight="1">
      <c r="A46" s="1028"/>
      <c r="B46" s="1029"/>
      <c r="C46" s="297" t="s">
        <v>301</v>
      </c>
      <c r="E46" s="297"/>
      <c r="F46" s="1031">
        <v>-50.3</v>
      </c>
      <c r="G46" s="1031"/>
      <c r="H46" s="1031">
        <v>-50.7</v>
      </c>
      <c r="I46" s="1031"/>
      <c r="J46" s="1032">
        <v>-49.1</v>
      </c>
      <c r="K46" s="1031"/>
      <c r="L46" s="1032">
        <v>-49.1</v>
      </c>
      <c r="M46" s="1031"/>
      <c r="N46" s="1032">
        <v>-50.8</v>
      </c>
      <c r="O46" s="1031"/>
      <c r="P46" s="1032">
        <v>-53</v>
      </c>
      <c r="Q46" s="1031"/>
      <c r="R46" s="1032">
        <v>-56</v>
      </c>
      <c r="S46" s="1031"/>
      <c r="T46" s="1032">
        <v>-56.8</v>
      </c>
      <c r="U46" s="1031"/>
      <c r="V46" s="1032">
        <v>-57.1</v>
      </c>
      <c r="W46" s="1031"/>
      <c r="X46" s="1032">
        <v>-55.8</v>
      </c>
      <c r="Y46" s="1031"/>
      <c r="Z46" s="1032">
        <v>-54.5</v>
      </c>
      <c r="AA46" s="1031"/>
      <c r="AB46" s="1032">
        <v>-53.3</v>
      </c>
      <c r="AC46" s="1031"/>
      <c r="AD46" s="1032">
        <v>-52.6</v>
      </c>
      <c r="AE46" s="1028"/>
      <c r="AF46" s="298"/>
      <c r="AG46" s="1033"/>
      <c r="AH46" s="1033"/>
      <c r="AI46" s="1033"/>
      <c r="AJ46" s="1033"/>
      <c r="AK46" s="1033"/>
      <c r="AL46" s="1033"/>
      <c r="AM46" s="1033"/>
      <c r="AN46" s="1033"/>
      <c r="AO46" s="1033"/>
      <c r="AP46" s="1033"/>
    </row>
    <row r="47" spans="1:42" s="115" customFormat="1" ht="11.25" hidden="1" customHeight="1">
      <c r="A47" s="4"/>
      <c r="B47" s="30"/>
      <c r="C47" s="1025"/>
      <c r="D47" s="1234"/>
      <c r="E47" s="1234"/>
      <c r="F47" s="1034"/>
      <c r="G47" s="1034"/>
      <c r="H47" s="1034"/>
      <c r="I47" s="1034"/>
      <c r="J47" s="1034"/>
      <c r="K47" s="1034"/>
      <c r="L47" s="1034"/>
      <c r="M47" s="1034"/>
      <c r="N47" s="1034"/>
      <c r="O47" s="1034"/>
      <c r="P47" s="1034"/>
      <c r="Q47" s="1034"/>
      <c r="R47" s="1034"/>
      <c r="S47" s="1034"/>
      <c r="T47" s="1034"/>
      <c r="U47" s="1034"/>
      <c r="V47" s="1034"/>
      <c r="W47" s="1034"/>
      <c r="X47" s="1034"/>
      <c r="Y47" s="1034"/>
      <c r="Z47" s="1034"/>
      <c r="AA47" s="1034"/>
      <c r="AB47" s="1034"/>
      <c r="AC47" s="1034"/>
      <c r="AD47" s="310"/>
      <c r="AE47" s="1024"/>
      <c r="AF47" s="282"/>
    </row>
    <row r="48" spans="1:42" s="115" customFormat="1" ht="11.25" hidden="1" customHeight="1">
      <c r="A48" s="4"/>
      <c r="B48" s="30"/>
      <c r="C48" s="1025"/>
      <c r="D48" s="1234"/>
      <c r="E48" s="1234"/>
      <c r="F48" s="1034"/>
      <c r="G48" s="1034"/>
      <c r="H48" s="1034"/>
      <c r="I48" s="1034"/>
      <c r="J48" s="1034"/>
      <c r="K48" s="1034"/>
      <c r="L48" s="1034"/>
      <c r="M48" s="1034"/>
      <c r="N48" s="1034"/>
      <c r="O48" s="1034"/>
      <c r="P48" s="1034"/>
      <c r="Q48" s="1034"/>
      <c r="R48" s="1034"/>
      <c r="S48" s="1034"/>
      <c r="T48" s="1034"/>
      <c r="U48" s="1034"/>
      <c r="V48" s="1034"/>
      <c r="W48" s="1034"/>
      <c r="X48" s="1034"/>
      <c r="Y48" s="1034"/>
      <c r="Z48" s="1034"/>
      <c r="AA48" s="1034"/>
      <c r="AB48" s="1034"/>
      <c r="AC48" s="1034"/>
      <c r="AD48" s="310"/>
      <c r="AE48" s="1024"/>
      <c r="AF48" s="282"/>
    </row>
    <row r="49" spans="1:42" s="115" customFormat="1" ht="10.5" customHeight="1">
      <c r="A49" s="4"/>
      <c r="B49" s="30"/>
      <c r="C49" s="1025"/>
      <c r="D49" s="1234"/>
      <c r="E49" s="1234"/>
      <c r="F49" s="1023"/>
      <c r="G49" s="1023"/>
      <c r="H49" s="1023"/>
      <c r="I49" s="1023"/>
      <c r="J49" s="1023"/>
      <c r="K49" s="1023"/>
      <c r="L49" s="1023"/>
      <c r="M49" s="1023"/>
      <c r="N49" s="1023"/>
      <c r="O49" s="1023"/>
      <c r="P49" s="1023"/>
      <c r="Q49" s="1023"/>
      <c r="R49" s="1023"/>
      <c r="S49" s="1023"/>
      <c r="T49" s="1023"/>
      <c r="U49" s="1023"/>
      <c r="V49" s="1023"/>
      <c r="W49" s="1023"/>
      <c r="X49" s="1023"/>
      <c r="Y49" s="1023"/>
      <c r="Z49" s="1023"/>
      <c r="AA49" s="1023"/>
      <c r="AB49" s="1023"/>
      <c r="AC49" s="1023"/>
      <c r="AD49" s="1023"/>
      <c r="AE49" s="1024"/>
      <c r="AF49" s="282"/>
    </row>
    <row r="50" spans="1:42" s="115" customFormat="1" ht="10.5" customHeight="1">
      <c r="A50" s="4"/>
      <c r="B50" s="30"/>
      <c r="C50" s="1025"/>
      <c r="D50" s="1234"/>
      <c r="E50" s="1234"/>
      <c r="F50" s="1023"/>
      <c r="G50" s="1023"/>
      <c r="H50" s="1023"/>
      <c r="I50" s="1023"/>
      <c r="J50" s="1023"/>
      <c r="K50" s="1023"/>
      <c r="L50" s="1023"/>
      <c r="M50" s="1023"/>
      <c r="N50" s="1023"/>
      <c r="O50" s="1023"/>
      <c r="P50" s="1023"/>
      <c r="Q50" s="1023"/>
      <c r="R50" s="1023"/>
      <c r="S50" s="1023"/>
      <c r="T50" s="1023"/>
      <c r="U50" s="1023"/>
      <c r="V50" s="1023"/>
      <c r="W50" s="1023"/>
      <c r="X50" s="1023"/>
      <c r="Y50" s="1023"/>
      <c r="Z50" s="1023"/>
      <c r="AA50" s="1023"/>
      <c r="AB50" s="1023"/>
      <c r="AC50" s="1023"/>
      <c r="AD50" s="1023"/>
      <c r="AE50" s="1024"/>
      <c r="AF50" s="282"/>
    </row>
    <row r="51" spans="1:42" s="115" customFormat="1" ht="10.5" customHeight="1">
      <c r="A51" s="4"/>
      <c r="B51" s="30"/>
      <c r="C51" s="1025"/>
      <c r="D51" s="1234"/>
      <c r="E51" s="1234"/>
      <c r="F51" s="1023"/>
      <c r="G51" s="1023"/>
      <c r="H51" s="1023"/>
      <c r="I51" s="1023"/>
      <c r="J51" s="1023"/>
      <c r="K51" s="1023"/>
      <c r="L51" s="1023"/>
      <c r="M51" s="1023"/>
      <c r="N51" s="1023"/>
      <c r="O51" s="1023"/>
      <c r="P51" s="1023"/>
      <c r="Q51" s="1023"/>
      <c r="R51" s="1023"/>
      <c r="S51" s="1023"/>
      <c r="T51" s="1023"/>
      <c r="U51" s="1023"/>
      <c r="V51" s="1023"/>
      <c r="W51" s="1023"/>
      <c r="X51" s="1023"/>
      <c r="Y51" s="1023"/>
      <c r="Z51" s="1023"/>
      <c r="AA51" s="1023"/>
      <c r="AB51" s="1023"/>
      <c r="AC51" s="1023"/>
      <c r="AD51" s="1023"/>
      <c r="AE51" s="1024"/>
      <c r="AF51" s="282"/>
    </row>
    <row r="52" spans="1:42" s="115" customFormat="1" ht="10.5" customHeight="1">
      <c r="A52" s="4"/>
      <c r="B52" s="30"/>
      <c r="C52" s="1025"/>
      <c r="D52" s="1234"/>
      <c r="E52" s="1234"/>
      <c r="F52" s="1023"/>
      <c r="G52" s="1023"/>
      <c r="H52" s="1023"/>
      <c r="I52" s="1023"/>
      <c r="J52" s="1023"/>
      <c r="K52" s="1023"/>
      <c r="L52" s="1023"/>
      <c r="M52" s="1023"/>
      <c r="N52" s="1023"/>
      <c r="O52" s="1023"/>
      <c r="P52" s="1023"/>
      <c r="Q52" s="1023"/>
      <c r="R52" s="1023"/>
      <c r="S52" s="1023"/>
      <c r="T52" s="1023"/>
      <c r="U52" s="1023"/>
      <c r="V52" s="1023"/>
      <c r="W52" s="1023"/>
      <c r="X52" s="1023"/>
      <c r="Y52" s="1023"/>
      <c r="Z52" s="1023"/>
      <c r="AA52" s="1023"/>
      <c r="AB52" s="1023"/>
      <c r="AC52" s="1023"/>
      <c r="AD52" s="1023"/>
      <c r="AE52" s="1024"/>
      <c r="AF52" s="282"/>
    </row>
    <row r="53" spans="1:42" s="115" customFormat="1" ht="10.5" customHeight="1">
      <c r="A53" s="4"/>
      <c r="B53" s="30"/>
      <c r="C53" s="1025"/>
      <c r="D53" s="1234"/>
      <c r="E53" s="1234"/>
      <c r="F53" s="1023"/>
      <c r="G53" s="1023"/>
      <c r="H53" s="1023"/>
      <c r="I53" s="1023"/>
      <c r="J53" s="1023"/>
      <c r="K53" s="1023"/>
      <c r="L53" s="1023"/>
      <c r="M53" s="1023"/>
      <c r="N53" s="1023"/>
      <c r="O53" s="1023"/>
      <c r="P53" s="1023"/>
      <c r="Q53" s="1023"/>
      <c r="R53" s="1023"/>
      <c r="S53" s="1023"/>
      <c r="T53" s="1023"/>
      <c r="U53" s="1023"/>
      <c r="V53" s="1023"/>
      <c r="W53" s="1023"/>
      <c r="X53" s="1023"/>
      <c r="Y53" s="1023"/>
      <c r="Z53" s="1023"/>
      <c r="AA53" s="1023"/>
      <c r="AB53" s="1023"/>
      <c r="AC53" s="1023"/>
      <c r="AD53" s="1023"/>
      <c r="AE53" s="1024"/>
      <c r="AF53" s="282"/>
    </row>
    <row r="54" spans="1:42" s="115" customFormat="1" ht="10.5" customHeight="1">
      <c r="A54" s="4"/>
      <c r="B54" s="30"/>
      <c r="C54" s="1025"/>
      <c r="D54" s="1234"/>
      <c r="E54" s="1234"/>
      <c r="F54" s="1023"/>
      <c r="G54" s="1023"/>
      <c r="H54" s="1023"/>
      <c r="I54" s="1023"/>
      <c r="J54" s="1023"/>
      <c r="K54" s="1023"/>
      <c r="L54" s="1023"/>
      <c r="M54" s="1023"/>
      <c r="N54" s="1023"/>
      <c r="O54" s="1023"/>
      <c r="P54" s="1023"/>
      <c r="Q54" s="1023"/>
      <c r="R54" s="1023"/>
      <c r="S54" s="1023"/>
      <c r="T54" s="1023"/>
      <c r="U54" s="1023"/>
      <c r="V54" s="1023"/>
      <c r="W54" s="1023"/>
      <c r="X54" s="1023"/>
      <c r="Y54" s="1023"/>
      <c r="Z54" s="1023"/>
      <c r="AA54" s="1023"/>
      <c r="AB54" s="1023"/>
      <c r="AC54" s="1023"/>
      <c r="AD54" s="1023"/>
      <c r="AE54" s="1024"/>
      <c r="AF54" s="282"/>
    </row>
    <row r="55" spans="1:42" s="115" customFormat="1" ht="10.5" customHeight="1">
      <c r="A55" s="4"/>
      <c r="B55" s="30"/>
      <c r="C55" s="1025"/>
      <c r="D55" s="1234"/>
      <c r="E55" s="1234"/>
      <c r="F55" s="1023"/>
      <c r="G55" s="1023"/>
      <c r="H55" s="1023"/>
      <c r="I55" s="1023"/>
      <c r="J55" s="1023"/>
      <c r="K55" s="1023"/>
      <c r="L55" s="1023"/>
      <c r="M55" s="1023"/>
      <c r="N55" s="1023"/>
      <c r="O55" s="1023"/>
      <c r="P55" s="1023"/>
      <c r="Q55" s="1023"/>
      <c r="R55" s="1023"/>
      <c r="S55" s="1023"/>
      <c r="T55" s="1023"/>
      <c r="U55" s="1023"/>
      <c r="V55" s="1023"/>
      <c r="W55" s="1023"/>
      <c r="X55" s="1023"/>
      <c r="Y55" s="1023"/>
      <c r="Z55" s="1023"/>
      <c r="AA55" s="1023"/>
      <c r="AB55" s="1023"/>
      <c r="AC55" s="1023"/>
      <c r="AD55" s="1023"/>
      <c r="AE55" s="1024"/>
      <c r="AF55" s="282"/>
    </row>
    <row r="56" spans="1:42" s="115" customFormat="1" ht="10.5" customHeight="1">
      <c r="A56" s="4"/>
      <c r="B56" s="30"/>
      <c r="C56" s="1025"/>
      <c r="D56" s="1234"/>
      <c r="E56" s="1234"/>
      <c r="F56" s="1023"/>
      <c r="G56" s="1023"/>
      <c r="H56" s="1023"/>
      <c r="I56" s="1023"/>
      <c r="J56" s="1023"/>
      <c r="K56" s="1023"/>
      <c r="L56" s="1023"/>
      <c r="M56" s="1023"/>
      <c r="N56" s="1023"/>
      <c r="O56" s="1023"/>
      <c r="P56" s="1023"/>
      <c r="Q56" s="1023"/>
      <c r="R56" s="1023"/>
      <c r="S56" s="1023"/>
      <c r="T56" s="1023"/>
      <c r="U56" s="1023"/>
      <c r="V56" s="1023"/>
      <c r="W56" s="1023"/>
      <c r="X56" s="1023"/>
      <c r="Y56" s="1023"/>
      <c r="Z56" s="1023"/>
      <c r="AA56" s="1023"/>
      <c r="AB56" s="1023"/>
      <c r="AC56" s="1023"/>
      <c r="AD56" s="1023"/>
      <c r="AE56" s="1024"/>
      <c r="AF56" s="282"/>
    </row>
    <row r="57" spans="1:42" s="115" customFormat="1" ht="10.5" customHeight="1">
      <c r="A57" s="4"/>
      <c r="B57" s="30"/>
      <c r="C57" s="1025"/>
      <c r="D57" s="1234"/>
      <c r="E57" s="1234"/>
      <c r="F57" s="1023"/>
      <c r="G57" s="1023"/>
      <c r="H57" s="1023"/>
      <c r="I57" s="1023"/>
      <c r="J57" s="1023"/>
      <c r="K57" s="1023"/>
      <c r="L57" s="1023"/>
      <c r="M57" s="1023"/>
      <c r="N57" s="1023"/>
      <c r="O57" s="1023"/>
      <c r="P57" s="1023"/>
      <c r="Q57" s="1023"/>
      <c r="R57" s="1023"/>
      <c r="S57" s="1023"/>
      <c r="T57" s="1023"/>
      <c r="U57" s="1023"/>
      <c r="V57" s="1023"/>
      <c r="W57" s="1023"/>
      <c r="X57" s="1023"/>
      <c r="Y57" s="1023"/>
      <c r="Z57" s="1023"/>
      <c r="AA57" s="1023"/>
      <c r="AB57" s="1023"/>
      <c r="AC57" s="1023"/>
      <c r="AD57" s="1023"/>
      <c r="AE57" s="1024"/>
      <c r="AF57" s="282"/>
    </row>
    <row r="58" spans="1:42" s="115" customFormat="1" ht="10.5" customHeight="1">
      <c r="A58" s="4"/>
      <c r="B58" s="30"/>
      <c r="C58" s="1025"/>
      <c r="D58" s="1234"/>
      <c r="E58" s="1234"/>
      <c r="F58" s="1023"/>
      <c r="G58" s="1023"/>
      <c r="H58" s="1023"/>
      <c r="I58" s="1023"/>
      <c r="J58" s="1023"/>
      <c r="K58" s="1023"/>
      <c r="L58" s="1023"/>
      <c r="M58" s="1023"/>
      <c r="N58" s="1023"/>
      <c r="O58" s="1023"/>
      <c r="P58" s="1023"/>
      <c r="Q58" s="1023"/>
      <c r="R58" s="1023"/>
      <c r="S58" s="1023"/>
      <c r="T58" s="1023"/>
      <c r="U58" s="1023"/>
      <c r="V58" s="1023"/>
      <c r="W58" s="1023"/>
      <c r="X58" s="1023"/>
      <c r="Y58" s="1023"/>
      <c r="Z58" s="1023"/>
      <c r="AA58" s="1023"/>
      <c r="AB58" s="1023"/>
      <c r="AC58" s="1023"/>
      <c r="AD58" s="1023"/>
      <c r="AE58" s="1024"/>
      <c r="AF58" s="282"/>
    </row>
    <row r="59" spans="1:42" s="115" customFormat="1" ht="10.5" customHeight="1">
      <c r="A59" s="4"/>
      <c r="B59" s="30"/>
      <c r="C59" s="1025"/>
      <c r="D59" s="1234"/>
      <c r="E59" s="1234"/>
      <c r="F59" s="1023"/>
      <c r="G59" s="1023"/>
      <c r="H59" s="1023"/>
      <c r="I59" s="1023"/>
      <c r="J59" s="1023"/>
      <c r="K59" s="1023"/>
      <c r="L59" s="1023"/>
      <c r="M59" s="1023"/>
      <c r="N59" s="1023"/>
      <c r="O59" s="1023"/>
      <c r="P59" s="1023"/>
      <c r="Q59" s="1023"/>
      <c r="R59" s="1023"/>
      <c r="S59" s="1023"/>
      <c r="T59" s="1023"/>
      <c r="U59" s="1023"/>
      <c r="V59" s="1023"/>
      <c r="W59" s="1023"/>
      <c r="X59" s="1023"/>
      <c r="Y59" s="1023"/>
      <c r="Z59" s="1023"/>
      <c r="AA59" s="1023"/>
      <c r="AB59" s="1023"/>
      <c r="AC59" s="1023"/>
      <c r="AD59" s="1023"/>
      <c r="AE59" s="1024"/>
      <c r="AF59" s="282"/>
    </row>
    <row r="60" spans="1:42" s="115" customFormat="1" ht="10.5" customHeight="1">
      <c r="A60" s="4"/>
      <c r="B60" s="30"/>
      <c r="C60" s="1025"/>
      <c r="D60" s="1234"/>
      <c r="E60" s="1234"/>
      <c r="F60" s="1023"/>
      <c r="G60" s="1023"/>
      <c r="H60" s="1023"/>
      <c r="I60" s="1023"/>
      <c r="J60" s="1023"/>
      <c r="K60" s="1023"/>
      <c r="L60" s="1023"/>
      <c r="M60" s="1023"/>
      <c r="N60" s="1023"/>
      <c r="O60" s="1023"/>
      <c r="P60" s="1023"/>
      <c r="Q60" s="1023"/>
      <c r="R60" s="1023"/>
      <c r="S60" s="1023"/>
      <c r="T60" s="1023"/>
      <c r="U60" s="1023"/>
      <c r="V60" s="1023"/>
      <c r="W60" s="1023"/>
      <c r="X60" s="1023"/>
      <c r="Y60" s="1023"/>
      <c r="Z60" s="1023"/>
      <c r="AA60" s="1023"/>
      <c r="AB60" s="1023"/>
      <c r="AC60" s="1023"/>
      <c r="AD60" s="1023"/>
      <c r="AE60" s="1024"/>
      <c r="AF60" s="282"/>
    </row>
    <row r="61" spans="1:42" s="115" customFormat="1" ht="10.5" customHeight="1">
      <c r="A61" s="4"/>
      <c r="B61" s="30"/>
      <c r="C61" s="1025"/>
      <c r="D61" s="1234"/>
      <c r="E61" s="1234"/>
      <c r="F61" s="1023"/>
      <c r="G61" s="1023"/>
      <c r="H61" s="1023"/>
      <c r="I61" s="1023"/>
      <c r="J61" s="1023"/>
      <c r="K61" s="1023"/>
      <c r="L61" s="1023"/>
      <c r="M61" s="1023"/>
      <c r="N61" s="1023"/>
      <c r="O61" s="1023"/>
      <c r="P61" s="1023"/>
      <c r="Q61" s="1023"/>
      <c r="R61" s="1023"/>
      <c r="S61" s="1023"/>
      <c r="T61" s="1023"/>
      <c r="U61" s="1023"/>
      <c r="V61" s="1023"/>
      <c r="W61" s="1023"/>
      <c r="X61" s="1023"/>
      <c r="Y61" s="1023"/>
      <c r="Z61" s="1023"/>
      <c r="AA61" s="1023"/>
      <c r="AB61" s="1023"/>
      <c r="AC61" s="1023"/>
      <c r="AD61" s="1023"/>
      <c r="AE61" s="1024"/>
      <c r="AF61" s="282"/>
    </row>
    <row r="62" spans="1:42" s="115" customFormat="1" ht="18" customHeight="1">
      <c r="A62" s="4"/>
      <c r="B62" s="30"/>
      <c r="C62" s="1224" t="s">
        <v>302</v>
      </c>
      <c r="D62" s="1234"/>
      <c r="E62" s="1234"/>
      <c r="F62" s="1017"/>
      <c r="G62" s="1023"/>
      <c r="H62" s="1023"/>
      <c r="I62" s="1023"/>
      <c r="J62" s="1023"/>
      <c r="K62" s="1023"/>
      <c r="L62" s="1023"/>
      <c r="M62" s="1023"/>
      <c r="N62" s="1023"/>
      <c r="O62" s="1023"/>
      <c r="P62" s="1023"/>
      <c r="Q62" s="1023"/>
      <c r="R62" s="1023"/>
      <c r="S62" s="1023"/>
      <c r="T62" s="1023"/>
      <c r="U62" s="1023"/>
      <c r="V62" s="1023"/>
      <c r="W62" s="1023"/>
      <c r="X62" s="1023"/>
      <c r="Y62" s="1023"/>
      <c r="Z62" s="1023"/>
      <c r="AA62" s="1023"/>
      <c r="AB62" s="1023"/>
      <c r="AC62" s="1023"/>
      <c r="AD62" s="1023"/>
      <c r="AE62" s="1024"/>
      <c r="AF62" s="282"/>
      <c r="AG62" s="303"/>
      <c r="AH62" s="303"/>
      <c r="AI62" s="303"/>
      <c r="AJ62" s="303"/>
      <c r="AK62" s="303"/>
      <c r="AL62" s="303"/>
      <c r="AM62" s="303"/>
      <c r="AN62" s="303"/>
      <c r="AO62" s="303"/>
      <c r="AP62" s="303"/>
    </row>
    <row r="63" spans="1:42" s="115" customFormat="1" ht="11.25" customHeight="1">
      <c r="A63" s="299"/>
      <c r="B63" s="300"/>
      <c r="C63" s="1035"/>
      <c r="D63" s="730" t="s">
        <v>303</v>
      </c>
      <c r="E63" s="311"/>
      <c r="F63" s="1031">
        <v>530.6</v>
      </c>
      <c r="G63" s="1031"/>
      <c r="H63" s="1032">
        <v>518.70000000000005</v>
      </c>
      <c r="I63" s="1031"/>
      <c r="J63" s="1032">
        <v>524.1</v>
      </c>
      <c r="K63" s="1031"/>
      <c r="L63" s="1032">
        <v>533.4</v>
      </c>
      <c r="M63" s="1031"/>
      <c r="N63" s="1032">
        <v>554.1</v>
      </c>
      <c r="O63" s="1031"/>
      <c r="P63" s="1032">
        <v>567.25</v>
      </c>
      <c r="Q63" s="1031"/>
      <c r="R63" s="1032">
        <v>583.4</v>
      </c>
      <c r="S63" s="1031"/>
      <c r="T63" s="1032">
        <v>605.1</v>
      </c>
      <c r="U63" s="1031"/>
      <c r="V63" s="1032">
        <v>637.70000000000005</v>
      </c>
      <c r="W63" s="1031"/>
      <c r="X63" s="1032">
        <v>648</v>
      </c>
      <c r="Y63" s="1031"/>
      <c r="Z63" s="1032">
        <v>661.4</v>
      </c>
      <c r="AA63" s="1031"/>
      <c r="AB63" s="1032">
        <v>655.9</v>
      </c>
      <c r="AC63" s="1031"/>
      <c r="AD63" s="1032">
        <v>641.20000000000005</v>
      </c>
      <c r="AE63" s="1024"/>
      <c r="AF63" s="282"/>
      <c r="AG63" s="303"/>
      <c r="AH63" s="303"/>
      <c r="AI63" s="303"/>
      <c r="AJ63" s="303"/>
      <c r="AK63" s="303"/>
      <c r="AL63" s="303"/>
      <c r="AM63" s="303"/>
      <c r="AN63" s="303"/>
      <c r="AO63" s="303"/>
      <c r="AP63" s="303"/>
    </row>
    <row r="64" spans="1:42" s="1041" customFormat="1" ht="12" customHeight="1">
      <c r="A64" s="1037"/>
      <c r="B64" s="302"/>
      <c r="C64" s="1038"/>
      <c r="D64" s="1229" t="s">
        <v>557</v>
      </c>
      <c r="E64" s="1037"/>
      <c r="F64" s="1021">
        <v>35.299999999999997</v>
      </c>
      <c r="G64" s="1021"/>
      <c r="H64" s="1022">
        <v>33.799999999999997</v>
      </c>
      <c r="I64" s="1021"/>
      <c r="J64" s="1022">
        <v>32.799999999999997</v>
      </c>
      <c r="K64" s="1021"/>
      <c r="L64" s="1022">
        <v>32.5</v>
      </c>
      <c r="M64" s="1021"/>
      <c r="N64" s="1022">
        <v>33.67</v>
      </c>
      <c r="O64" s="1021"/>
      <c r="P64" s="1022">
        <v>35.4</v>
      </c>
      <c r="Q64" s="1021"/>
      <c r="R64" s="1022">
        <v>37.799999999999997</v>
      </c>
      <c r="S64" s="1021"/>
      <c r="T64" s="1022">
        <v>38.799999999999997</v>
      </c>
      <c r="U64" s="1021"/>
      <c r="V64" s="1022">
        <v>41.3</v>
      </c>
      <c r="W64" s="1021"/>
      <c r="X64" s="1022">
        <v>42.25</v>
      </c>
      <c r="Y64" s="1021"/>
      <c r="Z64" s="1022">
        <v>42.9</v>
      </c>
      <c r="AA64" s="1021"/>
      <c r="AB64" s="1022">
        <v>42.244999999999997</v>
      </c>
      <c r="AC64" s="1021"/>
      <c r="AD64" s="1022">
        <v>40.799999999999997</v>
      </c>
      <c r="AE64" s="1039"/>
      <c r="AF64" s="282"/>
      <c r="AG64" s="1040"/>
      <c r="AH64" s="1040"/>
      <c r="AI64" s="1040"/>
      <c r="AJ64" s="1040"/>
      <c r="AK64" s="1040"/>
      <c r="AL64" s="1040"/>
      <c r="AM64" s="1040"/>
      <c r="AN64" s="1040"/>
      <c r="AO64" s="1040"/>
      <c r="AP64" s="1040"/>
    </row>
    <row r="65" spans="1:42" s="1046" customFormat="1" ht="11.25" customHeight="1">
      <c r="A65" s="1042"/>
      <c r="B65" s="1043"/>
      <c r="C65" s="1044"/>
      <c r="D65" s="730" t="s">
        <v>304</v>
      </c>
      <c r="E65" s="1042"/>
      <c r="F65" s="1031">
        <v>50.484999999999999</v>
      </c>
      <c r="G65" s="1031"/>
      <c r="H65" s="1032">
        <v>48.2</v>
      </c>
      <c r="I65" s="1031"/>
      <c r="J65" s="1032">
        <v>55.034999999999997</v>
      </c>
      <c r="K65" s="1031"/>
      <c r="L65" s="1032">
        <v>53.8</v>
      </c>
      <c r="M65" s="1031"/>
      <c r="N65" s="1032">
        <v>80.5</v>
      </c>
      <c r="O65" s="1031"/>
      <c r="P65" s="1032">
        <v>69.5</v>
      </c>
      <c r="Q65" s="1031"/>
      <c r="R65" s="1032">
        <v>68.7</v>
      </c>
      <c r="S65" s="1031"/>
      <c r="T65" s="1032">
        <v>64.2</v>
      </c>
      <c r="U65" s="1031"/>
      <c r="V65" s="1032">
        <v>75.8</v>
      </c>
      <c r="W65" s="1031"/>
      <c r="X65" s="1032">
        <v>60.2</v>
      </c>
      <c r="Y65" s="1031"/>
      <c r="Z65" s="1032">
        <v>65.400000000000006</v>
      </c>
      <c r="AA65" s="1031"/>
      <c r="AB65" s="1032">
        <v>52.96</v>
      </c>
      <c r="AC65" s="1031"/>
      <c r="AD65" s="1032">
        <v>56.835000000000001</v>
      </c>
      <c r="AE65" s="1045"/>
      <c r="AF65" s="271"/>
      <c r="AG65" s="1036"/>
      <c r="AH65" s="1036"/>
      <c r="AI65" s="1036"/>
      <c r="AJ65" s="1036"/>
      <c r="AK65" s="1036"/>
      <c r="AL65" s="1036"/>
      <c r="AM65" s="1036"/>
      <c r="AN65" s="1036"/>
      <c r="AO65" s="1036"/>
      <c r="AP65" s="1036"/>
    </row>
    <row r="66" spans="1:42" s="115" customFormat="1" ht="11.25" customHeight="1">
      <c r="A66" s="4"/>
      <c r="B66" s="30"/>
      <c r="C66" s="1025"/>
      <c r="D66" s="1229" t="s">
        <v>558</v>
      </c>
      <c r="E66" s="262"/>
      <c r="F66" s="1021">
        <v>5</v>
      </c>
      <c r="G66" s="1021"/>
      <c r="H66" s="1022">
        <v>4.7</v>
      </c>
      <c r="I66" s="1021"/>
      <c r="J66" s="1022">
        <v>9.1</v>
      </c>
      <c r="K66" s="1021"/>
      <c r="L66" s="1022">
        <v>6.6</v>
      </c>
      <c r="M66" s="1021"/>
      <c r="N66" s="1022">
        <v>17.2</v>
      </c>
      <c r="O66" s="1021"/>
      <c r="P66" s="1022">
        <v>22.4</v>
      </c>
      <c r="Q66" s="1021"/>
      <c r="R66" s="1022">
        <v>20</v>
      </c>
      <c r="S66" s="1021"/>
      <c r="T66" s="1022">
        <v>35.200000000000003</v>
      </c>
      <c r="U66" s="1021"/>
      <c r="V66" s="1022">
        <v>19.899999999999999</v>
      </c>
      <c r="W66" s="1021"/>
      <c r="X66" s="1022">
        <v>19.5</v>
      </c>
      <c r="Y66" s="1021"/>
      <c r="Z66" s="1022">
        <v>19.899999999999999</v>
      </c>
      <c r="AA66" s="1021"/>
      <c r="AB66" s="1022">
        <v>15.2</v>
      </c>
      <c r="AC66" s="1021"/>
      <c r="AD66" s="1022">
        <v>12.6</v>
      </c>
      <c r="AE66" s="1024"/>
      <c r="AF66" s="282"/>
      <c r="AG66" s="303"/>
      <c r="AH66" s="303"/>
      <c r="AI66" s="303"/>
      <c r="AJ66" s="303"/>
      <c r="AK66" s="303"/>
      <c r="AL66" s="303"/>
      <c r="AM66" s="303"/>
      <c r="AN66" s="303"/>
      <c r="AO66" s="303"/>
      <c r="AP66" s="303"/>
    </row>
    <row r="67" spans="1:42" s="115" customFormat="1" ht="3.75" customHeight="1">
      <c r="A67" s="4"/>
      <c r="B67" s="30"/>
      <c r="C67" s="1047"/>
      <c r="D67" s="1047"/>
      <c r="E67" s="1234"/>
      <c r="F67" s="1048"/>
      <c r="G67" s="1048"/>
      <c r="H67" s="1049"/>
      <c r="I67" s="1048"/>
      <c r="J67" s="1049"/>
      <c r="K67" s="1048"/>
      <c r="L67" s="1049"/>
      <c r="M67" s="1048"/>
      <c r="N67" s="1049"/>
      <c r="O67" s="1048"/>
      <c r="P67" s="1049"/>
      <c r="Q67" s="1048"/>
      <c r="R67" s="1049"/>
      <c r="S67" s="1048"/>
      <c r="T67" s="1049"/>
      <c r="U67" s="1048"/>
      <c r="V67" s="1049"/>
      <c r="W67" s="1048"/>
      <c r="X67" s="1049"/>
      <c r="Y67" s="1048"/>
      <c r="Z67" s="1049"/>
      <c r="AA67" s="1048"/>
      <c r="AB67" s="1049"/>
      <c r="AC67" s="1048"/>
      <c r="AD67" s="1049"/>
      <c r="AE67" s="1024"/>
      <c r="AF67" s="282"/>
    </row>
    <row r="68" spans="1:42" s="115" customFormat="1" ht="12.75" customHeight="1">
      <c r="A68" s="299"/>
      <c r="B68" s="300"/>
      <c r="C68" s="1224" t="s">
        <v>305</v>
      </c>
      <c r="D68" s="1234"/>
      <c r="E68" s="262"/>
      <c r="F68" s="1031">
        <v>10.7</v>
      </c>
      <c r="G68" s="1031"/>
      <c r="H68" s="1032">
        <v>9.1999999999999993</v>
      </c>
      <c r="I68" s="1031"/>
      <c r="J68" s="1032">
        <v>9.6</v>
      </c>
      <c r="K68" s="1031"/>
      <c r="L68" s="1032">
        <v>8.6999999999999993</v>
      </c>
      <c r="M68" s="1031"/>
      <c r="N68" s="1032">
        <v>9.6</v>
      </c>
      <c r="O68" s="1031"/>
      <c r="P68" s="1032">
        <v>7.4</v>
      </c>
      <c r="Q68" s="1031"/>
      <c r="R68" s="1032">
        <v>6.7</v>
      </c>
      <c r="S68" s="1031"/>
      <c r="T68" s="1032">
        <v>6</v>
      </c>
      <c r="U68" s="1031"/>
      <c r="V68" s="1032">
        <v>6.9</v>
      </c>
      <c r="W68" s="1031"/>
      <c r="X68" s="1032">
        <v>5.7050000000000001</v>
      </c>
      <c r="Y68" s="1031"/>
      <c r="Z68" s="1032">
        <v>7.5</v>
      </c>
      <c r="AA68" s="1031"/>
      <c r="AB68" s="1032">
        <v>7.2</v>
      </c>
      <c r="AC68" s="1031"/>
      <c r="AD68" s="1032">
        <v>8.6</v>
      </c>
      <c r="AE68" s="1024"/>
      <c r="AF68" s="282"/>
      <c r="AG68" s="303"/>
      <c r="AH68" s="303"/>
      <c r="AI68" s="303"/>
      <c r="AJ68" s="303"/>
      <c r="AK68" s="303"/>
      <c r="AL68" s="303"/>
      <c r="AM68" s="303"/>
      <c r="AN68" s="303"/>
      <c r="AO68" s="303"/>
      <c r="AP68" s="303"/>
    </row>
    <row r="69" spans="1:42" s="115" customFormat="1" ht="9.75" customHeight="1">
      <c r="A69" s="299"/>
      <c r="B69" s="300"/>
      <c r="C69" s="1224"/>
      <c r="D69" s="1229" t="s">
        <v>306</v>
      </c>
      <c r="E69" s="262"/>
      <c r="F69" s="1021">
        <v>-23</v>
      </c>
      <c r="G69" s="1021"/>
      <c r="H69" s="1022">
        <v>-19.7</v>
      </c>
      <c r="I69" s="1021"/>
      <c r="J69" s="1022">
        <v>-15.7</v>
      </c>
      <c r="K69" s="1021"/>
      <c r="L69" s="1022">
        <v>-23.6</v>
      </c>
      <c r="M69" s="1021"/>
      <c r="N69" s="1022">
        <v>-23.7</v>
      </c>
      <c r="O69" s="1021"/>
      <c r="P69" s="1022">
        <v>-23.8</v>
      </c>
      <c r="Q69" s="1021"/>
      <c r="R69" s="1022">
        <v>-23.2</v>
      </c>
      <c r="S69" s="1021"/>
      <c r="T69" s="1022">
        <v>-8.8000000000000007</v>
      </c>
      <c r="U69" s="1021"/>
      <c r="V69" s="1022">
        <v>-21</v>
      </c>
      <c r="W69" s="1021"/>
      <c r="X69" s="1022">
        <v>-35</v>
      </c>
      <c r="Y69" s="1021"/>
      <c r="Z69" s="1022">
        <v>-14.3</v>
      </c>
      <c r="AA69" s="1021"/>
      <c r="AB69" s="1022">
        <v>-20</v>
      </c>
      <c r="AC69" s="1021"/>
      <c r="AD69" s="1022">
        <v>-20.100000000000001</v>
      </c>
      <c r="AE69" s="1024"/>
      <c r="AF69" s="282"/>
      <c r="AG69" s="303"/>
      <c r="AH69" s="303"/>
      <c r="AI69" s="303"/>
      <c r="AJ69" s="303"/>
      <c r="AK69" s="303"/>
      <c r="AL69" s="303"/>
      <c r="AM69" s="303"/>
      <c r="AN69" s="303"/>
      <c r="AO69" s="303"/>
      <c r="AP69" s="303"/>
    </row>
    <row r="70" spans="1:42" s="115" customFormat="1" ht="3.75" customHeight="1">
      <c r="A70" s="299"/>
      <c r="B70" s="300"/>
      <c r="C70" s="1224"/>
      <c r="D70" s="1234"/>
      <c r="E70" s="262"/>
      <c r="F70" s="1050"/>
      <c r="G70" s="1050"/>
      <c r="H70" s="1051"/>
      <c r="I70" s="1050"/>
      <c r="J70" s="1051"/>
      <c r="K70" s="1050"/>
      <c r="L70" s="1051"/>
      <c r="M70" s="1050"/>
      <c r="N70" s="1051"/>
      <c r="O70" s="1050"/>
      <c r="P70" s="1051"/>
      <c r="Q70" s="1050"/>
      <c r="R70" s="1051"/>
      <c r="S70" s="1050"/>
      <c r="T70" s="1051"/>
      <c r="U70" s="1050"/>
      <c r="V70" s="1051"/>
      <c r="W70" s="1050"/>
      <c r="X70" s="1051"/>
      <c r="Y70" s="1050"/>
      <c r="Z70" s="1051"/>
      <c r="AA70" s="1050"/>
      <c r="AB70" s="1051"/>
      <c r="AC70" s="1050"/>
      <c r="AD70" s="1051"/>
      <c r="AE70" s="1024"/>
      <c r="AF70" s="282"/>
      <c r="AG70" s="303"/>
      <c r="AH70" s="303"/>
      <c r="AI70" s="303"/>
      <c r="AJ70" s="303"/>
      <c r="AK70" s="303"/>
      <c r="AL70" s="303"/>
      <c r="AM70" s="303"/>
      <c r="AN70" s="303"/>
      <c r="AO70" s="303"/>
      <c r="AP70" s="303"/>
    </row>
    <row r="71" spans="1:42" s="115" customFormat="1" ht="17.25" customHeight="1">
      <c r="A71" s="299"/>
      <c r="B71" s="300"/>
      <c r="C71" s="1688" t="s">
        <v>307</v>
      </c>
      <c r="D71" s="1688"/>
      <c r="E71" s="262"/>
      <c r="F71" s="1031">
        <v>289.3</v>
      </c>
      <c r="G71" s="1031"/>
      <c r="H71" s="1032">
        <v>286.89999999999998</v>
      </c>
      <c r="I71" s="1031"/>
      <c r="J71" s="1032">
        <v>285.3</v>
      </c>
      <c r="K71" s="1031"/>
      <c r="L71" s="1032">
        <v>286.60000000000002</v>
      </c>
      <c r="M71" s="1031"/>
      <c r="N71" s="1032">
        <v>297.5</v>
      </c>
      <c r="O71" s="1031"/>
      <c r="P71" s="1032">
        <v>293.39999999999998</v>
      </c>
      <c r="Q71" s="1031"/>
      <c r="R71" s="1032">
        <v>309.39999999999998</v>
      </c>
      <c r="S71" s="1031"/>
      <c r="T71" s="1032">
        <v>317.10000000000002</v>
      </c>
      <c r="U71" s="1031"/>
      <c r="V71" s="1032">
        <v>334.2</v>
      </c>
      <c r="W71" s="1031"/>
      <c r="X71" s="1032">
        <v>352</v>
      </c>
      <c r="Y71" s="1031"/>
      <c r="Z71" s="1032">
        <v>360.7</v>
      </c>
      <c r="AA71" s="1031"/>
      <c r="AB71" s="1032">
        <v>363.6</v>
      </c>
      <c r="AC71" s="1031"/>
      <c r="AD71" s="1052" t="s">
        <v>609</v>
      </c>
      <c r="AE71" s="1024"/>
      <c r="AF71" s="282"/>
      <c r="AG71" s="303"/>
      <c r="AH71" s="303"/>
      <c r="AI71" s="303"/>
      <c r="AJ71" s="303"/>
      <c r="AK71" s="303"/>
      <c r="AL71" s="303"/>
      <c r="AM71" s="303"/>
      <c r="AN71" s="303"/>
      <c r="AO71" s="303"/>
      <c r="AP71" s="303"/>
    </row>
    <row r="72" spans="1:42" s="115" customFormat="1" ht="11.25" customHeight="1">
      <c r="A72" s="4"/>
      <c r="B72" s="30"/>
      <c r="D72" s="1229" t="s">
        <v>559</v>
      </c>
      <c r="F72" s="1021">
        <v>17.484999999999999</v>
      </c>
      <c r="G72" s="1021"/>
      <c r="H72" s="1022">
        <v>17.28</v>
      </c>
      <c r="I72" s="1021"/>
      <c r="J72" s="1022">
        <v>16.600000000000001</v>
      </c>
      <c r="K72" s="1021"/>
      <c r="L72" s="1022">
        <v>16.100000000000001</v>
      </c>
      <c r="M72" s="1021"/>
      <c r="N72" s="1022">
        <v>16.3</v>
      </c>
      <c r="O72" s="1021"/>
      <c r="P72" s="1022">
        <v>16.3</v>
      </c>
      <c r="Q72" s="1021"/>
      <c r="R72" s="1022">
        <v>17.645</v>
      </c>
      <c r="S72" s="1021"/>
      <c r="T72" s="1022">
        <v>18.600000000000001</v>
      </c>
      <c r="U72" s="1021"/>
      <c r="V72" s="1022">
        <v>18.78</v>
      </c>
      <c r="W72" s="1021"/>
      <c r="X72" s="1022">
        <v>20.5</v>
      </c>
      <c r="Y72" s="1021"/>
      <c r="Z72" s="1022">
        <v>21.6</v>
      </c>
      <c r="AA72" s="1021"/>
      <c r="AB72" s="1022">
        <v>21.6</v>
      </c>
      <c r="AC72" s="1021"/>
      <c r="AD72" s="1022" t="s">
        <v>609</v>
      </c>
      <c r="AE72" s="1024"/>
      <c r="AF72" s="282"/>
      <c r="AG72" s="303"/>
      <c r="AH72" s="303"/>
      <c r="AI72" s="303"/>
      <c r="AJ72" s="303"/>
      <c r="AK72" s="303"/>
      <c r="AL72" s="303"/>
      <c r="AM72" s="303"/>
      <c r="AN72" s="303"/>
      <c r="AO72" s="303"/>
      <c r="AP72" s="303"/>
    </row>
    <row r="73" spans="1:42" s="115" customFormat="1" ht="10.5" customHeight="1">
      <c r="A73" s="4"/>
      <c r="B73" s="30"/>
      <c r="C73" s="1238"/>
      <c r="D73" s="1238"/>
      <c r="E73" s="1234"/>
      <c r="F73" s="1045"/>
      <c r="G73" s="1031"/>
      <c r="H73" s="1026"/>
      <c r="I73" s="1026"/>
      <c r="J73" s="1026"/>
      <c r="K73" s="1026"/>
      <c r="L73" s="1026"/>
      <c r="M73" s="1026"/>
      <c r="N73" s="1026"/>
      <c r="O73" s="1026"/>
      <c r="P73" s="1026"/>
      <c r="Q73" s="1026"/>
      <c r="R73" s="1026"/>
      <c r="S73" s="1026"/>
      <c r="T73" s="1026"/>
      <c r="U73" s="1026"/>
      <c r="V73" s="1026"/>
      <c r="W73" s="1026"/>
      <c r="X73" s="1026"/>
      <c r="Y73" s="1026"/>
      <c r="Z73" s="1026"/>
      <c r="AA73" s="1026"/>
      <c r="AB73" s="1026"/>
      <c r="AC73" s="1026"/>
      <c r="AD73" s="1026"/>
      <c r="AE73" s="1024"/>
      <c r="AF73" s="282"/>
    </row>
    <row r="74" spans="1:42" s="115" customFormat="1" ht="10.5" customHeight="1">
      <c r="A74" s="4"/>
      <c r="B74" s="30"/>
      <c r="C74" s="1025"/>
      <c r="D74" s="1234"/>
      <c r="E74" s="1234"/>
      <c r="F74" s="1019"/>
      <c r="G74" s="1019"/>
      <c r="H74" s="1019"/>
      <c r="I74" s="1019"/>
      <c r="J74" s="1019"/>
      <c r="K74" s="1019"/>
      <c r="L74" s="1019"/>
      <c r="M74" s="1019"/>
      <c r="N74" s="1019"/>
      <c r="O74" s="1019"/>
      <c r="P74" s="1019"/>
      <c r="Q74" s="1019"/>
      <c r="R74" s="1019"/>
      <c r="S74" s="1019"/>
      <c r="T74" s="1019"/>
      <c r="U74" s="1019"/>
      <c r="V74" s="1019"/>
      <c r="W74" s="1019"/>
      <c r="X74" s="1019"/>
      <c r="Y74" s="1019"/>
      <c r="Z74" s="1019"/>
      <c r="AA74" s="1019"/>
      <c r="AB74" s="1019"/>
      <c r="AC74" s="1019"/>
      <c r="AD74" s="1019"/>
      <c r="AE74" s="1024"/>
      <c r="AF74" s="282"/>
    </row>
    <row r="75" spans="1:42" s="115" customFormat="1" ht="10.5" customHeight="1">
      <c r="A75" s="4"/>
      <c r="B75" s="30"/>
      <c r="C75" s="1025"/>
      <c r="D75" s="1234"/>
      <c r="E75" s="1234"/>
      <c r="F75" s="1023"/>
      <c r="G75" s="1023"/>
      <c r="H75" s="1023"/>
      <c r="I75" s="1023"/>
      <c r="J75" s="1023"/>
      <c r="K75" s="1023"/>
      <c r="L75" s="1023"/>
      <c r="M75" s="1023"/>
      <c r="N75" s="1023"/>
      <c r="O75" s="1023"/>
      <c r="P75" s="1023"/>
      <c r="Q75" s="1023"/>
      <c r="R75" s="1023"/>
      <c r="S75" s="1023"/>
      <c r="T75" s="1023"/>
      <c r="U75" s="1023"/>
      <c r="V75" s="1023"/>
      <c r="W75" s="1023"/>
      <c r="X75" s="1023"/>
      <c r="Y75" s="1023"/>
      <c r="Z75" s="1023"/>
      <c r="AA75" s="1023"/>
      <c r="AB75" s="1023"/>
      <c r="AC75" s="1023"/>
      <c r="AD75" s="1023"/>
      <c r="AE75" s="1024"/>
      <c r="AF75" s="282"/>
    </row>
    <row r="76" spans="1:42" s="115" customFormat="1" ht="10.5" customHeight="1">
      <c r="A76" s="4"/>
      <c r="B76" s="30"/>
      <c r="C76" s="1025"/>
      <c r="D76" s="1234"/>
      <c r="E76" s="1234"/>
      <c r="F76" s="1023"/>
      <c r="G76" s="1023"/>
      <c r="H76" s="1023"/>
      <c r="I76" s="1023"/>
      <c r="J76" s="1023"/>
      <c r="K76" s="1023"/>
      <c r="L76" s="1023"/>
      <c r="M76" s="1023"/>
      <c r="N76" s="1023"/>
      <c r="O76" s="1023"/>
      <c r="P76" s="1023"/>
      <c r="Q76" s="1023"/>
      <c r="R76" s="1023"/>
      <c r="S76" s="1023"/>
      <c r="T76" s="1023"/>
      <c r="U76" s="1023"/>
      <c r="V76" s="1023"/>
      <c r="W76" s="1023"/>
      <c r="X76" s="1023"/>
      <c r="Y76" s="1023"/>
      <c r="Z76" s="1023"/>
      <c r="AA76" s="1023"/>
      <c r="AB76" s="1023"/>
      <c r="AC76" s="1023"/>
      <c r="AD76" s="1023"/>
      <c r="AE76" s="1024"/>
      <c r="AF76" s="282"/>
    </row>
    <row r="77" spans="1:42" s="115" customFormat="1" ht="10.5" customHeight="1">
      <c r="A77" s="4"/>
      <c r="B77" s="30"/>
      <c r="C77" s="1025"/>
      <c r="D77" s="1234"/>
      <c r="E77" s="1234"/>
      <c r="F77" s="1023"/>
      <c r="G77" s="1023"/>
      <c r="H77" s="1023"/>
      <c r="I77" s="1023"/>
      <c r="J77" s="1023"/>
      <c r="K77" s="1023"/>
      <c r="L77" s="1023"/>
      <c r="M77" s="1023"/>
      <c r="N77" s="1023"/>
      <c r="O77" s="1023"/>
      <c r="P77" s="1023"/>
      <c r="Q77" s="1023"/>
      <c r="R77" s="1023"/>
      <c r="S77" s="1023"/>
      <c r="T77" s="1023"/>
      <c r="U77" s="1023"/>
      <c r="V77" s="1023"/>
      <c r="W77" s="1023"/>
      <c r="X77" s="1023"/>
      <c r="Y77" s="1023"/>
      <c r="Z77" s="1023"/>
      <c r="AA77" s="1023"/>
      <c r="AB77" s="1023"/>
      <c r="AC77" s="1023"/>
      <c r="AD77" s="1023"/>
      <c r="AE77" s="1024"/>
      <c r="AF77" s="282"/>
    </row>
    <row r="78" spans="1:42" s="115" customFormat="1" ht="10.5" customHeight="1">
      <c r="A78" s="4"/>
      <c r="B78" s="30"/>
      <c r="C78" s="1025"/>
      <c r="D78" s="1234"/>
      <c r="E78" s="1234"/>
      <c r="F78" s="1023"/>
      <c r="G78" s="1023"/>
      <c r="H78" s="1023"/>
      <c r="I78" s="1023"/>
      <c r="J78" s="1023"/>
      <c r="K78" s="1023"/>
      <c r="L78" s="1023"/>
      <c r="M78" s="1023"/>
      <c r="N78" s="1023"/>
      <c r="O78" s="1023"/>
      <c r="P78" s="1023"/>
      <c r="Q78" s="1023"/>
      <c r="R78" s="1023"/>
      <c r="S78" s="1023"/>
      <c r="T78" s="1023"/>
      <c r="U78" s="1023"/>
      <c r="V78" s="1023"/>
      <c r="W78" s="1023"/>
      <c r="X78" s="1023"/>
      <c r="Y78" s="1023"/>
      <c r="Z78" s="1023"/>
      <c r="AA78" s="1023"/>
      <c r="AB78" s="1023"/>
      <c r="AC78" s="1023"/>
      <c r="AD78" s="1023"/>
      <c r="AE78" s="1024"/>
      <c r="AF78" s="282"/>
    </row>
    <row r="79" spans="1:42" s="115" customFormat="1" ht="10.5" customHeight="1">
      <c r="A79" s="4"/>
      <c r="B79" s="30"/>
      <c r="C79" s="1025"/>
      <c r="D79" s="1234"/>
      <c r="E79" s="1234"/>
      <c r="F79" s="1023"/>
      <c r="G79" s="1023"/>
      <c r="H79" s="1023"/>
      <c r="I79" s="1023"/>
      <c r="J79" s="1023"/>
      <c r="K79" s="1023"/>
      <c r="L79" s="1023"/>
      <c r="M79" s="1023"/>
      <c r="N79" s="1023"/>
      <c r="O79" s="1023"/>
      <c r="P79" s="1023"/>
      <c r="Q79" s="1023"/>
      <c r="R79" s="1023"/>
      <c r="S79" s="1023"/>
      <c r="T79" s="1023"/>
      <c r="U79" s="1023"/>
      <c r="V79" s="1023"/>
      <c r="W79" s="1023"/>
      <c r="X79" s="1023"/>
      <c r="Y79" s="1023"/>
      <c r="Z79" s="1023"/>
      <c r="AA79" s="1023"/>
      <c r="AB79" s="1023"/>
      <c r="AC79" s="1023"/>
      <c r="AD79" s="1023"/>
      <c r="AE79" s="1024"/>
      <c r="AF79" s="282"/>
    </row>
    <row r="80" spans="1:42" s="115" customFormat="1" ht="10.5" customHeight="1">
      <c r="A80" s="4"/>
      <c r="B80" s="30"/>
      <c r="C80" s="1025"/>
      <c r="D80" s="1234"/>
      <c r="E80" s="1234"/>
      <c r="F80" s="1023"/>
      <c r="G80" s="1023"/>
      <c r="H80" s="1023"/>
      <c r="I80" s="1023"/>
      <c r="J80" s="1023"/>
      <c r="K80" s="1023"/>
      <c r="L80" s="1023"/>
      <c r="M80" s="1023"/>
      <c r="N80" s="1023"/>
      <c r="O80" s="1023"/>
      <c r="P80" s="1023"/>
      <c r="Q80" s="1023"/>
      <c r="R80" s="1023"/>
      <c r="S80" s="1023"/>
      <c r="T80" s="1023"/>
      <c r="U80" s="1023"/>
      <c r="V80" s="1023"/>
      <c r="W80" s="1023"/>
      <c r="X80" s="1023"/>
      <c r="Y80" s="1023"/>
      <c r="Z80" s="1023"/>
      <c r="AA80" s="1023"/>
      <c r="AB80" s="1023"/>
      <c r="AC80" s="1023"/>
      <c r="AD80" s="1023"/>
      <c r="AE80" s="1024"/>
      <c r="AF80" s="282"/>
    </row>
    <row r="81" spans="1:32" s="115" customFormat="1" ht="10.5" customHeight="1">
      <c r="A81" s="4"/>
      <c r="B81" s="30"/>
      <c r="C81" s="1025"/>
      <c r="D81" s="1234"/>
      <c r="E81" s="1234"/>
      <c r="F81" s="1023"/>
      <c r="G81" s="1023"/>
      <c r="H81" s="1023"/>
      <c r="I81" s="1023"/>
      <c r="J81" s="1023"/>
      <c r="K81" s="1023"/>
      <c r="L81" s="1023"/>
      <c r="M81" s="1023"/>
      <c r="N81" s="1023"/>
      <c r="O81" s="1023"/>
      <c r="P81" s="1023"/>
      <c r="Q81" s="1023"/>
      <c r="R81" s="1023"/>
      <c r="S81" s="1023"/>
      <c r="T81" s="1023"/>
      <c r="U81" s="1023"/>
      <c r="V81" s="1023"/>
      <c r="W81" s="1023"/>
      <c r="X81" s="1023"/>
      <c r="Y81" s="1023"/>
      <c r="Z81" s="1023"/>
      <c r="AA81" s="1023"/>
      <c r="AB81" s="1023"/>
      <c r="AC81" s="1023"/>
      <c r="AD81" s="1023"/>
      <c r="AE81" s="1024"/>
      <c r="AF81" s="282"/>
    </row>
    <row r="82" spans="1:32" s="115" customFormat="1" ht="10.5" customHeight="1">
      <c r="A82" s="4"/>
      <c r="B82" s="30"/>
      <c r="C82" s="1025"/>
      <c r="D82" s="1234"/>
      <c r="E82" s="1234"/>
      <c r="F82" s="1023"/>
      <c r="G82" s="1023"/>
      <c r="H82" s="1023"/>
      <c r="I82" s="1023"/>
      <c r="J82" s="1023"/>
      <c r="K82" s="1023"/>
      <c r="L82" s="1023"/>
      <c r="M82" s="1023"/>
      <c r="N82" s="1023"/>
      <c r="O82" s="1023"/>
      <c r="P82" s="1023"/>
      <c r="Q82" s="1023"/>
      <c r="R82" s="1023"/>
      <c r="S82" s="1023"/>
      <c r="T82" s="1023"/>
      <c r="U82" s="1023"/>
      <c r="V82" s="1023"/>
      <c r="W82" s="1023"/>
      <c r="X82" s="1023"/>
      <c r="Y82" s="1023"/>
      <c r="Z82" s="1023"/>
      <c r="AA82" s="1023"/>
      <c r="AB82" s="1023"/>
      <c r="AC82" s="1023"/>
      <c r="AD82" s="1023"/>
      <c r="AE82" s="1024"/>
      <c r="AF82" s="282"/>
    </row>
    <row r="83" spans="1:32" s="115" customFormat="1" ht="10.5" customHeight="1">
      <c r="A83" s="4"/>
      <c r="B83" s="30"/>
      <c r="C83" s="1025"/>
      <c r="D83" s="1234"/>
      <c r="E83" s="1234"/>
      <c r="F83" s="1023"/>
      <c r="G83" s="1023"/>
      <c r="H83" s="1023"/>
      <c r="I83" s="1023"/>
      <c r="J83" s="1023"/>
      <c r="K83" s="1023"/>
      <c r="L83" s="1023"/>
      <c r="M83" s="1023"/>
      <c r="N83" s="1023"/>
      <c r="O83" s="1023"/>
      <c r="P83" s="1023"/>
      <c r="Q83" s="1023"/>
      <c r="R83" s="1023"/>
      <c r="S83" s="1023"/>
      <c r="T83" s="1023"/>
      <c r="U83" s="1023"/>
      <c r="V83" s="1023"/>
      <c r="W83" s="1023"/>
      <c r="X83" s="1023"/>
      <c r="Y83" s="1023"/>
      <c r="Z83" s="1023"/>
      <c r="AA83" s="1023"/>
      <c r="AB83" s="1023"/>
      <c r="AC83" s="1023"/>
      <c r="AD83" s="1023"/>
      <c r="AE83" s="1024"/>
      <c r="AF83" s="282"/>
    </row>
    <row r="84" spans="1:32" s="115" customFormat="1" ht="10.5" customHeight="1">
      <c r="A84" s="4"/>
      <c r="B84" s="30"/>
      <c r="C84" s="1025"/>
      <c r="D84" s="1234"/>
      <c r="E84" s="1234"/>
      <c r="F84" s="1023"/>
      <c r="G84" s="1023"/>
      <c r="H84" s="1023"/>
      <c r="I84" s="1023"/>
      <c r="J84" s="1023"/>
      <c r="K84" s="1023"/>
      <c r="L84" s="1023"/>
      <c r="M84" s="1023"/>
      <c r="N84" s="1023"/>
      <c r="O84" s="1023"/>
      <c r="P84" s="1023"/>
      <c r="Q84" s="1023"/>
      <c r="R84" s="1023"/>
      <c r="S84" s="1023"/>
      <c r="T84" s="1023"/>
      <c r="U84" s="1023"/>
      <c r="V84" s="1023"/>
      <c r="W84" s="1023"/>
      <c r="X84" s="1023"/>
      <c r="Y84" s="1023"/>
      <c r="Z84" s="1023"/>
      <c r="AA84" s="1023"/>
      <c r="AB84" s="1023"/>
      <c r="AC84" s="1023"/>
      <c r="AD84" s="1023"/>
      <c r="AE84" s="1024"/>
      <c r="AF84" s="282"/>
    </row>
    <row r="85" spans="1:32" s="115" customFormat="1" ht="10.5" customHeight="1">
      <c r="A85" s="4"/>
      <c r="B85" s="30"/>
      <c r="C85" s="1025"/>
      <c r="D85" s="1234"/>
      <c r="E85" s="1234"/>
      <c r="F85" s="1023"/>
      <c r="G85" s="1023"/>
      <c r="H85" s="1023"/>
      <c r="I85" s="1023"/>
      <c r="J85" s="1023"/>
      <c r="K85" s="1023"/>
      <c r="L85" s="1023"/>
      <c r="M85" s="1023"/>
      <c r="N85" s="1023"/>
      <c r="O85" s="1023"/>
      <c r="P85" s="1023"/>
      <c r="Q85" s="1023"/>
      <c r="R85" s="1023"/>
      <c r="S85" s="1023"/>
      <c r="T85" s="1023"/>
      <c r="U85" s="1023"/>
      <c r="V85" s="1023"/>
      <c r="W85" s="1023"/>
      <c r="X85" s="1023"/>
      <c r="Y85" s="1023"/>
      <c r="Z85" s="1023"/>
      <c r="AA85" s="1023"/>
      <c r="AB85" s="1023"/>
      <c r="AC85" s="1023"/>
      <c r="AD85" s="1023"/>
      <c r="AE85" s="1024"/>
      <c r="AF85" s="282"/>
    </row>
    <row r="86" spans="1:32" s="115" customFormat="1" ht="20.25" customHeight="1">
      <c r="A86" s="4"/>
      <c r="B86" s="30"/>
      <c r="C86" s="1689" t="s">
        <v>308</v>
      </c>
      <c r="D86" s="1689"/>
      <c r="E86" s="1689"/>
      <c r="F86" s="1689"/>
      <c r="G86" s="1689"/>
      <c r="H86" s="1689"/>
      <c r="I86" s="1689"/>
      <c r="J86" s="1689"/>
      <c r="K86" s="1689"/>
      <c r="L86" s="1689"/>
      <c r="M86" s="1689"/>
      <c r="N86" s="1689"/>
      <c r="O86" s="1689"/>
      <c r="P86" s="1689"/>
      <c r="Q86" s="1689"/>
      <c r="R86" s="1689"/>
      <c r="S86" s="1689"/>
      <c r="T86" s="1689"/>
      <c r="U86" s="1689"/>
      <c r="V86" s="1689"/>
      <c r="W86" s="1689"/>
      <c r="X86" s="1689"/>
      <c r="Y86" s="1689"/>
      <c r="Z86" s="1689"/>
      <c r="AA86" s="1689"/>
      <c r="AB86" s="1689"/>
      <c r="AC86" s="1689"/>
      <c r="AD86" s="1689"/>
      <c r="AE86" s="1024"/>
      <c r="AF86" s="282"/>
    </row>
    <row r="87" spans="1:32" s="115" customFormat="1" ht="15.75" customHeight="1" thickBot="1">
      <c r="A87" s="4"/>
      <c r="B87" s="1053"/>
      <c r="C87" s="1686" t="s">
        <v>534</v>
      </c>
      <c r="D87" s="1686"/>
      <c r="E87" s="1686"/>
      <c r="F87" s="1686"/>
      <c r="G87" s="1686"/>
      <c r="H87" s="1686"/>
      <c r="I87" s="1686"/>
      <c r="J87" s="1686"/>
      <c r="K87" s="1686"/>
      <c r="L87" s="1686"/>
      <c r="M87" s="1686"/>
      <c r="N87" s="1686"/>
      <c r="O87" s="1686"/>
      <c r="P87" s="1686"/>
      <c r="Q87" s="1686"/>
      <c r="R87" s="1686"/>
      <c r="S87" s="1686"/>
      <c r="T87" s="1686"/>
      <c r="U87" s="1686"/>
      <c r="V87" s="1686"/>
      <c r="W87" s="1686"/>
      <c r="X87" s="1686"/>
      <c r="Y87" s="1686"/>
      <c r="Z87" s="1686"/>
      <c r="AA87" s="1686"/>
      <c r="AB87" s="1686"/>
      <c r="AC87" s="1686"/>
      <c r="AD87" s="1686"/>
      <c r="AE87" s="1024"/>
      <c r="AF87" s="282"/>
    </row>
    <row r="88" spans="1:32" ht="13.5" thickBot="1">
      <c r="A88" s="4"/>
      <c r="B88" s="312">
        <v>20</v>
      </c>
      <c r="C88" s="1223" t="s">
        <v>592</v>
      </c>
      <c r="D88" s="983"/>
      <c r="E88" s="983"/>
      <c r="F88" s="1011"/>
      <c r="G88" s="1054"/>
      <c r="H88" s="1054"/>
      <c r="I88" s="1054"/>
      <c r="J88" s="1054"/>
      <c r="K88" s="1054"/>
      <c r="L88" s="1054"/>
      <c r="M88" s="1054"/>
      <c r="N88" s="1054"/>
      <c r="O88" s="1054"/>
      <c r="P88" s="1055"/>
      <c r="Q88" s="1055"/>
      <c r="R88" s="1055"/>
      <c r="S88" s="1055"/>
      <c r="T88" s="1055"/>
      <c r="U88" s="1055"/>
      <c r="V88" s="1055"/>
      <c r="W88" s="1055"/>
      <c r="X88" s="1056"/>
      <c r="Y88" s="1056"/>
      <c r="Z88" s="1056"/>
      <c r="AA88" s="1056"/>
      <c r="AB88" s="1056"/>
      <c r="AC88" s="1056"/>
      <c r="AD88" s="1227"/>
      <c r="AE88" s="1227"/>
      <c r="AF88" s="1227"/>
    </row>
    <row r="89" spans="1:32">
      <c r="C89" s="987"/>
      <c r="D89" s="987"/>
      <c r="E89" s="987"/>
      <c r="F89" s="1057"/>
      <c r="G89" s="1057"/>
      <c r="H89" s="1057"/>
      <c r="I89" s="1057"/>
      <c r="J89" s="1057"/>
      <c r="K89" s="1057"/>
      <c r="L89" s="1058"/>
      <c r="M89" s="1058"/>
      <c r="N89" s="1058"/>
      <c r="O89" s="1058"/>
    </row>
    <row r="90" spans="1:32">
      <c r="C90" s="987"/>
      <c r="D90" s="987"/>
      <c r="E90" s="987"/>
      <c r="F90" s="987"/>
      <c r="G90" s="987"/>
      <c r="H90" s="987"/>
      <c r="I90" s="987"/>
      <c r="J90" s="987"/>
      <c r="K90" s="987"/>
      <c r="L90" s="987"/>
      <c r="M90" s="987"/>
      <c r="N90" s="987"/>
      <c r="O90" s="987"/>
      <c r="P90" s="987"/>
      <c r="Q90" s="987"/>
      <c r="R90" s="987"/>
      <c r="S90" s="987"/>
      <c r="T90" s="987"/>
      <c r="U90" s="987"/>
      <c r="V90" s="987"/>
      <c r="W90" s="987"/>
      <c r="X90" s="987"/>
      <c r="Y90" s="987"/>
      <c r="Z90" s="987"/>
      <c r="AA90" s="987"/>
      <c r="AB90" s="987"/>
      <c r="AC90" s="987"/>
      <c r="AD90" s="987"/>
      <c r="AE90" s="983"/>
      <c r="AF90" s="987"/>
    </row>
    <row r="91" spans="1:32">
      <c r="C91" s="987"/>
      <c r="D91" s="987"/>
      <c r="E91" s="987"/>
      <c r="F91" s="987"/>
      <c r="G91" s="987"/>
      <c r="H91" s="987"/>
      <c r="I91" s="987"/>
      <c r="J91" s="987"/>
      <c r="K91" s="987"/>
      <c r="L91" s="987"/>
      <c r="M91" s="987"/>
      <c r="N91" s="987"/>
      <c r="O91" s="987"/>
      <c r="P91" s="987"/>
      <c r="Q91" s="987"/>
      <c r="R91" s="987"/>
      <c r="S91" s="987"/>
      <c r="T91" s="987"/>
      <c r="U91" s="987"/>
      <c r="V91" s="987"/>
      <c r="W91" s="987"/>
      <c r="X91" s="987"/>
      <c r="Y91" s="987"/>
      <c r="Z91" s="987"/>
      <c r="AA91" s="987"/>
      <c r="AB91" s="987"/>
      <c r="AC91" s="987"/>
      <c r="AD91" s="987"/>
      <c r="AE91" s="983"/>
      <c r="AF91" s="987"/>
    </row>
    <row r="92" spans="1:32">
      <c r="C92" s="1062"/>
      <c r="D92" s="1062"/>
      <c r="E92" s="1062"/>
      <c r="F92" s="1062"/>
      <c r="G92" s="1062"/>
      <c r="H92" s="1062"/>
      <c r="I92" s="1062"/>
      <c r="J92" s="1062"/>
      <c r="K92" s="1062"/>
      <c r="L92" s="1062"/>
      <c r="M92" s="1062"/>
      <c r="N92" s="1062"/>
      <c r="O92" s="1062"/>
      <c r="P92" s="1062"/>
      <c r="Q92" s="1062"/>
      <c r="R92" s="1062"/>
      <c r="S92" s="1062"/>
      <c r="T92" s="1062"/>
      <c r="U92" s="1062"/>
      <c r="V92" s="1062"/>
      <c r="W92" s="1062"/>
      <c r="X92" s="1062"/>
      <c r="Y92" s="1062"/>
      <c r="Z92" s="1062"/>
      <c r="AA92" s="1062"/>
      <c r="AB92" s="1062"/>
      <c r="AC92" s="1062"/>
      <c r="AD92" s="1062"/>
      <c r="AE92" s="983"/>
      <c r="AF92" s="987"/>
    </row>
    <row r="93" spans="1:32">
      <c r="C93" s="987"/>
      <c r="D93" s="1063"/>
      <c r="E93" s="987"/>
      <c r="F93" s="1057"/>
      <c r="G93" s="1057"/>
      <c r="H93" s="1057"/>
      <c r="I93" s="1057"/>
      <c r="J93" s="1057"/>
      <c r="K93" s="1057"/>
      <c r="L93" s="1058"/>
      <c r="M93" s="1058"/>
      <c r="N93" s="1058"/>
      <c r="O93" s="1058"/>
    </row>
    <row r="94" spans="1:32">
      <c r="C94" s="987"/>
      <c r="D94" s="987"/>
      <c r="E94" s="987"/>
      <c r="F94" s="1057"/>
      <c r="G94" s="1057"/>
      <c r="H94" s="1057"/>
      <c r="I94" s="1057"/>
      <c r="J94" s="1057"/>
      <c r="K94" s="1057"/>
      <c r="L94" s="1058"/>
      <c r="M94" s="1058"/>
      <c r="N94" s="1058"/>
      <c r="O94" s="1058"/>
    </row>
    <row r="95" spans="1:32">
      <c r="C95" s="987"/>
      <c r="D95" s="1063"/>
      <c r="E95" s="987"/>
      <c r="F95" s="1057"/>
      <c r="G95" s="1057"/>
      <c r="H95" s="1057"/>
      <c r="I95" s="1057"/>
      <c r="J95" s="1057"/>
      <c r="K95" s="1057"/>
      <c r="L95" s="1058"/>
      <c r="M95" s="1058"/>
      <c r="N95" s="1058"/>
      <c r="O95" s="1058"/>
    </row>
    <row r="96" spans="1:32">
      <c r="C96" s="987"/>
      <c r="D96" s="987"/>
      <c r="E96" s="987"/>
      <c r="F96" s="1057"/>
      <c r="G96" s="1057"/>
      <c r="H96" s="1057"/>
      <c r="I96" s="1057"/>
      <c r="J96" s="1057"/>
      <c r="K96" s="1057"/>
      <c r="L96" s="1058"/>
      <c r="M96" s="1058"/>
      <c r="N96" s="1058"/>
      <c r="O96" s="1058"/>
    </row>
    <row r="97" spans="3:32">
      <c r="C97" s="987"/>
      <c r="D97" s="987"/>
      <c r="E97" s="987"/>
      <c r="F97" s="1057"/>
      <c r="G97" s="1057"/>
      <c r="H97" s="1057"/>
      <c r="I97" s="1057"/>
      <c r="J97" s="1057"/>
      <c r="K97" s="1057"/>
      <c r="L97" s="1058"/>
      <c r="M97" s="1058"/>
      <c r="N97" s="1058"/>
      <c r="O97" s="1058"/>
    </row>
    <row r="98" spans="3:32">
      <c r="C98" s="987"/>
      <c r="D98" s="987"/>
      <c r="E98" s="987"/>
      <c r="F98" s="1057"/>
      <c r="G98" s="1057"/>
      <c r="H98" s="1057"/>
      <c r="I98" s="1057"/>
      <c r="J98" s="1057"/>
      <c r="K98" s="1057"/>
      <c r="L98" s="1058"/>
      <c r="M98" s="1058"/>
      <c r="N98" s="1058"/>
      <c r="O98" s="1058"/>
    </row>
    <row r="99" spans="3:32" ht="8.25" customHeight="1">
      <c r="C99" s="987"/>
      <c r="D99" s="987"/>
      <c r="E99" s="987"/>
      <c r="F99" s="1057"/>
      <c r="G99" s="1057"/>
      <c r="H99" s="1057"/>
      <c r="I99" s="1057"/>
      <c r="J99" s="1057"/>
      <c r="K99" s="1057"/>
      <c r="L99" s="1058"/>
      <c r="M99" s="1058"/>
      <c r="N99" s="1058"/>
      <c r="O99" s="1058"/>
    </row>
    <row r="100" spans="3:32">
      <c r="C100" s="987"/>
      <c r="D100" s="987"/>
      <c r="E100" s="987"/>
      <c r="F100" s="1057"/>
      <c r="G100" s="1057"/>
      <c r="H100" s="1057"/>
      <c r="I100" s="1057"/>
      <c r="J100" s="1057"/>
      <c r="K100" s="1057"/>
      <c r="L100" s="1058"/>
      <c r="M100" s="1058"/>
      <c r="N100" s="1058"/>
      <c r="O100" s="1058"/>
    </row>
    <row r="101" spans="3:32" ht="9" customHeight="1">
      <c r="C101" s="987"/>
      <c r="D101" s="987"/>
      <c r="E101" s="987"/>
      <c r="F101" s="1057"/>
      <c r="G101" s="1057"/>
      <c r="H101" s="1057"/>
      <c r="I101" s="1057"/>
      <c r="J101" s="1057"/>
      <c r="K101" s="1057"/>
      <c r="L101" s="1058"/>
      <c r="M101" s="1058"/>
      <c r="N101" s="1058"/>
      <c r="O101" s="1058"/>
      <c r="AF101" s="9"/>
    </row>
    <row r="102" spans="3:32" ht="8.25" customHeight="1">
      <c r="C102" s="987"/>
      <c r="D102" s="987"/>
      <c r="E102" s="987"/>
      <c r="F102" s="1057"/>
      <c r="G102" s="1057"/>
      <c r="H102" s="1057"/>
      <c r="I102" s="1057"/>
      <c r="J102" s="1057"/>
      <c r="K102" s="1057"/>
      <c r="L102" s="1058"/>
      <c r="M102" s="1058"/>
      <c r="N102" s="1058"/>
      <c r="O102" s="1058"/>
      <c r="AF102" s="1222"/>
    </row>
    <row r="103" spans="3:32" ht="9.75" customHeight="1">
      <c r="C103" s="987"/>
      <c r="D103" s="987"/>
      <c r="E103" s="987"/>
      <c r="F103" s="1057"/>
      <c r="G103" s="1057"/>
      <c r="H103" s="1057"/>
      <c r="I103" s="1057"/>
      <c r="J103" s="1057"/>
      <c r="K103" s="1057"/>
      <c r="L103" s="1058"/>
      <c r="M103" s="1058"/>
      <c r="N103" s="1058"/>
      <c r="O103" s="1058"/>
    </row>
    <row r="104" spans="3:32">
      <c r="C104" s="987"/>
      <c r="D104" s="987"/>
      <c r="E104" s="987"/>
      <c r="F104" s="1057"/>
      <c r="G104" s="1057"/>
      <c r="H104" s="1057"/>
      <c r="I104" s="1057"/>
      <c r="J104" s="1057"/>
      <c r="K104" s="1057"/>
      <c r="L104" s="1058"/>
      <c r="M104" s="1058"/>
      <c r="N104" s="1058"/>
      <c r="O104" s="1058"/>
    </row>
    <row r="105" spans="3:32">
      <c r="C105" s="987"/>
      <c r="D105" s="987"/>
      <c r="E105" s="987"/>
      <c r="F105" s="1057"/>
      <c r="G105" s="1057"/>
      <c r="H105" s="1057"/>
      <c r="I105" s="1057"/>
      <c r="J105" s="1057"/>
      <c r="K105" s="1057"/>
      <c r="L105" s="1058"/>
      <c r="M105" s="1058"/>
      <c r="N105" s="1058"/>
      <c r="O105" s="1058"/>
    </row>
    <row r="106" spans="3:32">
      <c r="C106" s="987"/>
      <c r="D106" s="987"/>
      <c r="E106" s="987"/>
      <c r="F106" s="1057"/>
      <c r="G106" s="1057"/>
      <c r="H106" s="1057"/>
      <c r="I106" s="1057"/>
      <c r="J106" s="1057"/>
      <c r="K106" s="1057"/>
      <c r="L106" s="1058"/>
      <c r="M106" s="1058"/>
      <c r="N106" s="1058"/>
      <c r="O106" s="1058"/>
    </row>
    <row r="107" spans="3:32">
      <c r="C107" s="987"/>
      <c r="D107" s="987"/>
      <c r="E107" s="987"/>
      <c r="F107" s="1057"/>
      <c r="G107" s="1057"/>
      <c r="H107" s="1057"/>
      <c r="I107" s="1057"/>
      <c r="J107" s="1057"/>
      <c r="K107" s="1057"/>
      <c r="L107" s="1058"/>
      <c r="M107" s="1058"/>
      <c r="N107" s="1058"/>
      <c r="O107" s="1058"/>
    </row>
    <row r="108" spans="3:32">
      <c r="C108" s="987"/>
      <c r="D108" s="987"/>
      <c r="E108" s="987"/>
      <c r="F108" s="1057"/>
      <c r="G108" s="1057"/>
      <c r="H108" s="1057"/>
      <c r="I108" s="1057"/>
      <c r="J108" s="1057"/>
      <c r="K108" s="1057"/>
      <c r="L108" s="1058"/>
      <c r="M108" s="1058"/>
      <c r="N108" s="1058"/>
      <c r="O108" s="1058"/>
    </row>
    <row r="109" spans="3:32">
      <c r="C109" s="987"/>
      <c r="D109" s="987"/>
      <c r="E109" s="987"/>
      <c r="F109" s="1057"/>
      <c r="G109" s="1057"/>
      <c r="H109" s="1057"/>
      <c r="I109" s="1057"/>
      <c r="J109" s="1057"/>
      <c r="K109" s="1057"/>
      <c r="L109" s="1058"/>
      <c r="M109" s="1058"/>
      <c r="N109" s="1058"/>
      <c r="O109" s="1058"/>
    </row>
    <row r="110" spans="3:32">
      <c r="C110" s="987"/>
      <c r="D110" s="987"/>
      <c r="E110" s="987"/>
      <c r="F110" s="1057"/>
      <c r="G110" s="1057"/>
      <c r="H110" s="1057"/>
      <c r="I110" s="1057"/>
      <c r="J110" s="1057"/>
      <c r="K110" s="1057"/>
      <c r="L110" s="1058"/>
      <c r="M110" s="1058"/>
      <c r="N110" s="1058"/>
      <c r="O110" s="1058"/>
    </row>
    <row r="111" spans="3:32">
      <c r="C111" s="987"/>
      <c r="D111" s="987"/>
      <c r="E111" s="987"/>
      <c r="F111" s="1057"/>
      <c r="G111" s="1057"/>
      <c r="H111" s="1057"/>
      <c r="I111" s="1057"/>
      <c r="J111" s="1057"/>
      <c r="K111" s="1057"/>
      <c r="L111" s="1058"/>
      <c r="M111" s="1058"/>
      <c r="N111" s="1058"/>
      <c r="O111" s="1058"/>
    </row>
    <row r="112" spans="3:32">
      <c r="C112" s="987"/>
      <c r="D112" s="987"/>
      <c r="E112" s="987"/>
      <c r="F112" s="1057"/>
      <c r="G112" s="1057"/>
      <c r="H112" s="1057"/>
      <c r="I112" s="1057"/>
      <c r="J112" s="1057"/>
      <c r="K112" s="1057"/>
      <c r="L112" s="1058"/>
      <c r="M112" s="1058"/>
      <c r="N112" s="1058"/>
      <c r="O112" s="1058"/>
    </row>
    <row r="113" spans="3:15">
      <c r="C113" s="987"/>
      <c r="D113" s="987"/>
      <c r="E113" s="987"/>
      <c r="F113" s="1057"/>
      <c r="G113" s="1057"/>
      <c r="H113" s="1057"/>
      <c r="I113" s="1057"/>
      <c r="J113" s="1057"/>
      <c r="K113" s="1057"/>
      <c r="L113" s="1058"/>
      <c r="M113" s="1058"/>
      <c r="N113" s="1058"/>
      <c r="O113" s="1058"/>
    </row>
    <row r="114" spans="3:15">
      <c r="C114" s="987"/>
      <c r="D114" s="987"/>
      <c r="E114" s="987"/>
      <c r="F114" s="1057"/>
      <c r="G114" s="1057"/>
      <c r="H114" s="1057"/>
      <c r="I114" s="1057"/>
      <c r="J114" s="1057"/>
      <c r="K114" s="1057"/>
      <c r="L114" s="1058"/>
      <c r="M114" s="1058"/>
      <c r="N114" s="1058"/>
      <c r="O114" s="1058"/>
    </row>
    <row r="115" spans="3:15">
      <c r="C115" s="987"/>
      <c r="D115" s="987"/>
      <c r="E115" s="987"/>
      <c r="F115" s="1057"/>
      <c r="G115" s="1057"/>
      <c r="H115" s="1057"/>
      <c r="I115" s="1057"/>
      <c r="J115" s="1057"/>
      <c r="K115" s="1057"/>
      <c r="L115" s="1058"/>
      <c r="M115" s="1058"/>
      <c r="N115" s="1058"/>
      <c r="O115" s="1058"/>
    </row>
    <row r="116" spans="3:15">
      <c r="C116" s="987"/>
      <c r="D116" s="987"/>
      <c r="E116" s="987"/>
      <c r="F116" s="1057"/>
      <c r="G116" s="1057"/>
      <c r="H116" s="1057"/>
      <c r="I116" s="1057"/>
      <c r="J116" s="1057"/>
      <c r="K116" s="1057"/>
      <c r="L116" s="1058"/>
      <c r="M116" s="1058"/>
      <c r="N116" s="1058"/>
      <c r="O116" s="1058"/>
    </row>
    <row r="117" spans="3:15">
      <c r="C117" s="987"/>
      <c r="D117" s="987"/>
      <c r="E117" s="987"/>
      <c r="F117" s="1057"/>
      <c r="G117" s="1057"/>
      <c r="H117" s="1057"/>
      <c r="I117" s="1057"/>
      <c r="J117" s="1057"/>
      <c r="K117" s="1057"/>
      <c r="L117" s="1058"/>
      <c r="M117" s="1058"/>
      <c r="N117" s="1058"/>
      <c r="O117" s="1058"/>
    </row>
    <row r="118" spans="3:15">
      <c r="C118" s="987"/>
      <c r="D118" s="987"/>
      <c r="E118" s="987"/>
      <c r="F118" s="1057"/>
      <c r="G118" s="1057"/>
      <c r="H118" s="1057"/>
      <c r="I118" s="1057"/>
      <c r="J118" s="1057"/>
      <c r="K118" s="1057"/>
      <c r="L118" s="1058"/>
      <c r="M118" s="1058"/>
      <c r="N118" s="1058"/>
      <c r="O118" s="1058"/>
    </row>
    <row r="119" spans="3:15">
      <c r="C119" s="987"/>
      <c r="D119" s="987"/>
      <c r="E119" s="987"/>
      <c r="F119" s="1057"/>
      <c r="G119" s="1057"/>
      <c r="H119" s="1057"/>
      <c r="I119" s="1057"/>
      <c r="J119" s="1057"/>
      <c r="K119" s="1057"/>
      <c r="L119" s="1058"/>
      <c r="M119" s="1058"/>
      <c r="N119" s="1058"/>
      <c r="O119" s="1058"/>
    </row>
    <row r="120" spans="3:15">
      <c r="C120" s="987"/>
      <c r="D120" s="987"/>
      <c r="E120" s="987"/>
      <c r="F120" s="1057"/>
      <c r="G120" s="1057"/>
      <c r="H120" s="1057"/>
      <c r="I120" s="1057"/>
      <c r="J120" s="1057"/>
      <c r="K120" s="1057"/>
      <c r="L120" s="1058"/>
      <c r="M120" s="1058"/>
      <c r="N120" s="1058"/>
      <c r="O120" s="1058"/>
    </row>
    <row r="121" spans="3:15">
      <c r="C121" s="987"/>
      <c r="D121" s="987"/>
      <c r="E121" s="987"/>
      <c r="F121" s="1057"/>
      <c r="G121" s="1057"/>
      <c r="H121" s="1057"/>
      <c r="I121" s="1057"/>
      <c r="J121" s="1057"/>
      <c r="K121" s="1057"/>
      <c r="L121" s="1058"/>
      <c r="M121" s="1058"/>
      <c r="N121" s="1058"/>
      <c r="O121" s="1058"/>
    </row>
    <row r="122" spans="3:15">
      <c r="C122" s="987"/>
      <c r="D122" s="987"/>
      <c r="E122" s="987"/>
      <c r="F122" s="1057"/>
      <c r="G122" s="1057"/>
      <c r="H122" s="1057"/>
      <c r="I122" s="1057"/>
      <c r="J122" s="1057"/>
      <c r="K122" s="1057"/>
      <c r="L122" s="1058"/>
      <c r="M122" s="1058"/>
      <c r="N122" s="1058"/>
      <c r="O122" s="1058"/>
    </row>
    <row r="123" spans="3:15">
      <c r="C123" s="987"/>
      <c r="D123" s="987"/>
      <c r="E123" s="987"/>
      <c r="F123" s="1057"/>
      <c r="G123" s="1057"/>
      <c r="H123" s="1057"/>
      <c r="I123" s="1057"/>
      <c r="J123" s="1057"/>
      <c r="K123" s="1057"/>
      <c r="L123" s="1058"/>
      <c r="M123" s="1058"/>
      <c r="N123" s="1058"/>
      <c r="O123" s="1058"/>
    </row>
    <row r="124" spans="3:15">
      <c r="C124" s="987"/>
      <c r="D124" s="987"/>
      <c r="E124" s="987"/>
      <c r="F124" s="1057"/>
      <c r="G124" s="1057"/>
      <c r="H124" s="1057"/>
      <c r="I124" s="1057"/>
      <c r="J124" s="1057"/>
      <c r="K124" s="1057"/>
      <c r="L124" s="1058"/>
      <c r="M124" s="1058"/>
      <c r="N124" s="1058"/>
      <c r="O124" s="1058"/>
    </row>
    <row r="125" spans="3:15">
      <c r="C125" s="987"/>
      <c r="D125" s="987"/>
      <c r="E125" s="987"/>
      <c r="F125" s="1057"/>
      <c r="G125" s="1057"/>
      <c r="H125" s="1057"/>
      <c r="I125" s="1057"/>
      <c r="J125" s="1057"/>
      <c r="K125" s="1057"/>
      <c r="L125" s="1058"/>
      <c r="M125" s="1058"/>
      <c r="N125" s="1058"/>
      <c r="O125" s="1058"/>
    </row>
    <row r="126" spans="3:15">
      <c r="C126" s="987"/>
      <c r="D126" s="987"/>
      <c r="E126" s="987"/>
      <c r="F126" s="1057"/>
      <c r="G126" s="1057"/>
      <c r="H126" s="1057"/>
      <c r="I126" s="1057"/>
      <c r="J126" s="1057"/>
      <c r="K126" s="1057"/>
      <c r="L126" s="1058"/>
      <c r="M126" s="1058"/>
      <c r="N126" s="1058"/>
      <c r="O126" s="1058"/>
    </row>
    <row r="127" spans="3:15">
      <c r="C127" s="987"/>
      <c r="D127" s="987"/>
      <c r="E127" s="987"/>
      <c r="F127" s="1057"/>
      <c r="G127" s="1057"/>
      <c r="H127" s="1057"/>
      <c r="I127" s="1057"/>
      <c r="J127" s="1057"/>
      <c r="K127" s="1057"/>
      <c r="L127" s="1058"/>
      <c r="M127" s="1058"/>
      <c r="N127" s="1058"/>
      <c r="O127" s="1058"/>
    </row>
    <row r="128" spans="3:15">
      <c r="C128" s="987"/>
      <c r="D128" s="987"/>
      <c r="E128" s="987"/>
      <c r="F128" s="1057"/>
      <c r="G128" s="1057"/>
      <c r="H128" s="1057"/>
      <c r="I128" s="1057"/>
      <c r="J128" s="1057"/>
      <c r="K128" s="1057"/>
      <c r="L128" s="1058"/>
      <c r="M128" s="1058"/>
      <c r="N128" s="1058"/>
      <c r="O128" s="1058"/>
    </row>
    <row r="129" spans="3:15">
      <c r="C129" s="987"/>
      <c r="D129" s="987"/>
      <c r="E129" s="987"/>
      <c r="F129" s="1057"/>
      <c r="G129" s="1057"/>
      <c r="H129" s="1057"/>
      <c r="I129" s="1057"/>
      <c r="J129" s="1057"/>
      <c r="K129" s="1057"/>
      <c r="L129" s="1058"/>
      <c r="M129" s="1058"/>
      <c r="N129" s="1058"/>
      <c r="O129" s="1058"/>
    </row>
    <row r="130" spans="3:15">
      <c r="C130" s="987"/>
      <c r="D130" s="987"/>
      <c r="E130" s="987"/>
      <c r="F130" s="1057"/>
      <c r="G130" s="1057"/>
      <c r="H130" s="1057"/>
      <c r="I130" s="1057"/>
      <c r="J130" s="1057"/>
      <c r="K130" s="1057"/>
      <c r="L130" s="1058"/>
      <c r="M130" s="1058"/>
      <c r="N130" s="1058"/>
      <c r="O130" s="1058"/>
    </row>
    <row r="131" spans="3:15">
      <c r="C131" s="987"/>
      <c r="D131" s="987"/>
      <c r="E131" s="987"/>
      <c r="F131" s="1057"/>
      <c r="G131" s="1057"/>
      <c r="H131" s="1057"/>
      <c r="I131" s="1057"/>
      <c r="J131" s="1057"/>
      <c r="K131" s="1057"/>
      <c r="L131" s="1058"/>
      <c r="M131" s="1058"/>
      <c r="N131" s="1058"/>
      <c r="O131" s="1058"/>
    </row>
    <row r="132" spans="3:15">
      <c r="C132" s="987"/>
      <c r="D132" s="987"/>
      <c r="E132" s="987"/>
      <c r="F132" s="1057"/>
      <c r="G132" s="1057"/>
      <c r="H132" s="1057"/>
      <c r="I132" s="1057"/>
      <c r="J132" s="1057"/>
      <c r="K132" s="1057"/>
      <c r="L132" s="1058"/>
      <c r="M132" s="1058"/>
      <c r="N132" s="1058"/>
      <c r="O132" s="1058"/>
    </row>
    <row r="133" spans="3:15">
      <c r="C133" s="987"/>
      <c r="D133" s="987"/>
      <c r="E133" s="987"/>
      <c r="F133" s="1057"/>
      <c r="G133" s="1057"/>
      <c r="H133" s="1057"/>
      <c r="I133" s="1057"/>
      <c r="J133" s="1057"/>
      <c r="K133" s="1057"/>
      <c r="L133" s="1058"/>
      <c r="M133" s="1058"/>
      <c r="N133" s="1058"/>
      <c r="O133" s="1058"/>
    </row>
    <row r="134" spans="3:15">
      <c r="C134" s="987"/>
      <c r="D134" s="987"/>
      <c r="E134" s="987"/>
      <c r="F134" s="1057"/>
      <c r="G134" s="1057"/>
      <c r="H134" s="1057"/>
      <c r="I134" s="1057"/>
      <c r="J134" s="1057"/>
      <c r="K134" s="1057"/>
      <c r="L134" s="1058"/>
      <c r="M134" s="1058"/>
      <c r="N134" s="1058"/>
      <c r="O134" s="1058"/>
    </row>
    <row r="135" spans="3:15">
      <c r="C135" s="987"/>
      <c r="D135" s="987"/>
      <c r="E135" s="987"/>
      <c r="F135" s="1057"/>
      <c r="G135" s="1057"/>
      <c r="H135" s="1057"/>
      <c r="I135" s="1057"/>
      <c r="J135" s="1057"/>
      <c r="K135" s="1057"/>
      <c r="L135" s="1058"/>
      <c r="M135" s="1058"/>
      <c r="N135" s="1058"/>
      <c r="O135" s="1058"/>
    </row>
    <row r="136" spans="3:15">
      <c r="C136" s="987"/>
      <c r="D136" s="987"/>
      <c r="E136" s="987"/>
      <c r="F136" s="1057"/>
      <c r="G136" s="1057"/>
      <c r="H136" s="1057"/>
      <c r="I136" s="1057"/>
      <c r="J136" s="1057"/>
      <c r="K136" s="1057"/>
      <c r="L136" s="1058"/>
      <c r="M136" s="1058"/>
      <c r="N136" s="1058"/>
      <c r="O136" s="1058"/>
    </row>
    <row r="137" spans="3:15">
      <c r="C137" s="987"/>
      <c r="D137" s="987"/>
      <c r="E137" s="987"/>
      <c r="F137" s="1057"/>
      <c r="G137" s="1057"/>
      <c r="H137" s="1057"/>
      <c r="I137" s="1057"/>
      <c r="J137" s="1057"/>
      <c r="K137" s="1057"/>
      <c r="L137" s="1058"/>
      <c r="M137" s="1058"/>
      <c r="N137" s="1058"/>
      <c r="O137" s="1058"/>
    </row>
    <row r="138" spans="3:15">
      <c r="C138" s="987"/>
      <c r="D138" s="987"/>
      <c r="E138" s="987"/>
      <c r="F138" s="1057"/>
      <c r="G138" s="1057"/>
      <c r="H138" s="1057"/>
      <c r="I138" s="1057"/>
      <c r="J138" s="1057"/>
      <c r="K138" s="1057"/>
      <c r="L138" s="1058"/>
      <c r="M138" s="1058"/>
      <c r="N138" s="1058"/>
      <c r="O138" s="1058"/>
    </row>
    <row r="139" spans="3:15">
      <c r="C139" s="987"/>
      <c r="D139" s="987"/>
      <c r="E139" s="987"/>
      <c r="F139" s="1057"/>
      <c r="G139" s="1057"/>
      <c r="H139" s="1057"/>
      <c r="I139" s="1057"/>
      <c r="J139" s="1057"/>
      <c r="K139" s="1057"/>
      <c r="L139" s="1058"/>
      <c r="M139" s="1058"/>
      <c r="N139" s="1058"/>
      <c r="O139" s="1058"/>
    </row>
    <row r="140" spans="3:15">
      <c r="C140" s="987"/>
      <c r="D140" s="987"/>
      <c r="E140" s="987"/>
      <c r="F140" s="1057"/>
      <c r="G140" s="1057"/>
      <c r="H140" s="1057"/>
      <c r="I140" s="1057"/>
      <c r="J140" s="1057"/>
      <c r="K140" s="1057"/>
      <c r="L140" s="1058"/>
      <c r="M140" s="1058"/>
      <c r="N140" s="1058"/>
      <c r="O140" s="1058"/>
    </row>
    <row r="141" spans="3:15">
      <c r="C141" s="987"/>
      <c r="D141" s="987"/>
      <c r="E141" s="987"/>
      <c r="F141" s="1057"/>
      <c r="G141" s="1057"/>
      <c r="H141" s="1057"/>
      <c r="I141" s="1057"/>
      <c r="J141" s="1057"/>
      <c r="K141" s="1057"/>
      <c r="L141" s="1058"/>
      <c r="M141" s="1058"/>
      <c r="N141" s="1058"/>
      <c r="O141" s="1058"/>
    </row>
    <row r="142" spans="3:15">
      <c r="C142" s="987"/>
      <c r="D142" s="987"/>
      <c r="E142" s="987"/>
      <c r="F142" s="1057"/>
      <c r="G142" s="1057"/>
      <c r="H142" s="1057"/>
      <c r="I142" s="1057"/>
      <c r="J142" s="1057"/>
      <c r="K142" s="1057"/>
      <c r="L142" s="1058"/>
      <c r="M142" s="1058"/>
      <c r="N142" s="1058"/>
      <c r="O142" s="1058"/>
    </row>
    <row r="143" spans="3:15">
      <c r="C143" s="987"/>
      <c r="D143" s="987"/>
      <c r="E143" s="987"/>
      <c r="F143" s="1057"/>
      <c r="G143" s="1057"/>
      <c r="H143" s="1057"/>
      <c r="I143" s="1057"/>
      <c r="J143" s="1057"/>
      <c r="K143" s="1057"/>
      <c r="L143" s="1058"/>
      <c r="M143" s="1058"/>
      <c r="N143" s="1058"/>
      <c r="O143" s="1058"/>
    </row>
    <row r="144" spans="3:15">
      <c r="C144" s="987"/>
      <c r="D144" s="987"/>
      <c r="E144" s="987"/>
      <c r="F144" s="1057"/>
      <c r="G144" s="1057"/>
      <c r="H144" s="1057"/>
      <c r="I144" s="1057"/>
      <c r="J144" s="1057"/>
      <c r="K144" s="1057"/>
      <c r="L144" s="1058"/>
      <c r="M144" s="1058"/>
      <c r="N144" s="1058"/>
      <c r="O144" s="1058"/>
    </row>
    <row r="145" spans="3:15">
      <c r="C145" s="987"/>
      <c r="D145" s="987"/>
      <c r="E145" s="987"/>
      <c r="F145" s="1057"/>
      <c r="G145" s="1057"/>
      <c r="H145" s="1057"/>
      <c r="I145" s="1057"/>
      <c r="J145" s="1057"/>
      <c r="K145" s="1057"/>
      <c r="L145" s="1058"/>
      <c r="M145" s="1058"/>
      <c r="N145" s="1058"/>
      <c r="O145" s="1058"/>
    </row>
    <row r="146" spans="3:15">
      <c r="C146" s="987"/>
      <c r="D146" s="987"/>
      <c r="E146" s="987"/>
      <c r="F146" s="1057"/>
      <c r="G146" s="1057"/>
      <c r="H146" s="1057"/>
      <c r="I146" s="1057"/>
      <c r="J146" s="1057"/>
      <c r="K146" s="1057"/>
      <c r="L146" s="1058"/>
      <c r="M146" s="1058"/>
      <c r="N146" s="1058"/>
      <c r="O146" s="1058"/>
    </row>
    <row r="147" spans="3:15">
      <c r="C147" s="987"/>
      <c r="D147" s="987"/>
      <c r="E147" s="987"/>
      <c r="F147" s="1057"/>
      <c r="G147" s="1057"/>
      <c r="H147" s="1057"/>
      <c r="I147" s="1057"/>
      <c r="J147" s="1057"/>
      <c r="K147" s="1057"/>
      <c r="L147" s="1058"/>
      <c r="M147" s="1058"/>
      <c r="N147" s="1058"/>
      <c r="O147" s="1058"/>
    </row>
    <row r="148" spans="3:15">
      <c r="C148" s="987"/>
      <c r="D148" s="987"/>
      <c r="E148" s="987"/>
      <c r="F148" s="1057"/>
      <c r="G148" s="1057"/>
      <c r="H148" s="1057"/>
      <c r="I148" s="1057"/>
      <c r="J148" s="1057"/>
      <c r="K148" s="1057"/>
      <c r="L148" s="1058"/>
      <c r="M148" s="1058"/>
      <c r="N148" s="1058"/>
      <c r="O148" s="1058"/>
    </row>
    <row r="149" spans="3:15">
      <c r="C149" s="987"/>
      <c r="D149" s="987"/>
      <c r="E149" s="987"/>
      <c r="F149" s="1057"/>
      <c r="G149" s="1057"/>
      <c r="H149" s="1057"/>
      <c r="I149" s="1057"/>
      <c r="J149" s="1057"/>
      <c r="K149" s="1057"/>
      <c r="L149" s="1058"/>
      <c r="M149" s="1058"/>
      <c r="N149" s="1058"/>
      <c r="O149" s="1058"/>
    </row>
    <row r="150" spans="3:15">
      <c r="C150" s="987"/>
      <c r="D150" s="987"/>
      <c r="E150" s="987"/>
      <c r="F150" s="1057"/>
      <c r="G150" s="1057"/>
      <c r="H150" s="1057"/>
      <c r="I150" s="1057"/>
      <c r="J150" s="1057"/>
      <c r="K150" s="1057"/>
      <c r="L150" s="1058"/>
      <c r="M150" s="1058"/>
      <c r="N150" s="1058"/>
      <c r="O150" s="1058"/>
    </row>
    <row r="151" spans="3:15">
      <c r="C151" s="987"/>
      <c r="D151" s="987"/>
      <c r="E151" s="987"/>
      <c r="F151" s="1057"/>
      <c r="G151" s="1057"/>
      <c r="H151" s="1057"/>
      <c r="I151" s="1057"/>
      <c r="J151" s="1057"/>
      <c r="K151" s="1057"/>
      <c r="L151" s="1058"/>
      <c r="M151" s="1058"/>
      <c r="N151" s="1058"/>
      <c r="O151" s="1058"/>
    </row>
    <row r="152" spans="3:15">
      <c r="C152" s="987"/>
      <c r="D152" s="987"/>
      <c r="E152" s="987"/>
      <c r="F152" s="1057"/>
      <c r="G152" s="1057"/>
      <c r="H152" s="1057"/>
      <c r="I152" s="1057"/>
      <c r="J152" s="1057"/>
      <c r="K152" s="1057"/>
      <c r="L152" s="1058"/>
      <c r="M152" s="1058"/>
      <c r="N152" s="1058"/>
      <c r="O152" s="1058"/>
    </row>
    <row r="153" spans="3:15">
      <c r="C153" s="987"/>
      <c r="D153" s="987"/>
      <c r="E153" s="987"/>
      <c r="F153" s="1057"/>
      <c r="G153" s="1057"/>
      <c r="H153" s="1057"/>
      <c r="I153" s="1057"/>
      <c r="J153" s="1057"/>
      <c r="K153" s="1057"/>
      <c r="L153" s="1058"/>
      <c r="M153" s="1058"/>
      <c r="N153" s="1058"/>
      <c r="O153" s="1058"/>
    </row>
    <row r="154" spans="3:15">
      <c r="C154" s="987"/>
      <c r="D154" s="987"/>
      <c r="E154" s="987"/>
      <c r="F154" s="1057"/>
      <c r="G154" s="1057"/>
      <c r="H154" s="1057"/>
      <c r="I154" s="1057"/>
      <c r="J154" s="1057"/>
      <c r="K154" s="1057"/>
      <c r="L154" s="1058"/>
      <c r="M154" s="1058"/>
      <c r="N154" s="1058"/>
      <c r="O154" s="1058"/>
    </row>
    <row r="155" spans="3:15">
      <c r="C155" s="987"/>
      <c r="D155" s="987"/>
      <c r="E155" s="987"/>
      <c r="F155" s="1057"/>
      <c r="G155" s="1057"/>
      <c r="H155" s="1057"/>
      <c r="I155" s="1057"/>
      <c r="J155" s="1057"/>
      <c r="K155" s="1057"/>
      <c r="L155" s="1058"/>
      <c r="M155" s="1058"/>
      <c r="N155" s="1058"/>
      <c r="O155" s="1058"/>
    </row>
    <row r="156" spans="3:15">
      <c r="C156" s="987"/>
      <c r="D156" s="987"/>
      <c r="E156" s="987"/>
      <c r="F156" s="1057"/>
      <c r="G156" s="1057"/>
      <c r="H156" s="1057"/>
      <c r="I156" s="1057"/>
      <c r="J156" s="1057"/>
      <c r="K156" s="1057"/>
      <c r="L156" s="1058"/>
      <c r="M156" s="1058"/>
      <c r="N156" s="1058"/>
      <c r="O156" s="1058"/>
    </row>
    <row r="157" spans="3:15">
      <c r="C157" s="987"/>
      <c r="D157" s="987"/>
      <c r="E157" s="987"/>
      <c r="F157" s="1057"/>
      <c r="G157" s="1057"/>
      <c r="H157" s="1057"/>
      <c r="I157" s="1057"/>
      <c r="J157" s="1057"/>
      <c r="K157" s="1057"/>
      <c r="L157" s="1058"/>
      <c r="M157" s="1058"/>
      <c r="N157" s="1058"/>
      <c r="O157" s="1058"/>
    </row>
    <row r="158" spans="3:15">
      <c r="C158" s="987"/>
      <c r="D158" s="987"/>
      <c r="E158" s="987"/>
      <c r="F158" s="1057"/>
      <c r="G158" s="1057"/>
      <c r="H158" s="1057"/>
      <c r="I158" s="1057"/>
      <c r="J158" s="1057"/>
      <c r="K158" s="1057"/>
      <c r="L158" s="1058"/>
      <c r="M158" s="1058"/>
      <c r="N158" s="1058"/>
      <c r="O158" s="1058"/>
    </row>
    <row r="159" spans="3:15">
      <c r="C159" s="987"/>
      <c r="D159" s="987"/>
      <c r="E159" s="987"/>
      <c r="F159" s="1057"/>
      <c r="G159" s="1057"/>
      <c r="H159" s="1057"/>
      <c r="I159" s="1057"/>
      <c r="J159" s="1057"/>
      <c r="K159" s="1057"/>
      <c r="L159" s="1058"/>
      <c r="M159" s="1058"/>
      <c r="N159" s="1058"/>
      <c r="O159" s="1058"/>
    </row>
    <row r="160" spans="3:15">
      <c r="C160" s="987"/>
      <c r="D160" s="987"/>
      <c r="E160" s="987"/>
      <c r="F160" s="1057"/>
      <c r="G160" s="1057"/>
      <c r="H160" s="1057"/>
      <c r="I160" s="1057"/>
      <c r="J160" s="1057"/>
      <c r="K160" s="1057"/>
      <c r="L160" s="1058"/>
      <c r="M160" s="1058"/>
      <c r="N160" s="1058"/>
      <c r="O160" s="1058"/>
    </row>
    <row r="161" spans="3:15">
      <c r="C161" s="987"/>
      <c r="D161" s="987"/>
      <c r="E161" s="987"/>
      <c r="F161" s="1057"/>
      <c r="G161" s="1057"/>
      <c r="H161" s="1057"/>
      <c r="I161" s="1057"/>
      <c r="J161" s="1057"/>
      <c r="K161" s="1057"/>
      <c r="L161" s="1058"/>
      <c r="M161" s="1058"/>
      <c r="N161" s="1058"/>
      <c r="O161" s="1058"/>
    </row>
    <row r="162" spans="3:15">
      <c r="C162" s="987"/>
      <c r="D162" s="987"/>
      <c r="E162" s="987"/>
      <c r="F162" s="1057"/>
      <c r="G162" s="1057"/>
      <c r="H162" s="1057"/>
      <c r="I162" s="1057"/>
      <c r="J162" s="1057"/>
      <c r="K162" s="1057"/>
      <c r="L162" s="1058"/>
      <c r="M162" s="1058"/>
      <c r="N162" s="1058"/>
      <c r="O162" s="1058"/>
    </row>
    <row r="163" spans="3:15">
      <c r="C163" s="987"/>
      <c r="D163" s="987"/>
      <c r="E163" s="987"/>
      <c r="F163" s="1057"/>
      <c r="G163" s="1057"/>
      <c r="H163" s="1057"/>
      <c r="I163" s="1057"/>
      <c r="J163" s="1057"/>
      <c r="K163" s="1057"/>
      <c r="L163" s="1058"/>
      <c r="M163" s="1058"/>
      <c r="N163" s="1058"/>
      <c r="O163" s="1058"/>
    </row>
    <row r="164" spans="3:15">
      <c r="C164" s="987"/>
      <c r="D164" s="987"/>
      <c r="E164" s="987"/>
      <c r="F164" s="1057"/>
      <c r="G164" s="1057"/>
      <c r="H164" s="1057"/>
      <c r="I164" s="1057"/>
      <c r="J164" s="1057"/>
      <c r="K164" s="1057"/>
      <c r="L164" s="1058"/>
      <c r="M164" s="1058"/>
      <c r="N164" s="1058"/>
      <c r="O164" s="1058"/>
    </row>
    <row r="165" spans="3:15">
      <c r="C165" s="987"/>
      <c r="D165" s="987"/>
      <c r="E165" s="987"/>
      <c r="F165" s="1057"/>
      <c r="G165" s="1057"/>
      <c r="H165" s="1057"/>
      <c r="I165" s="1057"/>
      <c r="J165" s="1057"/>
      <c r="K165" s="1057"/>
      <c r="L165" s="1058"/>
      <c r="M165" s="1058"/>
      <c r="N165" s="1058"/>
      <c r="O165" s="1058"/>
    </row>
    <row r="166" spans="3:15">
      <c r="C166" s="987"/>
      <c r="D166" s="987"/>
      <c r="E166" s="987"/>
      <c r="F166" s="1057"/>
      <c r="G166" s="1057"/>
      <c r="H166" s="1057"/>
      <c r="I166" s="1057"/>
      <c r="J166" s="1057"/>
      <c r="K166" s="1057"/>
      <c r="L166" s="1058"/>
      <c r="M166" s="1058"/>
      <c r="N166" s="1058"/>
      <c r="O166" s="1058"/>
    </row>
    <row r="167" spans="3:15">
      <c r="C167" s="987"/>
      <c r="D167" s="987"/>
      <c r="E167" s="987"/>
      <c r="F167" s="1057"/>
      <c r="G167" s="1057"/>
      <c r="H167" s="1057"/>
      <c r="I167" s="1057"/>
      <c r="J167" s="1057"/>
      <c r="K167" s="1057"/>
      <c r="L167" s="1058"/>
      <c r="M167" s="1058"/>
      <c r="N167" s="1058"/>
      <c r="O167" s="1058"/>
    </row>
    <row r="168" spans="3:15">
      <c r="C168" s="987"/>
      <c r="D168" s="987"/>
      <c r="E168" s="987"/>
      <c r="F168" s="1057"/>
      <c r="G168" s="1057"/>
      <c r="H168" s="1057"/>
      <c r="I168" s="1057"/>
      <c r="J168" s="1057"/>
      <c r="K168" s="1057"/>
      <c r="L168" s="1058"/>
      <c r="M168" s="1058"/>
      <c r="N168" s="1058"/>
      <c r="O168" s="1058"/>
    </row>
    <row r="169" spans="3:15">
      <c r="C169" s="987"/>
      <c r="D169" s="987"/>
      <c r="E169" s="987"/>
      <c r="F169" s="1057"/>
      <c r="G169" s="1057"/>
      <c r="H169" s="1057"/>
      <c r="I169" s="1057"/>
      <c r="J169" s="1057"/>
      <c r="K169" s="1057"/>
      <c r="L169" s="1058"/>
      <c r="M169" s="1058"/>
      <c r="N169" s="1058"/>
      <c r="O169" s="1058"/>
    </row>
    <row r="170" spans="3:15">
      <c r="C170" s="987"/>
      <c r="D170" s="987"/>
      <c r="E170" s="987"/>
      <c r="F170" s="1057"/>
      <c r="G170" s="1057"/>
      <c r="H170" s="1057"/>
      <c r="I170" s="1057"/>
      <c r="J170" s="1057"/>
      <c r="K170" s="1057"/>
      <c r="L170" s="1058"/>
      <c r="M170" s="1058"/>
      <c r="N170" s="1058"/>
      <c r="O170" s="1058"/>
    </row>
    <row r="171" spans="3:15">
      <c r="C171" s="987"/>
      <c r="D171" s="987"/>
      <c r="E171" s="987"/>
      <c r="F171" s="1057"/>
      <c r="G171" s="1057"/>
      <c r="H171" s="1057"/>
      <c r="I171" s="1057"/>
      <c r="J171" s="1057"/>
      <c r="K171" s="1057"/>
      <c r="L171" s="1058"/>
      <c r="M171" s="1058"/>
      <c r="N171" s="1058"/>
      <c r="O171" s="1058"/>
    </row>
    <row r="172" spans="3:15">
      <c r="C172" s="987"/>
      <c r="D172" s="987"/>
      <c r="E172" s="987"/>
      <c r="F172" s="1057"/>
      <c r="G172" s="1057"/>
      <c r="H172" s="1057"/>
      <c r="I172" s="1057"/>
      <c r="J172" s="1057"/>
      <c r="K172" s="1057"/>
      <c r="L172" s="1058"/>
      <c r="M172" s="1058"/>
      <c r="N172" s="1058"/>
      <c r="O172" s="1058"/>
    </row>
    <row r="173" spans="3:15">
      <c r="C173" s="987"/>
      <c r="D173" s="987"/>
      <c r="E173" s="987"/>
      <c r="F173" s="1057"/>
      <c r="G173" s="1057"/>
      <c r="H173" s="1057"/>
      <c r="I173" s="1057"/>
      <c r="J173" s="1057"/>
      <c r="K173" s="1057"/>
      <c r="L173" s="1058"/>
      <c r="M173" s="1058"/>
      <c r="N173" s="1058"/>
      <c r="O173" s="1058"/>
    </row>
    <row r="174" spans="3:15">
      <c r="C174" s="987"/>
      <c r="D174" s="987"/>
      <c r="E174" s="987"/>
      <c r="F174" s="1057"/>
      <c r="G174" s="1057"/>
      <c r="H174" s="1057"/>
      <c r="I174" s="1057"/>
      <c r="J174" s="1057"/>
      <c r="K174" s="1057"/>
      <c r="L174" s="1058"/>
      <c r="M174" s="1058"/>
      <c r="N174" s="1058"/>
      <c r="O174" s="1058"/>
    </row>
    <row r="175" spans="3:15">
      <c r="C175" s="987"/>
      <c r="D175" s="987"/>
      <c r="E175" s="987"/>
      <c r="F175" s="1057"/>
      <c r="G175" s="1057"/>
      <c r="H175" s="1057"/>
      <c r="I175" s="1057"/>
      <c r="J175" s="1057"/>
      <c r="K175" s="1057"/>
      <c r="L175" s="1058"/>
      <c r="M175" s="1058"/>
      <c r="N175" s="1058"/>
      <c r="O175" s="1058"/>
    </row>
    <row r="176" spans="3:15">
      <c r="C176" s="987"/>
      <c r="D176" s="987"/>
      <c r="E176" s="987"/>
      <c r="F176" s="1057"/>
      <c r="G176" s="1057"/>
      <c r="H176" s="1057"/>
      <c r="I176" s="1057"/>
      <c r="J176" s="1057"/>
      <c r="K176" s="1057"/>
      <c r="L176" s="1058"/>
      <c r="M176" s="1058"/>
      <c r="N176" s="1058"/>
      <c r="O176" s="1058"/>
    </row>
    <row r="177" spans="3:15">
      <c r="C177" s="987"/>
      <c r="D177" s="987"/>
      <c r="E177" s="987"/>
      <c r="F177" s="1057"/>
      <c r="G177" s="1057"/>
      <c r="H177" s="1057"/>
      <c r="I177" s="1057"/>
      <c r="J177" s="1057"/>
      <c r="K177" s="1057"/>
      <c r="L177" s="1058"/>
      <c r="M177" s="1058"/>
      <c r="N177" s="1058"/>
      <c r="O177" s="1058"/>
    </row>
    <row r="178" spans="3:15">
      <c r="C178" s="987"/>
      <c r="D178" s="987"/>
      <c r="E178" s="987"/>
      <c r="F178" s="1057"/>
      <c r="G178" s="1057"/>
      <c r="H178" s="1057"/>
      <c r="I178" s="1057"/>
      <c r="J178" s="1057"/>
      <c r="K178" s="1057"/>
      <c r="L178" s="1058"/>
      <c r="M178" s="1058"/>
      <c r="N178" s="1058"/>
      <c r="O178" s="1058"/>
    </row>
    <row r="179" spans="3:15">
      <c r="C179" s="987"/>
      <c r="D179" s="987"/>
      <c r="E179" s="987"/>
      <c r="F179" s="1057"/>
      <c r="G179" s="1057"/>
      <c r="H179" s="1057"/>
      <c r="I179" s="1057"/>
      <c r="J179" s="1057"/>
      <c r="K179" s="1057"/>
      <c r="L179" s="1058"/>
      <c r="M179" s="1058"/>
      <c r="N179" s="1058"/>
      <c r="O179" s="1058"/>
    </row>
    <row r="180" spans="3:15">
      <c r="C180" s="987"/>
      <c r="D180" s="987"/>
      <c r="E180" s="987"/>
      <c r="F180" s="1057"/>
      <c r="G180" s="1057"/>
      <c r="H180" s="1057"/>
      <c r="I180" s="1057"/>
      <c r="J180" s="1057"/>
      <c r="K180" s="1057"/>
      <c r="L180" s="1058"/>
      <c r="M180" s="1058"/>
      <c r="N180" s="1058"/>
      <c r="O180" s="1058"/>
    </row>
    <row r="181" spans="3:15">
      <c r="C181" s="987"/>
      <c r="D181" s="987"/>
      <c r="E181" s="987"/>
      <c r="F181" s="1057"/>
      <c r="G181" s="1057"/>
      <c r="H181" s="1057"/>
      <c r="I181" s="1057"/>
      <c r="J181" s="1057"/>
      <c r="K181" s="1057"/>
      <c r="L181" s="1058"/>
      <c r="M181" s="1058"/>
      <c r="N181" s="1058"/>
      <c r="O181" s="1058"/>
    </row>
    <row r="182" spans="3:15">
      <c r="C182" s="987"/>
      <c r="D182" s="987"/>
      <c r="E182" s="987"/>
      <c r="F182" s="1057"/>
      <c r="G182" s="1057"/>
      <c r="H182" s="1057"/>
      <c r="I182" s="1057"/>
      <c r="J182" s="1057"/>
      <c r="K182" s="1057"/>
      <c r="L182" s="1058"/>
      <c r="M182" s="1058"/>
      <c r="N182" s="1058"/>
      <c r="O182" s="1058"/>
    </row>
    <row r="183" spans="3:15">
      <c r="C183" s="987"/>
      <c r="D183" s="987"/>
      <c r="E183" s="987"/>
      <c r="F183" s="1057"/>
      <c r="G183" s="1057"/>
      <c r="H183" s="1057"/>
      <c r="I183" s="1057"/>
      <c r="J183" s="1057"/>
      <c r="K183" s="1057"/>
      <c r="L183" s="1058"/>
      <c r="M183" s="1058"/>
      <c r="N183" s="1058"/>
      <c r="O183" s="1058"/>
    </row>
    <row r="184" spans="3:15">
      <c r="C184" s="987"/>
      <c r="D184" s="987"/>
      <c r="E184" s="987"/>
      <c r="F184" s="1057"/>
      <c r="G184" s="1057"/>
      <c r="H184" s="1057"/>
      <c r="I184" s="1057"/>
      <c r="J184" s="1057"/>
      <c r="K184" s="1057"/>
      <c r="L184" s="1058"/>
      <c r="M184" s="1058"/>
      <c r="N184" s="1058"/>
      <c r="O184" s="1058"/>
    </row>
    <row r="185" spans="3:15">
      <c r="C185" s="987"/>
      <c r="D185" s="987"/>
      <c r="E185" s="987"/>
      <c r="F185" s="1057"/>
      <c r="G185" s="1057"/>
      <c r="H185" s="1057"/>
      <c r="I185" s="1057"/>
      <c r="J185" s="1057"/>
      <c r="K185" s="1057"/>
      <c r="L185" s="1058"/>
      <c r="M185" s="1058"/>
      <c r="N185" s="1058"/>
      <c r="O185" s="1058"/>
    </row>
    <row r="186" spans="3:15">
      <c r="C186" s="987"/>
      <c r="D186" s="987"/>
      <c r="E186" s="987"/>
      <c r="F186" s="1057"/>
      <c r="G186" s="1057"/>
      <c r="H186" s="1057"/>
      <c r="I186" s="1057"/>
      <c r="J186" s="1057"/>
      <c r="K186" s="1057"/>
      <c r="L186" s="1058"/>
      <c r="M186" s="1058"/>
      <c r="N186" s="1058"/>
      <c r="O186" s="1058"/>
    </row>
    <row r="187" spans="3:15">
      <c r="C187" s="987"/>
      <c r="D187" s="987"/>
      <c r="E187" s="987"/>
      <c r="F187" s="1057"/>
      <c r="G187" s="1057"/>
      <c r="H187" s="1057"/>
      <c r="I187" s="1057"/>
      <c r="J187" s="1057"/>
      <c r="K187" s="1057"/>
      <c r="L187" s="1058"/>
      <c r="M187" s="1058"/>
      <c r="N187" s="1058"/>
      <c r="O187" s="1058"/>
    </row>
    <row r="188" spans="3:15">
      <c r="C188" s="987"/>
      <c r="D188" s="987"/>
      <c r="E188" s="987"/>
      <c r="F188" s="1057"/>
      <c r="G188" s="1057"/>
      <c r="H188" s="1057"/>
      <c r="I188" s="1057"/>
      <c r="J188" s="1057"/>
      <c r="K188" s="1057"/>
      <c r="L188" s="1058"/>
      <c r="M188" s="1058"/>
      <c r="N188" s="1058"/>
      <c r="O188" s="1058"/>
    </row>
    <row r="189" spans="3:15">
      <c r="C189" s="987"/>
      <c r="D189" s="987"/>
      <c r="E189" s="987"/>
      <c r="F189" s="1057"/>
      <c r="G189" s="1057"/>
      <c r="H189" s="1057"/>
      <c r="I189" s="1057"/>
      <c r="J189" s="1057"/>
      <c r="K189" s="1057"/>
      <c r="L189" s="1058"/>
      <c r="M189" s="1058"/>
      <c r="N189" s="1058"/>
      <c r="O189" s="1058"/>
    </row>
    <row r="190" spans="3:15">
      <c r="C190" s="987"/>
      <c r="D190" s="987"/>
      <c r="E190" s="987"/>
      <c r="F190" s="1057"/>
      <c r="G190" s="1057"/>
      <c r="H190" s="1057"/>
      <c r="I190" s="1057"/>
      <c r="J190" s="1057"/>
      <c r="K190" s="1057"/>
      <c r="L190" s="1058"/>
      <c r="M190" s="1058"/>
      <c r="N190" s="1058"/>
      <c r="O190" s="1058"/>
    </row>
    <row r="191" spans="3:15">
      <c r="C191" s="987"/>
      <c r="D191" s="987"/>
      <c r="E191" s="987"/>
      <c r="F191" s="1057"/>
      <c r="G191" s="1057"/>
      <c r="H191" s="1057"/>
      <c r="I191" s="1057"/>
      <c r="J191" s="1057"/>
      <c r="K191" s="1057"/>
      <c r="L191" s="1058"/>
      <c r="M191" s="1058"/>
      <c r="N191" s="1058"/>
      <c r="O191" s="1058"/>
    </row>
    <row r="192" spans="3:15">
      <c r="C192" s="987"/>
      <c r="D192" s="987"/>
      <c r="E192" s="987"/>
      <c r="F192" s="1057"/>
      <c r="G192" s="1057"/>
      <c r="H192" s="1057"/>
      <c r="I192" s="1057"/>
      <c r="J192" s="1057"/>
      <c r="K192" s="1057"/>
      <c r="L192" s="1058"/>
      <c r="M192" s="1058"/>
      <c r="N192" s="1058"/>
      <c r="O192" s="1058"/>
    </row>
    <row r="193" spans="3:15">
      <c r="C193" s="987"/>
      <c r="D193" s="987"/>
      <c r="E193" s="987"/>
      <c r="F193" s="1057"/>
      <c r="G193" s="1057"/>
      <c r="H193" s="1057"/>
      <c r="I193" s="1057"/>
      <c r="J193" s="1057"/>
      <c r="K193" s="1057"/>
      <c r="L193" s="1058"/>
      <c r="M193" s="1058"/>
      <c r="N193" s="1058"/>
      <c r="O193" s="1058"/>
    </row>
    <row r="194" spans="3:15">
      <c r="C194" s="987"/>
      <c r="D194" s="987"/>
      <c r="E194" s="987"/>
      <c r="F194" s="1057"/>
      <c r="G194" s="1057"/>
      <c r="H194" s="1057"/>
      <c r="I194" s="1057"/>
      <c r="J194" s="1057"/>
      <c r="K194" s="1057"/>
      <c r="L194" s="1058"/>
      <c r="M194" s="1058"/>
      <c r="N194" s="1058"/>
      <c r="O194" s="1058"/>
    </row>
    <row r="195" spans="3:15">
      <c r="C195" s="987"/>
      <c r="D195" s="987"/>
      <c r="E195" s="987"/>
      <c r="F195" s="1057"/>
      <c r="G195" s="1057"/>
      <c r="H195" s="1057"/>
      <c r="I195" s="1057"/>
      <c r="J195" s="1057"/>
      <c r="K195" s="1057"/>
      <c r="L195" s="1058"/>
      <c r="M195" s="1058"/>
      <c r="N195" s="1058"/>
      <c r="O195" s="1058"/>
    </row>
    <row r="196" spans="3:15">
      <c r="C196" s="987"/>
      <c r="D196" s="987"/>
      <c r="E196" s="987"/>
      <c r="F196" s="1057"/>
      <c r="G196" s="1057"/>
      <c r="H196" s="1057"/>
      <c r="I196" s="1057"/>
      <c r="J196" s="1057"/>
      <c r="K196" s="1057"/>
      <c r="L196" s="1058"/>
      <c r="M196" s="1058"/>
      <c r="N196" s="1058"/>
      <c r="O196" s="1058"/>
    </row>
    <row r="197" spans="3:15">
      <c r="C197" s="987"/>
      <c r="D197" s="987"/>
      <c r="E197" s="987"/>
      <c r="F197" s="1057"/>
      <c r="G197" s="1057"/>
      <c r="H197" s="1057"/>
      <c r="I197" s="1057"/>
      <c r="J197" s="1057"/>
      <c r="K197" s="1057"/>
      <c r="L197" s="1058"/>
      <c r="M197" s="1058"/>
      <c r="N197" s="1058"/>
      <c r="O197" s="1058"/>
    </row>
    <row r="198" spans="3:15">
      <c r="C198" s="987"/>
      <c r="D198" s="987"/>
      <c r="E198" s="987"/>
      <c r="F198" s="1057"/>
      <c r="G198" s="1057"/>
      <c r="H198" s="1057"/>
      <c r="I198" s="1057"/>
      <c r="J198" s="1057"/>
      <c r="K198" s="1057"/>
      <c r="L198" s="1058"/>
      <c r="M198" s="1058"/>
      <c r="N198" s="1058"/>
      <c r="O198" s="1058"/>
    </row>
    <row r="199" spans="3:15">
      <c r="C199" s="987"/>
      <c r="D199" s="987"/>
      <c r="E199" s="987"/>
      <c r="F199" s="1057"/>
      <c r="G199" s="1057"/>
      <c r="H199" s="1057"/>
      <c r="I199" s="1057"/>
      <c r="J199" s="1057"/>
      <c r="K199" s="1057"/>
      <c r="L199" s="1058"/>
      <c r="M199" s="1058"/>
      <c r="N199" s="1058"/>
      <c r="O199" s="1058"/>
    </row>
    <row r="200" spans="3:15">
      <c r="C200" s="987"/>
      <c r="D200" s="987"/>
      <c r="E200" s="987"/>
      <c r="F200" s="1057"/>
      <c r="G200" s="1057"/>
      <c r="H200" s="1057"/>
      <c r="I200" s="1057"/>
      <c r="J200" s="1057"/>
      <c r="K200" s="1057"/>
      <c r="L200" s="1058"/>
      <c r="M200" s="1058"/>
      <c r="N200" s="1058"/>
      <c r="O200" s="1058"/>
    </row>
    <row r="201" spans="3:15">
      <c r="C201" s="987"/>
      <c r="D201" s="987"/>
      <c r="E201" s="987"/>
      <c r="F201" s="1057"/>
      <c r="G201" s="1057"/>
      <c r="H201" s="1057"/>
      <c r="I201" s="1057"/>
      <c r="J201" s="1057"/>
      <c r="K201" s="1057"/>
      <c r="L201" s="1058"/>
      <c r="M201" s="1058"/>
      <c r="N201" s="1058"/>
      <c r="O201" s="1058"/>
    </row>
    <row r="202" spans="3:15">
      <c r="C202" s="987"/>
      <c r="D202" s="987"/>
      <c r="E202" s="987"/>
      <c r="F202" s="1057"/>
      <c r="G202" s="1057"/>
      <c r="H202" s="1057"/>
      <c r="I202" s="1057"/>
      <c r="J202" s="1057"/>
      <c r="K202" s="1057"/>
      <c r="L202" s="1058"/>
      <c r="M202" s="1058"/>
      <c r="N202" s="1058"/>
      <c r="O202" s="1058"/>
    </row>
    <row r="203" spans="3:15">
      <c r="C203" s="987"/>
      <c r="D203" s="987"/>
      <c r="E203" s="987"/>
      <c r="F203" s="1057"/>
      <c r="G203" s="1057"/>
      <c r="H203" s="1057"/>
      <c r="I203" s="1057"/>
      <c r="J203" s="1057"/>
      <c r="K203" s="1057"/>
      <c r="L203" s="1058"/>
      <c r="M203" s="1058"/>
      <c r="N203" s="1058"/>
      <c r="O203" s="1058"/>
    </row>
    <row r="204" spans="3:15">
      <c r="C204" s="987"/>
      <c r="D204" s="987"/>
      <c r="E204" s="987"/>
      <c r="F204" s="1057"/>
      <c r="G204" s="1057"/>
      <c r="H204" s="1057"/>
      <c r="I204" s="1057"/>
      <c r="J204" s="1057"/>
      <c r="K204" s="1057"/>
      <c r="L204" s="1058"/>
      <c r="M204" s="1058"/>
      <c r="N204" s="1058"/>
      <c r="O204" s="1058"/>
    </row>
    <row r="205" spans="3:15">
      <c r="C205" s="987"/>
      <c r="D205" s="987"/>
      <c r="E205" s="987"/>
      <c r="F205" s="1057"/>
      <c r="G205" s="1057"/>
      <c r="H205" s="1057"/>
      <c r="I205" s="1057"/>
      <c r="J205" s="1057"/>
      <c r="K205" s="1057"/>
      <c r="L205" s="1058"/>
      <c r="M205" s="1058"/>
      <c r="N205" s="1058"/>
      <c r="O205" s="1058"/>
    </row>
    <row r="206" spans="3:15">
      <c r="C206" s="987"/>
      <c r="D206" s="987"/>
      <c r="E206" s="987"/>
      <c r="F206" s="1057"/>
      <c r="G206" s="1057"/>
      <c r="H206" s="1057"/>
      <c r="I206" s="1057"/>
      <c r="J206" s="1057"/>
      <c r="K206" s="1057"/>
      <c r="L206" s="1058"/>
      <c r="M206" s="1058"/>
      <c r="N206" s="1058"/>
      <c r="O206" s="1058"/>
    </row>
    <row r="207" spans="3:15">
      <c r="C207" s="987"/>
      <c r="D207" s="987"/>
      <c r="E207" s="987"/>
      <c r="F207" s="1057"/>
      <c r="G207" s="1057"/>
      <c r="H207" s="1057"/>
      <c r="I207" s="1057"/>
      <c r="J207" s="1057"/>
      <c r="K207" s="1057"/>
      <c r="L207" s="1058"/>
      <c r="M207" s="1058"/>
      <c r="N207" s="1058"/>
      <c r="O207" s="1058"/>
    </row>
    <row r="208" spans="3:15">
      <c r="C208" s="987"/>
      <c r="D208" s="987"/>
      <c r="E208" s="987"/>
      <c r="F208" s="1057"/>
      <c r="G208" s="1057"/>
      <c r="H208" s="1057"/>
      <c r="I208" s="1057"/>
      <c r="J208" s="1057"/>
      <c r="K208" s="1057"/>
      <c r="L208" s="1058"/>
      <c r="M208" s="1058"/>
      <c r="N208" s="1058"/>
      <c r="O208" s="1058"/>
    </row>
    <row r="209" spans="3:15">
      <c r="C209" s="987"/>
      <c r="D209" s="987"/>
      <c r="E209" s="987"/>
      <c r="F209" s="1057"/>
      <c r="G209" s="1057"/>
      <c r="H209" s="1057"/>
      <c r="I209" s="1057"/>
      <c r="J209" s="1057"/>
      <c r="K209" s="1057"/>
      <c r="L209" s="1058"/>
      <c r="M209" s="1058"/>
      <c r="N209" s="1058"/>
      <c r="O209" s="1058"/>
    </row>
    <row r="210" spans="3:15">
      <c r="C210" s="987"/>
      <c r="D210" s="987"/>
      <c r="E210" s="987"/>
      <c r="F210" s="1057"/>
      <c r="G210" s="1057"/>
      <c r="H210" s="1057"/>
      <c r="I210" s="1057"/>
      <c r="J210" s="1057"/>
      <c r="K210" s="1057"/>
      <c r="L210" s="1058"/>
      <c r="M210" s="1058"/>
      <c r="N210" s="1058"/>
      <c r="O210" s="1058"/>
    </row>
    <row r="211" spans="3:15">
      <c r="C211" s="987"/>
      <c r="D211" s="987"/>
      <c r="E211" s="987"/>
      <c r="F211" s="1057"/>
      <c r="G211" s="1057"/>
      <c r="H211" s="1057"/>
      <c r="I211" s="1057"/>
      <c r="J211" s="1057"/>
      <c r="K211" s="1057"/>
      <c r="L211" s="1058"/>
      <c r="M211" s="1058"/>
      <c r="N211" s="1058"/>
      <c r="O211" s="1058"/>
    </row>
    <row r="212" spans="3:15">
      <c r="C212" s="987"/>
      <c r="D212" s="987"/>
      <c r="E212" s="987"/>
      <c r="F212" s="1057"/>
      <c r="G212" s="1057"/>
      <c r="H212" s="1057"/>
      <c r="I212" s="1057"/>
      <c r="J212" s="1057"/>
      <c r="K212" s="1057"/>
      <c r="L212" s="1058"/>
      <c r="M212" s="1058"/>
      <c r="N212" s="1058"/>
      <c r="O212" s="1058"/>
    </row>
    <row r="213" spans="3:15">
      <c r="C213" s="987"/>
      <c r="D213" s="987"/>
      <c r="E213" s="987"/>
      <c r="F213" s="1057"/>
      <c r="G213" s="1057"/>
      <c r="H213" s="1057"/>
      <c r="I213" s="1057"/>
      <c r="J213" s="1057"/>
      <c r="K213" s="1057"/>
      <c r="L213" s="1058"/>
      <c r="M213" s="1058"/>
      <c r="N213" s="1058"/>
      <c r="O213" s="1058"/>
    </row>
    <row r="214" spans="3:15">
      <c r="C214" s="987"/>
      <c r="D214" s="987"/>
      <c r="E214" s="987"/>
      <c r="F214" s="1057"/>
      <c r="G214" s="1057"/>
      <c r="H214" s="1057"/>
      <c r="I214" s="1057"/>
      <c r="J214" s="1057"/>
      <c r="K214" s="1057"/>
      <c r="L214" s="1058"/>
      <c r="M214" s="1058"/>
      <c r="N214" s="1058"/>
      <c r="O214" s="1058"/>
    </row>
    <row r="215" spans="3:15">
      <c r="C215" s="987"/>
      <c r="D215" s="987"/>
      <c r="E215" s="987"/>
      <c r="F215" s="1057"/>
      <c r="G215" s="1057"/>
      <c r="H215" s="1057"/>
      <c r="I215" s="1057"/>
      <c r="J215" s="1057"/>
      <c r="K215" s="1057"/>
      <c r="L215" s="1058"/>
      <c r="M215" s="1058"/>
      <c r="N215" s="1058"/>
      <c r="O215" s="1058"/>
    </row>
    <row r="216" spans="3:15">
      <c r="C216" s="987"/>
      <c r="D216" s="987"/>
      <c r="E216" s="987"/>
      <c r="F216" s="1057"/>
      <c r="G216" s="1057"/>
      <c r="H216" s="1057"/>
      <c r="I216" s="1057"/>
      <c r="J216" s="1057"/>
      <c r="K216" s="1057"/>
      <c r="L216" s="1058"/>
      <c r="M216" s="1058"/>
      <c r="N216" s="1058"/>
      <c r="O216" s="1058"/>
    </row>
    <row r="217" spans="3:15">
      <c r="C217" s="987"/>
      <c r="D217" s="987"/>
      <c r="E217" s="987"/>
      <c r="F217" s="1057"/>
      <c r="G217" s="1057"/>
      <c r="H217" s="1057"/>
      <c r="I217" s="1057"/>
      <c r="J217" s="1057"/>
      <c r="K217" s="1057"/>
      <c r="L217" s="1058"/>
      <c r="M217" s="1058"/>
      <c r="N217" s="1058"/>
      <c r="O217" s="1058"/>
    </row>
    <row r="218" spans="3:15">
      <c r="C218" s="987"/>
      <c r="D218" s="987"/>
      <c r="E218" s="987"/>
      <c r="F218" s="1057"/>
      <c r="G218" s="1057"/>
      <c r="H218" s="1057"/>
      <c r="I218" s="1057"/>
      <c r="J218" s="1057"/>
      <c r="K218" s="1057"/>
      <c r="L218" s="1058"/>
      <c r="M218" s="1058"/>
      <c r="N218" s="1058"/>
      <c r="O218" s="1058"/>
    </row>
    <row r="219" spans="3:15">
      <c r="C219" s="987"/>
      <c r="D219" s="987"/>
      <c r="E219" s="987"/>
      <c r="F219" s="1057"/>
      <c r="G219" s="1057"/>
      <c r="H219" s="1057"/>
      <c r="I219" s="1057"/>
      <c r="J219" s="1057"/>
      <c r="K219" s="1057"/>
      <c r="L219" s="1058"/>
      <c r="M219" s="1058"/>
      <c r="N219" s="1058"/>
      <c r="O219" s="1058"/>
    </row>
    <row r="220" spans="3:15">
      <c r="C220" s="987"/>
      <c r="D220" s="987"/>
      <c r="E220" s="987"/>
      <c r="F220" s="1057"/>
      <c r="G220" s="1057"/>
      <c r="H220" s="1057"/>
      <c r="I220" s="1057"/>
      <c r="J220" s="1057"/>
      <c r="K220" s="1057"/>
      <c r="L220" s="1058"/>
      <c r="M220" s="1058"/>
      <c r="N220" s="1058"/>
      <c r="O220" s="1058"/>
    </row>
    <row r="221" spans="3:15">
      <c r="C221" s="987"/>
      <c r="D221" s="987"/>
      <c r="E221" s="987"/>
      <c r="F221" s="1057"/>
      <c r="G221" s="1057"/>
      <c r="H221" s="1057"/>
      <c r="I221" s="1057"/>
      <c r="J221" s="1057"/>
      <c r="K221" s="1057"/>
      <c r="L221" s="1058"/>
      <c r="M221" s="1058"/>
      <c r="N221" s="1058"/>
      <c r="O221" s="1058"/>
    </row>
    <row r="222" spans="3:15">
      <c r="C222" s="987"/>
      <c r="D222" s="987"/>
      <c r="E222" s="987"/>
      <c r="F222" s="1057"/>
      <c r="G222" s="1057"/>
      <c r="H222" s="1057"/>
      <c r="I222" s="1057"/>
      <c r="J222" s="1057"/>
      <c r="K222" s="1057"/>
      <c r="L222" s="1058"/>
      <c r="M222" s="1058"/>
      <c r="N222" s="1058"/>
      <c r="O222" s="1058"/>
    </row>
    <row r="223" spans="3:15">
      <c r="C223" s="987"/>
      <c r="D223" s="987"/>
      <c r="E223" s="987"/>
      <c r="F223" s="1057"/>
      <c r="G223" s="1057"/>
      <c r="H223" s="1057"/>
      <c r="I223" s="1057"/>
      <c r="J223" s="1057"/>
      <c r="K223" s="1057"/>
      <c r="L223" s="1058"/>
      <c r="M223" s="1058"/>
      <c r="N223" s="1058"/>
      <c r="O223" s="1058"/>
    </row>
    <row r="224" spans="3:15">
      <c r="C224" s="987"/>
      <c r="D224" s="987"/>
      <c r="E224" s="987"/>
      <c r="F224" s="1057"/>
      <c r="G224" s="1057"/>
      <c r="H224" s="1057"/>
      <c r="I224" s="1057"/>
      <c r="J224" s="1057"/>
      <c r="K224" s="1057"/>
      <c r="L224" s="1058"/>
      <c r="M224" s="1058"/>
      <c r="N224" s="1058"/>
      <c r="O224" s="1058"/>
    </row>
    <row r="225" spans="3:15">
      <c r="C225" s="987"/>
      <c r="D225" s="987"/>
      <c r="E225" s="987"/>
      <c r="F225" s="1057"/>
      <c r="G225" s="1057"/>
      <c r="H225" s="1057"/>
      <c r="I225" s="1057"/>
      <c r="J225" s="1057"/>
      <c r="K225" s="1057"/>
      <c r="L225" s="1058"/>
      <c r="M225" s="1058"/>
      <c r="N225" s="1058"/>
      <c r="O225" s="1058"/>
    </row>
    <row r="226" spans="3:15">
      <c r="C226" s="987"/>
      <c r="D226" s="987"/>
      <c r="E226" s="987"/>
      <c r="F226" s="1057"/>
      <c r="G226" s="1057"/>
      <c r="H226" s="1057"/>
      <c r="I226" s="1057"/>
      <c r="J226" s="1057"/>
      <c r="K226" s="1057"/>
      <c r="L226" s="1058"/>
      <c r="M226" s="1058"/>
      <c r="N226" s="1058"/>
      <c r="O226" s="1058"/>
    </row>
    <row r="227" spans="3:15">
      <c r="C227" s="987"/>
      <c r="D227" s="987"/>
      <c r="E227" s="987"/>
      <c r="F227" s="1057"/>
      <c r="G227" s="1057"/>
      <c r="H227" s="1057"/>
      <c r="I227" s="1057"/>
      <c r="J227" s="1057"/>
      <c r="K227" s="1057"/>
      <c r="L227" s="1058"/>
      <c r="M227" s="1058"/>
      <c r="N227" s="1058"/>
      <c r="O227" s="1058"/>
    </row>
    <row r="228" spans="3:15">
      <c r="C228" s="987"/>
      <c r="D228" s="987"/>
      <c r="E228" s="987"/>
      <c r="F228" s="1057"/>
      <c r="G228" s="1057"/>
      <c r="H228" s="1057"/>
      <c r="I228" s="1057"/>
      <c r="J228" s="1057"/>
      <c r="K228" s="1057"/>
      <c r="L228" s="1058"/>
      <c r="M228" s="1058"/>
      <c r="N228" s="1058"/>
      <c r="O228" s="1058"/>
    </row>
    <row r="229" spans="3:15">
      <c r="C229" s="987"/>
      <c r="D229" s="987"/>
      <c r="E229" s="987"/>
      <c r="F229" s="1057"/>
      <c r="G229" s="1057"/>
      <c r="H229" s="1057"/>
      <c r="I229" s="1057"/>
      <c r="J229" s="1057"/>
      <c r="K229" s="1057"/>
      <c r="L229" s="1058"/>
      <c r="M229" s="1058"/>
      <c r="N229" s="1058"/>
      <c r="O229" s="1058"/>
    </row>
    <row r="230" spans="3:15">
      <c r="C230" s="987"/>
      <c r="D230" s="987"/>
      <c r="E230" s="987"/>
      <c r="F230" s="1057"/>
      <c r="G230" s="1057"/>
      <c r="H230" s="1057"/>
      <c r="I230" s="1057"/>
      <c r="J230" s="1057"/>
      <c r="K230" s="1057"/>
      <c r="L230" s="1058"/>
      <c r="M230" s="1058"/>
      <c r="N230" s="1058"/>
      <c r="O230" s="1058"/>
    </row>
    <row r="231" spans="3:15">
      <c r="C231" s="987"/>
      <c r="D231" s="987"/>
      <c r="E231" s="987"/>
      <c r="F231" s="1057"/>
      <c r="G231" s="1057"/>
      <c r="H231" s="1057"/>
      <c r="I231" s="1057"/>
      <c r="J231" s="1057"/>
      <c r="K231" s="1057"/>
      <c r="L231" s="1058"/>
      <c r="M231" s="1058"/>
      <c r="N231" s="1058"/>
      <c r="O231" s="1058"/>
    </row>
    <row r="232" spans="3:15">
      <c r="C232" s="987"/>
      <c r="D232" s="987"/>
      <c r="E232" s="987"/>
      <c r="F232" s="1057"/>
      <c r="G232" s="1057"/>
      <c r="H232" s="1057"/>
      <c r="I232" s="1057"/>
      <c r="J232" s="1057"/>
      <c r="K232" s="1057"/>
      <c r="L232" s="1058"/>
      <c r="M232" s="1058"/>
      <c r="N232" s="1058"/>
      <c r="O232" s="1058"/>
    </row>
    <row r="233" spans="3:15">
      <c r="C233" s="987"/>
      <c r="D233" s="987"/>
      <c r="E233" s="987"/>
      <c r="F233" s="1057"/>
      <c r="G233" s="1057"/>
      <c r="H233" s="1057"/>
      <c r="I233" s="1057"/>
      <c r="J233" s="1057"/>
      <c r="K233" s="1057"/>
      <c r="L233" s="1058"/>
      <c r="M233" s="1058"/>
      <c r="N233" s="1058"/>
      <c r="O233" s="1058"/>
    </row>
    <row r="234" spans="3:15">
      <c r="C234" s="987"/>
      <c r="D234" s="987"/>
      <c r="E234" s="987"/>
      <c r="F234" s="1057"/>
      <c r="G234" s="1057"/>
      <c r="H234" s="1057"/>
      <c r="I234" s="1057"/>
      <c r="J234" s="1057"/>
      <c r="K234" s="1057"/>
      <c r="L234" s="1058"/>
      <c r="M234" s="1058"/>
      <c r="N234" s="1058"/>
      <c r="O234" s="1058"/>
    </row>
    <row r="235" spans="3:15">
      <c r="C235" s="987"/>
      <c r="D235" s="987"/>
      <c r="E235" s="987"/>
      <c r="F235" s="1057"/>
      <c r="G235" s="1057"/>
      <c r="H235" s="1057"/>
      <c r="I235" s="1057"/>
      <c r="J235" s="1057"/>
      <c r="K235" s="1057"/>
      <c r="L235" s="1058"/>
      <c r="M235" s="1058"/>
      <c r="N235" s="1058"/>
      <c r="O235" s="1058"/>
    </row>
    <row r="236" spans="3:15">
      <c r="C236" s="987"/>
      <c r="D236" s="987"/>
      <c r="E236" s="987"/>
      <c r="F236" s="1057"/>
      <c r="G236" s="1057"/>
      <c r="H236" s="1057"/>
      <c r="I236" s="1057"/>
      <c r="J236" s="1057"/>
      <c r="K236" s="1057"/>
      <c r="L236" s="1058"/>
      <c r="M236" s="1058"/>
      <c r="N236" s="1058"/>
      <c r="O236" s="1058"/>
    </row>
    <row r="237" spans="3:15">
      <c r="C237" s="987"/>
      <c r="D237" s="987"/>
      <c r="E237" s="987"/>
      <c r="F237" s="1057"/>
      <c r="G237" s="1057"/>
      <c r="H237" s="1057"/>
      <c r="I237" s="1057"/>
      <c r="J237" s="1057"/>
      <c r="K237" s="1057"/>
      <c r="L237" s="1058"/>
      <c r="M237" s="1058"/>
      <c r="N237" s="1058"/>
      <c r="O237" s="1058"/>
    </row>
    <row r="238" spans="3:15">
      <c r="C238" s="987"/>
      <c r="D238" s="987"/>
      <c r="E238" s="987"/>
      <c r="F238" s="1057"/>
      <c r="G238" s="1057"/>
      <c r="H238" s="1057"/>
      <c r="I238" s="1057"/>
      <c r="J238" s="1057"/>
      <c r="K238" s="1057"/>
      <c r="L238" s="1058"/>
      <c r="M238" s="1058"/>
      <c r="N238" s="1058"/>
      <c r="O238" s="1058"/>
    </row>
    <row r="239" spans="3:15">
      <c r="C239" s="987"/>
      <c r="D239" s="987"/>
      <c r="E239" s="987"/>
      <c r="F239" s="1057"/>
      <c r="G239" s="1057"/>
      <c r="H239" s="1057"/>
      <c r="I239" s="1057"/>
      <c r="J239" s="1057"/>
      <c r="K239" s="1057"/>
      <c r="L239" s="1058"/>
      <c r="M239" s="1058"/>
      <c r="N239" s="1058"/>
      <c r="O239" s="1058"/>
    </row>
    <row r="240" spans="3:15">
      <c r="C240" s="987"/>
      <c r="D240" s="987"/>
      <c r="E240" s="987"/>
      <c r="F240" s="1057"/>
      <c r="G240" s="1057"/>
      <c r="H240" s="1057"/>
      <c r="I240" s="1057"/>
      <c r="J240" s="1057"/>
      <c r="K240" s="1057"/>
      <c r="L240" s="1058"/>
      <c r="M240" s="1058"/>
      <c r="N240" s="1058"/>
      <c r="O240" s="1058"/>
    </row>
    <row r="241" spans="3:15">
      <c r="C241" s="987"/>
      <c r="D241" s="987"/>
      <c r="E241" s="987"/>
      <c r="F241" s="1057"/>
      <c r="G241" s="1057"/>
      <c r="H241" s="1057"/>
      <c r="I241" s="1057"/>
      <c r="J241" s="1057"/>
      <c r="K241" s="1057"/>
      <c r="L241" s="1058"/>
      <c r="M241" s="1058"/>
      <c r="N241" s="1058"/>
      <c r="O241" s="1058"/>
    </row>
    <row r="242" spans="3:15">
      <c r="C242" s="987"/>
      <c r="D242" s="987"/>
      <c r="E242" s="987"/>
      <c r="F242" s="1057"/>
      <c r="G242" s="1057"/>
      <c r="H242" s="1057"/>
      <c r="I242" s="1057"/>
      <c r="J242" s="1057"/>
      <c r="K242" s="1057"/>
      <c r="L242" s="1058"/>
      <c r="M242" s="1058"/>
      <c r="N242" s="1058"/>
      <c r="O242" s="1058"/>
    </row>
    <row r="243" spans="3:15">
      <c r="C243" s="987"/>
      <c r="D243" s="987"/>
      <c r="E243" s="987"/>
      <c r="F243" s="1057"/>
      <c r="G243" s="1057"/>
      <c r="H243" s="1057"/>
      <c r="I243" s="1057"/>
      <c r="J243" s="1057"/>
      <c r="K243" s="1057"/>
      <c r="L243" s="1058"/>
      <c r="M243" s="1058"/>
      <c r="N243" s="1058"/>
      <c r="O243" s="1058"/>
    </row>
    <row r="244" spans="3:15">
      <c r="C244" s="987"/>
      <c r="D244" s="987"/>
      <c r="E244" s="987"/>
      <c r="F244" s="1057"/>
      <c r="G244" s="1057"/>
      <c r="H244" s="1057"/>
      <c r="I244" s="1057"/>
      <c r="J244" s="1057"/>
      <c r="K244" s="1057"/>
      <c r="L244" s="1058"/>
      <c r="M244" s="1058"/>
      <c r="N244" s="1058"/>
      <c r="O244" s="1058"/>
    </row>
    <row r="245" spans="3:15">
      <c r="C245" s="987"/>
      <c r="D245" s="987"/>
      <c r="E245" s="987"/>
      <c r="F245" s="1057"/>
      <c r="G245" s="1057"/>
      <c r="H245" s="1057"/>
      <c r="I245" s="1057"/>
      <c r="J245" s="1057"/>
      <c r="K245" s="1057"/>
      <c r="L245" s="1058"/>
      <c r="M245" s="1058"/>
      <c r="N245" s="1058"/>
      <c r="O245" s="1058"/>
    </row>
    <row r="246" spans="3:15">
      <c r="C246" s="987"/>
      <c r="D246" s="987"/>
      <c r="E246" s="987"/>
      <c r="F246" s="1057"/>
      <c r="G246" s="1057"/>
      <c r="H246" s="1057"/>
      <c r="I246" s="1057"/>
      <c r="J246" s="1057"/>
      <c r="K246" s="1057"/>
      <c r="L246" s="1058"/>
      <c r="M246" s="1058"/>
      <c r="N246" s="1058"/>
      <c r="O246" s="1058"/>
    </row>
    <row r="247" spans="3:15">
      <c r="C247" s="987"/>
      <c r="D247" s="987"/>
      <c r="E247" s="987"/>
      <c r="F247" s="1057"/>
      <c r="G247" s="1057"/>
      <c r="H247" s="1057"/>
      <c r="I247" s="1057"/>
      <c r="J247" s="1057"/>
      <c r="K247" s="1057"/>
      <c r="L247" s="1058"/>
      <c r="M247" s="1058"/>
      <c r="N247" s="1058"/>
      <c r="O247" s="1058"/>
    </row>
    <row r="248" spans="3:15">
      <c r="C248" s="987"/>
      <c r="D248" s="987"/>
      <c r="E248" s="987"/>
      <c r="F248" s="1057"/>
      <c r="G248" s="1057"/>
      <c r="H248" s="1057"/>
      <c r="I248" s="1057"/>
      <c r="J248" s="1057"/>
      <c r="K248" s="1057"/>
      <c r="L248" s="1058"/>
      <c r="M248" s="1058"/>
      <c r="N248" s="1058"/>
      <c r="O248" s="1058"/>
    </row>
    <row r="249" spans="3:15">
      <c r="C249" s="987"/>
      <c r="D249" s="987"/>
      <c r="E249" s="987"/>
      <c r="F249" s="1057"/>
      <c r="G249" s="1057"/>
      <c r="H249" s="1057"/>
      <c r="I249" s="1057"/>
      <c r="J249" s="1057"/>
      <c r="K249" s="1057"/>
      <c r="L249" s="1058"/>
      <c r="M249" s="1058"/>
      <c r="N249" s="1058"/>
      <c r="O249" s="1058"/>
    </row>
    <row r="250" spans="3:15">
      <c r="C250" s="987"/>
      <c r="D250" s="987"/>
      <c r="E250" s="987"/>
      <c r="F250" s="1057"/>
      <c r="G250" s="1057"/>
      <c r="H250" s="1057"/>
      <c r="I250" s="1057"/>
      <c r="J250" s="1057"/>
      <c r="K250" s="1057"/>
      <c r="L250" s="1058"/>
      <c r="M250" s="1058"/>
      <c r="N250" s="1058"/>
      <c r="O250" s="1058"/>
    </row>
    <row r="251" spans="3:15">
      <c r="C251" s="987"/>
      <c r="D251" s="987"/>
      <c r="E251" s="987"/>
      <c r="F251" s="1057"/>
      <c r="G251" s="1057"/>
      <c r="H251" s="1057"/>
      <c r="I251" s="1057"/>
      <c r="J251" s="1057"/>
      <c r="K251" s="1057"/>
      <c r="L251" s="1058"/>
      <c r="M251" s="1058"/>
      <c r="N251" s="1058"/>
      <c r="O251" s="1058"/>
    </row>
    <row r="252" spans="3:15">
      <c r="C252" s="987"/>
      <c r="D252" s="987"/>
      <c r="E252" s="987"/>
      <c r="F252" s="1057"/>
      <c r="G252" s="1057"/>
      <c r="H252" s="1057"/>
      <c r="I252" s="1057"/>
      <c r="J252" s="1057"/>
      <c r="K252" s="1057"/>
      <c r="L252" s="1058"/>
      <c r="M252" s="1058"/>
      <c r="N252" s="1058"/>
      <c r="O252" s="1058"/>
    </row>
    <row r="253" spans="3:15">
      <c r="C253" s="987"/>
      <c r="D253" s="987"/>
      <c r="E253" s="987"/>
      <c r="F253" s="1057"/>
      <c r="G253" s="1057"/>
      <c r="H253" s="1057"/>
      <c r="I253" s="1057"/>
      <c r="J253" s="1057"/>
      <c r="K253" s="1057"/>
      <c r="L253" s="1058"/>
      <c r="M253" s="1058"/>
      <c r="N253" s="1058"/>
      <c r="O253" s="1058"/>
    </row>
    <row r="254" spans="3:15">
      <c r="C254" s="987"/>
      <c r="D254" s="987"/>
      <c r="E254" s="987"/>
      <c r="F254" s="1057"/>
      <c r="G254" s="1057"/>
      <c r="H254" s="1057"/>
      <c r="I254" s="1057"/>
      <c r="J254" s="1057"/>
      <c r="K254" s="1057"/>
      <c r="L254" s="1058"/>
      <c r="M254" s="1058"/>
      <c r="N254" s="1058"/>
      <c r="O254" s="1058"/>
    </row>
    <row r="255" spans="3:15">
      <c r="C255" s="987"/>
      <c r="D255" s="987"/>
      <c r="E255" s="987"/>
      <c r="F255" s="1057"/>
      <c r="G255" s="1057"/>
      <c r="H255" s="1057"/>
      <c r="I255" s="1057"/>
      <c r="J255" s="1057"/>
      <c r="K255" s="1057"/>
      <c r="L255" s="1058"/>
      <c r="M255" s="1058"/>
      <c r="N255" s="1058"/>
      <c r="O255" s="1058"/>
    </row>
    <row r="256" spans="3:15">
      <c r="C256" s="987"/>
      <c r="D256" s="987"/>
      <c r="E256" s="987"/>
      <c r="F256" s="1057"/>
      <c r="G256" s="1057"/>
      <c r="H256" s="1057"/>
      <c r="I256" s="1057"/>
      <c r="J256" s="1057"/>
      <c r="K256" s="1057"/>
      <c r="L256" s="1058"/>
      <c r="M256" s="1058"/>
      <c r="N256" s="1058"/>
      <c r="O256" s="1058"/>
    </row>
    <row r="257" spans="3:15">
      <c r="C257" s="987"/>
      <c r="D257" s="987"/>
      <c r="E257" s="987"/>
      <c r="F257" s="1057"/>
      <c r="G257" s="1057"/>
      <c r="H257" s="1057"/>
      <c r="I257" s="1057"/>
      <c r="J257" s="1057"/>
      <c r="K257" s="1057"/>
      <c r="L257" s="1058"/>
      <c r="M257" s="1058"/>
      <c r="N257" s="1058"/>
      <c r="O257" s="1058"/>
    </row>
    <row r="258" spans="3:15">
      <c r="C258" s="987"/>
      <c r="D258" s="987"/>
      <c r="E258" s="987"/>
      <c r="F258" s="1057"/>
      <c r="G258" s="1057"/>
      <c r="H258" s="1057"/>
      <c r="I258" s="1057"/>
      <c r="J258" s="1057"/>
      <c r="K258" s="1057"/>
      <c r="L258" s="1058"/>
      <c r="M258" s="1058"/>
      <c r="N258" s="1058"/>
      <c r="O258" s="1058"/>
    </row>
    <row r="259" spans="3:15">
      <c r="C259" s="987"/>
      <c r="D259" s="987"/>
      <c r="E259" s="987"/>
      <c r="F259" s="1057"/>
      <c r="G259" s="1057"/>
      <c r="H259" s="1057"/>
      <c r="I259" s="1057"/>
      <c r="J259" s="1057"/>
      <c r="K259" s="1057"/>
      <c r="L259" s="1058"/>
      <c r="M259" s="1058"/>
      <c r="N259" s="1058"/>
      <c r="O259" s="1058"/>
    </row>
    <row r="260" spans="3:15">
      <c r="C260" s="987"/>
      <c r="D260" s="987"/>
      <c r="E260" s="987"/>
      <c r="F260" s="1057"/>
      <c r="G260" s="1057"/>
      <c r="H260" s="1057"/>
      <c r="I260" s="1057"/>
      <c r="J260" s="1057"/>
      <c r="K260" s="1057"/>
      <c r="L260" s="1058"/>
      <c r="M260" s="1058"/>
      <c r="N260" s="1058"/>
      <c r="O260" s="1058"/>
    </row>
    <row r="261" spans="3:15">
      <c r="C261" s="987"/>
      <c r="D261" s="987"/>
      <c r="E261" s="987"/>
      <c r="F261" s="1057"/>
      <c r="G261" s="1057"/>
      <c r="H261" s="1057"/>
      <c r="I261" s="1057"/>
      <c r="J261" s="1057"/>
      <c r="K261" s="1057"/>
      <c r="L261" s="1058"/>
      <c r="M261" s="1058"/>
      <c r="N261" s="1058"/>
      <c r="O261" s="1058"/>
    </row>
    <row r="262" spans="3:15">
      <c r="C262" s="987"/>
      <c r="D262" s="987"/>
      <c r="E262" s="987"/>
      <c r="F262" s="1057"/>
      <c r="G262" s="1057"/>
      <c r="H262" s="1057"/>
      <c r="I262" s="1057"/>
      <c r="J262" s="1057"/>
      <c r="K262" s="1057"/>
      <c r="L262" s="1058"/>
      <c r="M262" s="1058"/>
      <c r="N262" s="1058"/>
      <c r="O262" s="1058"/>
    </row>
    <row r="263" spans="3:15">
      <c r="C263" s="987"/>
      <c r="D263" s="987"/>
      <c r="E263" s="987"/>
      <c r="F263" s="1057"/>
      <c r="G263" s="1057"/>
      <c r="H263" s="1057"/>
      <c r="I263" s="1057"/>
      <c r="J263" s="1057"/>
      <c r="K263" s="1057"/>
      <c r="L263" s="1058"/>
      <c r="M263" s="1058"/>
      <c r="N263" s="1058"/>
      <c r="O263" s="1058"/>
    </row>
    <row r="264" spans="3:15">
      <c r="C264" s="987"/>
      <c r="D264" s="987"/>
      <c r="E264" s="987"/>
      <c r="F264" s="1057"/>
      <c r="G264" s="1057"/>
      <c r="H264" s="1057"/>
      <c r="I264" s="1057"/>
      <c r="J264" s="1057"/>
      <c r="K264" s="1057"/>
      <c r="L264" s="1058"/>
      <c r="M264" s="1058"/>
      <c r="N264" s="1058"/>
      <c r="O264" s="1058"/>
    </row>
    <row r="265" spans="3:15">
      <c r="C265" s="987"/>
      <c r="D265" s="987"/>
      <c r="E265" s="987"/>
      <c r="F265" s="1057"/>
      <c r="G265" s="1057"/>
      <c r="H265" s="1057"/>
      <c r="I265" s="1057"/>
      <c r="J265" s="1057"/>
      <c r="K265" s="1057"/>
      <c r="L265" s="1058"/>
      <c r="M265" s="1058"/>
      <c r="N265" s="1058"/>
      <c r="O265" s="1058"/>
    </row>
    <row r="266" spans="3:15">
      <c r="C266" s="987"/>
      <c r="D266" s="987"/>
      <c r="E266" s="987"/>
      <c r="F266" s="1057"/>
      <c r="G266" s="1057"/>
      <c r="H266" s="1057"/>
      <c r="I266" s="1057"/>
      <c r="J266" s="1057"/>
      <c r="K266" s="1057"/>
      <c r="L266" s="1058"/>
      <c r="M266" s="1058"/>
      <c r="N266" s="1058"/>
      <c r="O266" s="1058"/>
    </row>
    <row r="267" spans="3:15">
      <c r="C267" s="987"/>
      <c r="D267" s="987"/>
      <c r="E267" s="987"/>
      <c r="F267" s="1057"/>
      <c r="G267" s="1057"/>
      <c r="H267" s="1057"/>
      <c r="I267" s="1057"/>
      <c r="J267" s="1057"/>
      <c r="K267" s="1057"/>
      <c r="L267" s="1058"/>
      <c r="M267" s="1058"/>
      <c r="N267" s="1058"/>
      <c r="O267" s="1058"/>
    </row>
    <row r="268" spans="3:15">
      <c r="C268" s="987"/>
      <c r="D268" s="987"/>
      <c r="E268" s="987"/>
      <c r="F268" s="1057"/>
      <c r="G268" s="1057"/>
      <c r="H268" s="1057"/>
      <c r="I268" s="1057"/>
      <c r="J268" s="1057"/>
      <c r="K268" s="1057"/>
      <c r="L268" s="1058"/>
      <c r="M268" s="1058"/>
      <c r="N268" s="1058"/>
      <c r="O268" s="1058"/>
    </row>
    <row r="269" spans="3:15">
      <c r="C269" s="987"/>
      <c r="D269" s="987"/>
      <c r="E269" s="987"/>
      <c r="F269" s="1057"/>
      <c r="G269" s="1057"/>
      <c r="H269" s="1057"/>
      <c r="I269" s="1057"/>
      <c r="J269" s="1057"/>
      <c r="K269" s="1057"/>
      <c r="L269" s="1058"/>
      <c r="M269" s="1058"/>
      <c r="N269" s="1058"/>
      <c r="O269" s="1058"/>
    </row>
    <row r="270" spans="3:15">
      <c r="C270" s="987"/>
      <c r="D270" s="987"/>
      <c r="E270" s="987"/>
      <c r="F270" s="1057"/>
      <c r="G270" s="1057"/>
      <c r="H270" s="1057"/>
      <c r="I270" s="1057"/>
      <c r="J270" s="1057"/>
      <c r="K270" s="1057"/>
      <c r="L270" s="1058"/>
      <c r="M270" s="1058"/>
      <c r="N270" s="1058"/>
      <c r="O270" s="1058"/>
    </row>
    <row r="271" spans="3:15">
      <c r="C271" s="987"/>
      <c r="D271" s="987"/>
      <c r="E271" s="987"/>
      <c r="F271" s="1057"/>
      <c r="G271" s="1057"/>
      <c r="H271" s="1057"/>
      <c r="I271" s="1057"/>
      <c r="J271" s="1057"/>
      <c r="K271" s="1057"/>
      <c r="L271" s="1058"/>
      <c r="M271" s="1058"/>
      <c r="N271" s="1058"/>
      <c r="O271" s="1058"/>
    </row>
    <row r="272" spans="3:15">
      <c r="C272" s="987"/>
      <c r="D272" s="987"/>
      <c r="E272" s="987"/>
      <c r="F272" s="1057"/>
      <c r="G272" s="1057"/>
      <c r="H272" s="1057"/>
      <c r="I272" s="1057"/>
      <c r="J272" s="1057"/>
      <c r="K272" s="1057"/>
      <c r="L272" s="1058"/>
      <c r="M272" s="1058"/>
      <c r="N272" s="1058"/>
      <c r="O272" s="1058"/>
    </row>
    <row r="273" spans="3:15">
      <c r="C273" s="987"/>
      <c r="D273" s="987"/>
      <c r="E273" s="987"/>
      <c r="F273" s="1057"/>
      <c r="G273" s="1057"/>
      <c r="H273" s="1057"/>
      <c r="I273" s="1057"/>
      <c r="J273" s="1057"/>
      <c r="K273" s="1057"/>
      <c r="L273" s="1058"/>
      <c r="M273" s="1058"/>
      <c r="N273" s="1058"/>
      <c r="O273" s="1058"/>
    </row>
    <row r="274" spans="3:15">
      <c r="C274" s="987"/>
      <c r="D274" s="987"/>
      <c r="E274" s="987"/>
      <c r="F274" s="1057"/>
      <c r="G274" s="1057"/>
      <c r="H274" s="1057"/>
      <c r="I274" s="1057"/>
      <c r="J274" s="1057"/>
      <c r="K274" s="1057"/>
      <c r="L274" s="1058"/>
      <c r="M274" s="1058"/>
      <c r="N274" s="1058"/>
      <c r="O274" s="1058"/>
    </row>
    <row r="275" spans="3:15">
      <c r="C275" s="987"/>
      <c r="D275" s="987"/>
      <c r="E275" s="987"/>
      <c r="F275" s="1057"/>
      <c r="G275" s="1057"/>
      <c r="H275" s="1057"/>
      <c r="I275" s="1057"/>
      <c r="J275" s="1057"/>
      <c r="K275" s="1057"/>
      <c r="L275" s="1058"/>
      <c r="M275" s="1058"/>
      <c r="N275" s="1058"/>
      <c r="O275" s="1058"/>
    </row>
    <row r="276" spans="3:15">
      <c r="C276" s="987"/>
      <c r="D276" s="987"/>
      <c r="E276" s="987"/>
      <c r="F276" s="1057"/>
      <c r="G276" s="1057"/>
      <c r="H276" s="1057"/>
      <c r="I276" s="1057"/>
      <c r="J276" s="1057"/>
      <c r="K276" s="1057"/>
      <c r="L276" s="1058"/>
      <c r="M276" s="1058"/>
      <c r="N276" s="1058"/>
      <c r="O276" s="1058"/>
    </row>
    <row r="277" spans="3:15">
      <c r="C277" s="987"/>
      <c r="D277" s="987"/>
      <c r="E277" s="987"/>
      <c r="F277" s="1057"/>
      <c r="G277" s="1057"/>
      <c r="H277" s="1057"/>
      <c r="I277" s="1057"/>
      <c r="J277" s="1057"/>
      <c r="K277" s="1057"/>
      <c r="L277" s="1058"/>
      <c r="M277" s="1058"/>
      <c r="N277" s="1058"/>
      <c r="O277" s="1058"/>
    </row>
    <row r="278" spans="3:15">
      <c r="C278" s="987"/>
      <c r="D278" s="987"/>
      <c r="E278" s="987"/>
      <c r="F278" s="1057"/>
      <c r="G278" s="1057"/>
      <c r="H278" s="1057"/>
      <c r="I278" s="1057"/>
      <c r="J278" s="1057"/>
      <c r="K278" s="1057"/>
      <c r="L278" s="1058"/>
      <c r="M278" s="1058"/>
      <c r="N278" s="1058"/>
      <c r="O278" s="1058"/>
    </row>
    <row r="279" spans="3:15">
      <c r="C279" s="987"/>
      <c r="D279" s="987"/>
      <c r="E279" s="987"/>
      <c r="F279" s="1057"/>
      <c r="G279" s="1057"/>
      <c r="H279" s="1057"/>
      <c r="I279" s="1057"/>
      <c r="J279" s="1057"/>
      <c r="K279" s="1057"/>
      <c r="L279" s="1058"/>
      <c r="M279" s="1058"/>
      <c r="N279" s="1058"/>
      <c r="O279" s="1058"/>
    </row>
    <row r="280" spans="3:15">
      <c r="C280" s="987"/>
      <c r="D280" s="987"/>
      <c r="E280" s="987"/>
      <c r="F280" s="1057"/>
      <c r="G280" s="1057"/>
      <c r="H280" s="1057"/>
      <c r="I280" s="1057"/>
      <c r="J280" s="1057"/>
      <c r="K280" s="1057"/>
      <c r="L280" s="1058"/>
      <c r="M280" s="1058"/>
      <c r="N280" s="1058"/>
      <c r="O280" s="1058"/>
    </row>
    <row r="281" spans="3:15">
      <c r="C281" s="987"/>
      <c r="D281" s="987"/>
      <c r="E281" s="987"/>
      <c r="F281" s="1057"/>
      <c r="G281" s="1057"/>
      <c r="H281" s="1057"/>
      <c r="I281" s="1057"/>
      <c r="J281" s="1057"/>
      <c r="K281" s="1057"/>
      <c r="L281" s="1058"/>
      <c r="M281" s="1058"/>
      <c r="N281" s="1058"/>
      <c r="O281" s="1058"/>
    </row>
    <row r="282" spans="3:15">
      <c r="C282" s="987"/>
      <c r="D282" s="987"/>
      <c r="E282" s="987"/>
      <c r="F282" s="1057"/>
      <c r="G282" s="1057"/>
      <c r="H282" s="1057"/>
      <c r="I282" s="1057"/>
      <c r="J282" s="1057"/>
      <c r="K282" s="1057"/>
      <c r="L282" s="1058"/>
      <c r="M282" s="1058"/>
      <c r="N282" s="1058"/>
      <c r="O282" s="1058"/>
    </row>
    <row r="283" spans="3:15">
      <c r="C283" s="987"/>
      <c r="D283" s="987"/>
      <c r="E283" s="987"/>
      <c r="F283" s="1057"/>
      <c r="G283" s="1057"/>
      <c r="H283" s="1057"/>
      <c r="I283" s="1057"/>
      <c r="J283" s="1057"/>
      <c r="K283" s="1057"/>
      <c r="L283" s="1058"/>
      <c r="M283" s="1058"/>
      <c r="N283" s="1058"/>
      <c r="O283" s="1058"/>
    </row>
    <row r="284" spans="3:15">
      <c r="C284" s="987"/>
      <c r="D284" s="987"/>
      <c r="E284" s="987"/>
      <c r="F284" s="1057"/>
      <c r="G284" s="1057"/>
      <c r="H284" s="1057"/>
      <c r="I284" s="1057"/>
      <c r="J284" s="1057"/>
      <c r="K284" s="1057"/>
      <c r="L284" s="1058"/>
      <c r="M284" s="1058"/>
      <c r="N284" s="1058"/>
      <c r="O284" s="1058"/>
    </row>
    <row r="285" spans="3:15">
      <c r="C285" s="987"/>
      <c r="D285" s="987"/>
      <c r="E285" s="987"/>
      <c r="F285" s="1057"/>
      <c r="G285" s="1057"/>
      <c r="H285" s="1057"/>
      <c r="I285" s="1057"/>
      <c r="J285" s="1057"/>
      <c r="K285" s="1057"/>
      <c r="L285" s="1058"/>
      <c r="M285" s="1058"/>
      <c r="N285" s="1058"/>
      <c r="O285" s="1058"/>
    </row>
    <row r="286" spans="3:15">
      <c r="C286" s="987"/>
      <c r="D286" s="987"/>
      <c r="E286" s="987"/>
      <c r="F286" s="1057"/>
      <c r="G286" s="1057"/>
      <c r="H286" s="1057"/>
      <c r="I286" s="1057"/>
      <c r="J286" s="1057"/>
      <c r="K286" s="1057"/>
      <c r="L286" s="1058"/>
      <c r="M286" s="1058"/>
      <c r="N286" s="1058"/>
      <c r="O286" s="1058"/>
    </row>
    <row r="287" spans="3:15">
      <c r="C287" s="987"/>
      <c r="D287" s="987"/>
      <c r="E287" s="987"/>
      <c r="F287" s="1057"/>
      <c r="G287" s="1057"/>
      <c r="H287" s="1057"/>
      <c r="I287" s="1057"/>
      <c r="J287" s="1057"/>
      <c r="K287" s="1057"/>
      <c r="L287" s="1058"/>
      <c r="M287" s="1058"/>
      <c r="N287" s="1058"/>
      <c r="O287" s="1058"/>
    </row>
    <row r="288" spans="3:15">
      <c r="C288" s="987"/>
      <c r="D288" s="987"/>
      <c r="E288" s="987"/>
      <c r="F288" s="1057"/>
      <c r="G288" s="1057"/>
      <c r="H288" s="1057"/>
      <c r="I288" s="1057"/>
      <c r="J288" s="1057"/>
      <c r="K288" s="1057"/>
      <c r="L288" s="1058"/>
      <c r="M288" s="1058"/>
      <c r="N288" s="1058"/>
      <c r="O288" s="1058"/>
    </row>
    <row r="289" spans="3:15">
      <c r="C289" s="987"/>
      <c r="D289" s="987"/>
      <c r="E289" s="987"/>
      <c r="F289" s="1057"/>
      <c r="G289" s="1057"/>
      <c r="H289" s="1057"/>
      <c r="I289" s="1057"/>
      <c r="J289" s="1057"/>
      <c r="K289" s="1057"/>
      <c r="L289" s="1058"/>
      <c r="M289" s="1058"/>
      <c r="N289" s="1058"/>
      <c r="O289" s="1058"/>
    </row>
    <row r="290" spans="3:15">
      <c r="C290" s="987"/>
      <c r="D290" s="987"/>
      <c r="E290" s="987"/>
      <c r="F290" s="1057"/>
      <c r="G290" s="1057"/>
      <c r="H290" s="1057"/>
      <c r="I290" s="1057"/>
      <c r="J290" s="1057"/>
      <c r="K290" s="1057"/>
      <c r="L290" s="1058"/>
      <c r="M290" s="1058"/>
      <c r="N290" s="1058"/>
      <c r="O290" s="1058"/>
    </row>
    <row r="291" spans="3:15">
      <c r="C291" s="987"/>
      <c r="D291" s="987"/>
      <c r="E291" s="987"/>
      <c r="F291" s="1057"/>
      <c r="G291" s="1057"/>
      <c r="H291" s="1057"/>
      <c r="I291" s="1057"/>
      <c r="J291" s="1057"/>
      <c r="K291" s="1057"/>
      <c r="L291" s="1058"/>
      <c r="M291" s="1058"/>
      <c r="N291" s="1058"/>
      <c r="O291" s="1058"/>
    </row>
    <row r="292" spans="3:15">
      <c r="C292" s="987"/>
      <c r="D292" s="987"/>
      <c r="E292" s="987"/>
      <c r="F292" s="1057"/>
      <c r="G292" s="1057"/>
      <c r="H292" s="1057"/>
      <c r="I292" s="1057"/>
      <c r="J292" s="1057"/>
      <c r="K292" s="1057"/>
      <c r="L292" s="1058"/>
      <c r="M292" s="1058"/>
      <c r="N292" s="1058"/>
      <c r="O292" s="1058"/>
    </row>
    <row r="293" spans="3:15">
      <c r="C293" s="987"/>
      <c r="D293" s="987"/>
      <c r="E293" s="987"/>
      <c r="F293" s="1057"/>
      <c r="G293" s="1057"/>
      <c r="H293" s="1057"/>
      <c r="I293" s="1057"/>
      <c r="J293" s="1057"/>
      <c r="K293" s="1057"/>
      <c r="L293" s="1058"/>
      <c r="M293" s="1058"/>
      <c r="N293" s="1058"/>
      <c r="O293" s="1058"/>
    </row>
    <row r="294" spans="3:15">
      <c r="C294" s="987"/>
      <c r="D294" s="987"/>
      <c r="E294" s="987"/>
      <c r="F294" s="1057"/>
      <c r="G294" s="1057"/>
      <c r="H294" s="1057"/>
      <c r="I294" s="1057"/>
      <c r="J294" s="1057"/>
      <c r="K294" s="1057"/>
      <c r="L294" s="1058"/>
      <c r="M294" s="1058"/>
      <c r="N294" s="1058"/>
      <c r="O294" s="1058"/>
    </row>
    <row r="295" spans="3:15">
      <c r="C295" s="987"/>
      <c r="D295" s="987"/>
      <c r="E295" s="987"/>
      <c r="F295" s="1057"/>
      <c r="G295" s="1057"/>
      <c r="H295" s="1057"/>
      <c r="I295" s="1057"/>
      <c r="J295" s="1057"/>
      <c r="K295" s="1057"/>
      <c r="L295" s="1058"/>
      <c r="M295" s="1058"/>
      <c r="N295" s="1058"/>
      <c r="O295" s="1058"/>
    </row>
    <row r="296" spans="3:15">
      <c r="C296" s="987"/>
      <c r="D296" s="987"/>
      <c r="E296" s="987"/>
      <c r="F296" s="1057"/>
      <c r="G296" s="1057"/>
      <c r="H296" s="1057"/>
      <c r="I296" s="1057"/>
      <c r="J296" s="1057"/>
      <c r="K296" s="1057"/>
      <c r="L296" s="1058"/>
      <c r="M296" s="1058"/>
      <c r="N296" s="1058"/>
      <c r="O296" s="1058"/>
    </row>
    <row r="297" spans="3:15">
      <c r="C297" s="987"/>
      <c r="D297" s="987"/>
      <c r="E297" s="987"/>
      <c r="F297" s="1057"/>
      <c r="G297" s="1057"/>
      <c r="H297" s="1057"/>
      <c r="I297" s="1057"/>
      <c r="J297" s="1057"/>
      <c r="K297" s="1057"/>
      <c r="L297" s="1058"/>
      <c r="M297" s="1058"/>
      <c r="N297" s="1058"/>
      <c r="O297" s="1058"/>
    </row>
    <row r="298" spans="3:15">
      <c r="C298" s="987"/>
      <c r="D298" s="987"/>
      <c r="E298" s="987"/>
      <c r="F298" s="1057"/>
      <c r="G298" s="1057"/>
      <c r="H298" s="1057"/>
      <c r="I298" s="1057"/>
      <c r="J298" s="1057"/>
      <c r="K298" s="1057"/>
      <c r="L298" s="1058"/>
      <c r="M298" s="1058"/>
      <c r="N298" s="1058"/>
      <c r="O298" s="1058"/>
    </row>
    <row r="299" spans="3:15">
      <c r="C299" s="987"/>
      <c r="D299" s="987"/>
      <c r="E299" s="987"/>
      <c r="F299" s="1057"/>
      <c r="G299" s="1057"/>
      <c r="H299" s="1057"/>
      <c r="I299" s="1057"/>
      <c r="J299" s="1057"/>
      <c r="K299" s="1057"/>
      <c r="L299" s="1058"/>
      <c r="M299" s="1058"/>
      <c r="N299" s="1058"/>
      <c r="O299" s="1058"/>
    </row>
    <row r="300" spans="3:15">
      <c r="C300" s="987"/>
      <c r="D300" s="987"/>
      <c r="E300" s="987"/>
      <c r="F300" s="1057"/>
      <c r="G300" s="1057"/>
      <c r="H300" s="1057"/>
      <c r="I300" s="1057"/>
      <c r="J300" s="1057"/>
      <c r="K300" s="1057"/>
      <c r="L300" s="1058"/>
      <c r="M300" s="1058"/>
      <c r="N300" s="1058"/>
      <c r="O300" s="1058"/>
    </row>
    <row r="301" spans="3:15">
      <c r="C301" s="987"/>
      <c r="D301" s="987"/>
      <c r="E301" s="987"/>
      <c r="F301" s="1057"/>
      <c r="G301" s="1057"/>
      <c r="H301" s="1057"/>
      <c r="I301" s="1057"/>
      <c r="J301" s="1057"/>
      <c r="K301" s="1057"/>
      <c r="L301" s="1058"/>
      <c r="M301" s="1058"/>
      <c r="N301" s="1058"/>
      <c r="O301" s="1058"/>
    </row>
    <row r="302" spans="3:15">
      <c r="C302" s="987"/>
      <c r="D302" s="987"/>
      <c r="E302" s="987"/>
      <c r="F302" s="1057"/>
      <c r="G302" s="1057"/>
      <c r="H302" s="1057"/>
      <c r="I302" s="1057"/>
      <c r="J302" s="1057"/>
      <c r="K302" s="1057"/>
      <c r="L302" s="1058"/>
      <c r="M302" s="1058"/>
      <c r="N302" s="1058"/>
      <c r="O302" s="1058"/>
    </row>
    <row r="303" spans="3:15">
      <c r="C303" s="987"/>
      <c r="D303" s="987"/>
      <c r="E303" s="987"/>
      <c r="F303" s="1057"/>
      <c r="G303" s="1057"/>
      <c r="H303" s="1057"/>
      <c r="I303" s="1057"/>
      <c r="J303" s="1057"/>
      <c r="K303" s="1057"/>
      <c r="L303" s="1058"/>
      <c r="M303" s="1058"/>
      <c r="N303" s="1058"/>
      <c r="O303" s="1058"/>
    </row>
    <row r="304" spans="3:15">
      <c r="C304" s="987"/>
      <c r="D304" s="987"/>
      <c r="E304" s="987"/>
      <c r="F304" s="1057"/>
      <c r="G304" s="1057"/>
      <c r="H304" s="1057"/>
      <c r="I304" s="1057"/>
      <c r="J304" s="1057"/>
      <c r="K304" s="1057"/>
      <c r="L304" s="1058"/>
      <c r="M304" s="1058"/>
      <c r="N304" s="1058"/>
      <c r="O304" s="1058"/>
    </row>
    <row r="305" spans="3:15">
      <c r="C305" s="987"/>
      <c r="D305" s="987"/>
      <c r="E305" s="987"/>
      <c r="F305" s="1057"/>
      <c r="G305" s="1057"/>
      <c r="H305" s="1057"/>
      <c r="I305" s="1057"/>
      <c r="J305" s="1057"/>
      <c r="K305" s="1057"/>
      <c r="L305" s="1058"/>
      <c r="M305" s="1058"/>
      <c r="N305" s="1058"/>
      <c r="O305" s="1058"/>
    </row>
    <row r="306" spans="3:15">
      <c r="C306" s="987"/>
      <c r="D306" s="987"/>
      <c r="E306" s="987"/>
      <c r="F306" s="1057"/>
      <c r="G306" s="1057"/>
      <c r="H306" s="1057"/>
      <c r="I306" s="1057"/>
      <c r="J306" s="1057"/>
      <c r="K306" s="1057"/>
      <c r="L306" s="1058"/>
      <c r="M306" s="1058"/>
      <c r="N306" s="1058"/>
      <c r="O306" s="1058"/>
    </row>
    <row r="307" spans="3:15">
      <c r="C307" s="987"/>
      <c r="D307" s="987"/>
      <c r="E307" s="987"/>
      <c r="F307" s="1057"/>
      <c r="G307" s="1057"/>
      <c r="H307" s="1057"/>
      <c r="I307" s="1057"/>
      <c r="J307" s="1057"/>
      <c r="K307" s="1057"/>
      <c r="L307" s="1058"/>
      <c r="M307" s="1058"/>
      <c r="N307" s="1058"/>
      <c r="O307" s="1058"/>
    </row>
    <row r="308" spans="3:15">
      <c r="C308" s="987"/>
      <c r="D308" s="987"/>
      <c r="E308" s="987"/>
      <c r="F308" s="1057"/>
      <c r="G308" s="1057"/>
      <c r="H308" s="1057"/>
      <c r="I308" s="1057"/>
      <c r="J308" s="1057"/>
      <c r="K308" s="1057"/>
      <c r="L308" s="1058"/>
      <c r="M308" s="1058"/>
      <c r="N308" s="1058"/>
      <c r="O308" s="1058"/>
    </row>
    <row r="309" spans="3:15">
      <c r="C309" s="987"/>
      <c r="D309" s="987"/>
      <c r="E309" s="987"/>
      <c r="F309" s="1057"/>
      <c r="G309" s="1057"/>
      <c r="H309" s="1057"/>
      <c r="I309" s="1057"/>
      <c r="J309" s="1057"/>
      <c r="K309" s="1057"/>
      <c r="L309" s="1058"/>
      <c r="M309" s="1058"/>
      <c r="N309" s="1058"/>
      <c r="O309" s="1058"/>
    </row>
    <row r="310" spans="3:15">
      <c r="C310" s="987"/>
      <c r="D310" s="987"/>
      <c r="E310" s="987"/>
      <c r="F310" s="1057"/>
      <c r="G310" s="1057"/>
      <c r="H310" s="1057"/>
      <c r="I310" s="1057"/>
      <c r="J310" s="1057"/>
      <c r="K310" s="1057"/>
      <c r="L310" s="1058"/>
      <c r="M310" s="1058"/>
      <c r="N310" s="1058"/>
      <c r="O310" s="1058"/>
    </row>
    <row r="311" spans="3:15">
      <c r="C311" s="987"/>
      <c r="D311" s="987"/>
      <c r="E311" s="987"/>
      <c r="F311" s="1057"/>
      <c r="G311" s="1057"/>
      <c r="H311" s="1057"/>
      <c r="I311" s="1057"/>
      <c r="J311" s="1057"/>
      <c r="K311" s="1057"/>
      <c r="L311" s="1058"/>
      <c r="M311" s="1058"/>
      <c r="N311" s="1058"/>
      <c r="O311" s="1058"/>
    </row>
    <row r="312" spans="3:15">
      <c r="C312" s="987"/>
      <c r="D312" s="987"/>
      <c r="E312" s="987"/>
      <c r="F312" s="1057"/>
      <c r="G312" s="1057"/>
      <c r="H312" s="1057"/>
      <c r="I312" s="1057"/>
      <c r="J312" s="1057"/>
      <c r="K312" s="1057"/>
      <c r="L312" s="1058"/>
      <c r="M312" s="1058"/>
      <c r="N312" s="1058"/>
      <c r="O312" s="1058"/>
    </row>
    <row r="313" spans="3:15">
      <c r="C313" s="987"/>
      <c r="D313" s="987"/>
      <c r="E313" s="987"/>
      <c r="F313" s="1057"/>
      <c r="G313" s="1057"/>
      <c r="H313" s="1057"/>
      <c r="I313" s="1057"/>
      <c r="J313" s="1057"/>
      <c r="K313" s="1057"/>
      <c r="L313" s="1058"/>
      <c r="M313" s="1058"/>
      <c r="N313" s="1058"/>
      <c r="O313" s="1058"/>
    </row>
    <row r="314" spans="3:15">
      <c r="C314" s="987"/>
      <c r="D314" s="987"/>
      <c r="E314" s="987"/>
      <c r="F314" s="1057"/>
      <c r="G314" s="1057"/>
      <c r="H314" s="1057"/>
      <c r="I314" s="1057"/>
      <c r="J314" s="1057"/>
      <c r="K314" s="1057"/>
      <c r="L314" s="1058"/>
      <c r="M314" s="1058"/>
      <c r="N314" s="1058"/>
      <c r="O314" s="1058"/>
    </row>
    <row r="315" spans="3:15">
      <c r="C315" s="987"/>
      <c r="D315" s="987"/>
      <c r="E315" s="987"/>
      <c r="F315" s="1057"/>
      <c r="G315" s="1057"/>
      <c r="H315" s="1057"/>
      <c r="I315" s="1057"/>
      <c r="J315" s="1057"/>
      <c r="K315" s="1057"/>
      <c r="L315" s="1058"/>
      <c r="M315" s="1058"/>
      <c r="N315" s="1058"/>
      <c r="O315" s="1058"/>
    </row>
    <row r="316" spans="3:15">
      <c r="C316" s="987"/>
      <c r="D316" s="987"/>
      <c r="E316" s="987"/>
      <c r="F316" s="1057"/>
      <c r="G316" s="1057"/>
      <c r="H316" s="1057"/>
      <c r="I316" s="1057"/>
      <c r="J316" s="1057"/>
      <c r="K316" s="1057"/>
      <c r="L316" s="1058"/>
      <c r="M316" s="1058"/>
      <c r="N316" s="1058"/>
      <c r="O316" s="1058"/>
    </row>
    <row r="317" spans="3:15">
      <c r="C317" s="987"/>
      <c r="D317" s="987"/>
      <c r="E317" s="987"/>
      <c r="F317" s="1057"/>
      <c r="G317" s="1057"/>
      <c r="H317" s="1057"/>
      <c r="I317" s="1057"/>
      <c r="J317" s="1057"/>
      <c r="K317" s="1057"/>
      <c r="L317" s="1058"/>
      <c r="M317" s="1058"/>
      <c r="N317" s="1058"/>
      <c r="O317" s="1058"/>
    </row>
    <row r="318" spans="3:15">
      <c r="C318" s="987"/>
      <c r="D318" s="987"/>
      <c r="E318" s="987"/>
      <c r="F318" s="1057"/>
      <c r="G318" s="1057"/>
      <c r="H318" s="1057"/>
      <c r="I318" s="1057"/>
      <c r="J318" s="1057"/>
      <c r="K318" s="1057"/>
      <c r="L318" s="1058"/>
      <c r="M318" s="1058"/>
      <c r="N318" s="1058"/>
      <c r="O318" s="1058"/>
    </row>
    <row r="319" spans="3:15">
      <c r="C319" s="987"/>
      <c r="D319" s="987"/>
      <c r="E319" s="987"/>
      <c r="F319" s="1057"/>
      <c r="G319" s="1057"/>
      <c r="H319" s="1057"/>
      <c r="I319" s="1057"/>
      <c r="J319" s="1057"/>
      <c r="K319" s="1057"/>
      <c r="L319" s="1058"/>
      <c r="M319" s="1058"/>
      <c r="N319" s="1058"/>
      <c r="O319" s="1058"/>
    </row>
    <row r="320" spans="3:15">
      <c r="C320" s="987"/>
      <c r="D320" s="987"/>
      <c r="E320" s="987"/>
      <c r="F320" s="1057"/>
      <c r="G320" s="1057"/>
      <c r="H320" s="1057"/>
      <c r="I320" s="1057"/>
      <c r="J320" s="1057"/>
      <c r="K320" s="1057"/>
      <c r="L320" s="1058"/>
      <c r="M320" s="1058"/>
      <c r="N320" s="1058"/>
      <c r="O320" s="1058"/>
    </row>
    <row r="321" spans="3:15">
      <c r="C321" s="987"/>
      <c r="D321" s="987"/>
      <c r="E321" s="987"/>
      <c r="F321" s="1057"/>
      <c r="G321" s="1057"/>
      <c r="H321" s="1057"/>
      <c r="I321" s="1057"/>
      <c r="J321" s="1057"/>
      <c r="K321" s="1057"/>
      <c r="L321" s="1058"/>
      <c r="M321" s="1058"/>
      <c r="N321" s="1058"/>
      <c r="O321" s="1058"/>
    </row>
    <row r="322" spans="3:15">
      <c r="C322" s="987"/>
      <c r="D322" s="987"/>
      <c r="E322" s="987"/>
      <c r="F322" s="1057"/>
      <c r="G322" s="1057"/>
      <c r="H322" s="1057"/>
      <c r="I322" s="1057"/>
      <c r="J322" s="1057"/>
      <c r="K322" s="1057"/>
      <c r="L322" s="1058"/>
      <c r="M322" s="1058"/>
      <c r="N322" s="1058"/>
      <c r="O322" s="1058"/>
    </row>
    <row r="323" spans="3:15">
      <c r="C323" s="987"/>
      <c r="D323" s="987"/>
      <c r="E323" s="987"/>
      <c r="F323" s="1057"/>
      <c r="G323" s="1057"/>
      <c r="H323" s="1057"/>
      <c r="I323" s="1057"/>
      <c r="J323" s="1057"/>
      <c r="K323" s="1057"/>
      <c r="L323" s="1058"/>
      <c r="M323" s="1058"/>
      <c r="N323" s="1058"/>
      <c r="O323" s="1058"/>
    </row>
    <row r="324" spans="3:15">
      <c r="C324" s="987"/>
      <c r="D324" s="987"/>
      <c r="E324" s="987"/>
      <c r="F324" s="1057"/>
      <c r="G324" s="1057"/>
      <c r="H324" s="1057"/>
      <c r="I324" s="1057"/>
      <c r="J324" s="1057"/>
      <c r="K324" s="1057"/>
      <c r="L324" s="1058"/>
      <c r="M324" s="1058"/>
      <c r="N324" s="1058"/>
      <c r="O324" s="1058"/>
    </row>
    <row r="325" spans="3:15">
      <c r="C325" s="987"/>
      <c r="D325" s="987"/>
      <c r="E325" s="987"/>
      <c r="F325" s="1057"/>
      <c r="G325" s="1057"/>
      <c r="H325" s="1057"/>
      <c r="I325" s="1057"/>
      <c r="J325" s="1057"/>
      <c r="K325" s="1057"/>
      <c r="L325" s="1058"/>
      <c r="M325" s="1058"/>
      <c r="N325" s="1058"/>
      <c r="O325" s="1058"/>
    </row>
    <row r="326" spans="3:15">
      <c r="C326" s="987"/>
      <c r="D326" s="987"/>
      <c r="E326" s="987"/>
      <c r="F326" s="1057"/>
      <c r="G326" s="1057"/>
      <c r="H326" s="1057"/>
      <c r="I326" s="1057"/>
      <c r="J326" s="1057"/>
      <c r="K326" s="1057"/>
      <c r="L326" s="1058"/>
      <c r="M326" s="1058"/>
      <c r="N326" s="1058"/>
      <c r="O326" s="1058"/>
    </row>
    <row r="327" spans="3:15">
      <c r="C327" s="987"/>
      <c r="D327" s="987"/>
      <c r="E327" s="987"/>
      <c r="F327" s="1057"/>
      <c r="G327" s="1057"/>
      <c r="H327" s="1057"/>
      <c r="I327" s="1057"/>
      <c r="J327" s="1057"/>
      <c r="K327" s="1057"/>
      <c r="L327" s="1058"/>
      <c r="M327" s="1058"/>
      <c r="N327" s="1058"/>
      <c r="O327" s="1058"/>
    </row>
    <row r="328" spans="3:15">
      <c r="C328" s="987"/>
      <c r="D328" s="987"/>
      <c r="E328" s="987"/>
      <c r="F328" s="1057"/>
      <c r="G328" s="1057"/>
      <c r="H328" s="1057"/>
      <c r="I328" s="1057"/>
      <c r="J328" s="1057"/>
      <c r="K328" s="1057"/>
      <c r="L328" s="1058"/>
      <c r="M328" s="1058"/>
      <c r="N328" s="1058"/>
      <c r="O328" s="1058"/>
    </row>
    <row r="329" spans="3:15">
      <c r="C329" s="987"/>
      <c r="D329" s="987"/>
      <c r="E329" s="987"/>
      <c r="F329" s="1057"/>
      <c r="G329" s="1057"/>
      <c r="H329" s="1057"/>
      <c r="I329" s="1057"/>
      <c r="J329" s="1057"/>
      <c r="K329" s="1057"/>
      <c r="L329" s="1058"/>
      <c r="M329" s="1058"/>
      <c r="N329" s="1058"/>
      <c r="O329" s="1058"/>
    </row>
    <row r="330" spans="3:15">
      <c r="C330" s="987"/>
      <c r="D330" s="987"/>
      <c r="E330" s="987"/>
      <c r="F330" s="1057"/>
      <c r="G330" s="1057"/>
      <c r="H330" s="1057"/>
      <c r="I330" s="1057"/>
      <c r="J330" s="1057"/>
      <c r="K330" s="1057"/>
      <c r="L330" s="1058"/>
      <c r="M330" s="1058"/>
      <c r="N330" s="1058"/>
      <c r="O330" s="1058"/>
    </row>
    <row r="331" spans="3:15">
      <c r="C331" s="987"/>
      <c r="D331" s="987"/>
      <c r="E331" s="987"/>
      <c r="F331" s="1057"/>
      <c r="G331" s="1057"/>
      <c r="H331" s="1057"/>
      <c r="I331" s="1057"/>
      <c r="J331" s="1057"/>
      <c r="K331" s="1057"/>
      <c r="L331" s="1058"/>
      <c r="M331" s="1058"/>
      <c r="N331" s="1058"/>
      <c r="O331" s="1058"/>
    </row>
    <row r="332" spans="3:15">
      <c r="C332" s="987"/>
      <c r="D332" s="987"/>
      <c r="E332" s="987"/>
      <c r="F332" s="1057"/>
      <c r="G332" s="1057"/>
      <c r="H332" s="1057"/>
      <c r="I332" s="1057"/>
      <c r="J332" s="1057"/>
      <c r="K332" s="1057"/>
      <c r="L332" s="1058"/>
      <c r="M332" s="1058"/>
      <c r="N332" s="1058"/>
      <c r="O332" s="1058"/>
    </row>
    <row r="333" spans="3:15">
      <c r="C333" s="987"/>
      <c r="D333" s="987"/>
      <c r="E333" s="987"/>
      <c r="F333" s="1057"/>
      <c r="G333" s="1057"/>
      <c r="H333" s="1057"/>
      <c r="I333" s="1057"/>
      <c r="J333" s="1057"/>
      <c r="K333" s="1057"/>
      <c r="L333" s="1058"/>
      <c r="M333" s="1058"/>
      <c r="N333" s="1058"/>
      <c r="O333" s="1058"/>
    </row>
    <row r="334" spans="3:15">
      <c r="C334" s="987"/>
      <c r="D334" s="987"/>
      <c r="E334" s="987"/>
      <c r="F334" s="1057"/>
      <c r="G334" s="1057"/>
      <c r="H334" s="1057"/>
      <c r="I334" s="1057"/>
      <c r="J334" s="1057"/>
      <c r="K334" s="1057"/>
      <c r="L334" s="1058"/>
      <c r="M334" s="1058"/>
      <c r="N334" s="1058"/>
      <c r="O334" s="1058"/>
    </row>
    <row r="335" spans="3:15">
      <c r="C335" s="987"/>
      <c r="D335" s="987"/>
      <c r="E335" s="987"/>
      <c r="F335" s="1057"/>
      <c r="G335" s="1057"/>
      <c r="H335" s="1057"/>
      <c r="I335" s="1057"/>
      <c r="J335" s="1057"/>
      <c r="K335" s="1057"/>
      <c r="L335" s="1058"/>
      <c r="M335" s="1058"/>
      <c r="N335" s="1058"/>
      <c r="O335" s="1058"/>
    </row>
    <row r="336" spans="3:15">
      <c r="C336" s="987"/>
      <c r="D336" s="987"/>
      <c r="E336" s="987"/>
      <c r="F336" s="1057"/>
      <c r="G336" s="1057"/>
      <c r="H336" s="1057"/>
      <c r="I336" s="1057"/>
      <c r="J336" s="1057"/>
      <c r="K336" s="1057"/>
      <c r="L336" s="1058"/>
      <c r="M336" s="1058"/>
      <c r="N336" s="1058"/>
      <c r="O336" s="1058"/>
    </row>
    <row r="337" spans="3:15">
      <c r="C337" s="987"/>
      <c r="D337" s="987"/>
      <c r="E337" s="987"/>
      <c r="F337" s="1057"/>
      <c r="G337" s="1057"/>
      <c r="H337" s="1057"/>
      <c r="I337" s="1057"/>
      <c r="J337" s="1057"/>
      <c r="K337" s="1057"/>
      <c r="L337" s="1058"/>
      <c r="M337" s="1058"/>
      <c r="N337" s="1058"/>
      <c r="O337" s="1058"/>
    </row>
    <row r="338" spans="3:15">
      <c r="C338" s="987"/>
      <c r="D338" s="987"/>
      <c r="E338" s="987"/>
      <c r="F338" s="1057"/>
      <c r="G338" s="1057"/>
      <c r="H338" s="1057"/>
      <c r="I338" s="1057"/>
      <c r="J338" s="1057"/>
      <c r="K338" s="1057"/>
      <c r="L338" s="1058"/>
      <c r="M338" s="1058"/>
      <c r="N338" s="1058"/>
      <c r="O338" s="1058"/>
    </row>
    <row r="339" spans="3:15">
      <c r="C339" s="987"/>
      <c r="D339" s="987"/>
      <c r="E339" s="987"/>
      <c r="F339" s="1057"/>
      <c r="G339" s="1057"/>
      <c r="H339" s="1057"/>
      <c r="I339" s="1057"/>
      <c r="J339" s="1057"/>
      <c r="K339" s="1057"/>
      <c r="L339" s="1058"/>
      <c r="M339" s="1058"/>
      <c r="N339" s="1058"/>
      <c r="O339" s="1058"/>
    </row>
    <row r="340" spans="3:15">
      <c r="C340" s="987"/>
      <c r="D340" s="987"/>
      <c r="E340" s="987"/>
      <c r="F340" s="1057"/>
      <c r="G340" s="1057"/>
      <c r="H340" s="1057"/>
      <c r="I340" s="1057"/>
      <c r="J340" s="1057"/>
      <c r="K340" s="1057"/>
      <c r="L340" s="1058"/>
      <c r="M340" s="1058"/>
      <c r="N340" s="1058"/>
      <c r="O340" s="1058"/>
    </row>
    <row r="341" spans="3:15">
      <c r="C341" s="987"/>
      <c r="D341" s="987"/>
      <c r="E341" s="987"/>
      <c r="F341" s="1057"/>
      <c r="G341" s="1057"/>
      <c r="H341" s="1057"/>
      <c r="I341" s="1057"/>
      <c r="J341" s="1057"/>
      <c r="K341" s="1057"/>
      <c r="L341" s="1058"/>
      <c r="M341" s="1058"/>
      <c r="N341" s="1058"/>
      <c r="O341" s="1058"/>
    </row>
    <row r="342" spans="3:15">
      <c r="C342" s="987"/>
      <c r="D342" s="987"/>
      <c r="E342" s="987"/>
      <c r="F342" s="1057"/>
      <c r="G342" s="1057"/>
      <c r="H342" s="1057"/>
      <c r="I342" s="1057"/>
      <c r="J342" s="1057"/>
      <c r="K342" s="1057"/>
      <c r="L342" s="1058"/>
      <c r="M342" s="1058"/>
      <c r="N342" s="1058"/>
      <c r="O342" s="1058"/>
    </row>
    <row r="343" spans="3:15">
      <c r="C343" s="987"/>
      <c r="D343" s="987"/>
      <c r="E343" s="987"/>
      <c r="F343" s="1057"/>
      <c r="G343" s="1057"/>
      <c r="H343" s="1057"/>
      <c r="I343" s="1057"/>
      <c r="J343" s="1057"/>
      <c r="K343" s="1057"/>
      <c r="L343" s="1058"/>
      <c r="M343" s="1058"/>
      <c r="N343" s="1058"/>
      <c r="O343" s="1058"/>
    </row>
    <row r="344" spans="3:15">
      <c r="C344" s="987"/>
      <c r="D344" s="987"/>
      <c r="E344" s="987"/>
      <c r="F344" s="1057"/>
      <c r="G344" s="1057"/>
      <c r="H344" s="1057"/>
      <c r="I344" s="1057"/>
      <c r="J344" s="1057"/>
      <c r="K344" s="1057"/>
      <c r="L344" s="1058"/>
      <c r="M344" s="1058"/>
      <c r="N344" s="1058"/>
      <c r="O344" s="1058"/>
    </row>
    <row r="345" spans="3:15">
      <c r="C345" s="987"/>
      <c r="D345" s="987"/>
      <c r="E345" s="987"/>
      <c r="F345" s="1057"/>
      <c r="G345" s="1057"/>
      <c r="H345" s="1057"/>
      <c r="I345" s="1057"/>
      <c r="J345" s="1057"/>
      <c r="K345" s="1057"/>
      <c r="L345" s="1058"/>
      <c r="M345" s="1058"/>
      <c r="N345" s="1058"/>
      <c r="O345" s="1058"/>
    </row>
    <row r="346" spans="3:15">
      <c r="C346" s="987"/>
      <c r="D346" s="987"/>
      <c r="E346" s="987"/>
      <c r="F346" s="1057"/>
      <c r="G346" s="1057"/>
      <c r="H346" s="1057"/>
      <c r="I346" s="1057"/>
      <c r="J346" s="1057"/>
      <c r="K346" s="1057"/>
      <c r="L346" s="1058"/>
      <c r="M346" s="1058"/>
      <c r="N346" s="1058"/>
      <c r="O346" s="1058"/>
    </row>
    <row r="347" spans="3:15">
      <c r="C347" s="987"/>
      <c r="D347" s="987"/>
      <c r="E347" s="987"/>
      <c r="F347" s="1057"/>
      <c r="G347" s="1057"/>
      <c r="H347" s="1057"/>
      <c r="I347" s="1057"/>
      <c r="J347" s="1057"/>
      <c r="K347" s="1057"/>
      <c r="L347" s="1058"/>
      <c r="M347" s="1058"/>
      <c r="N347" s="1058"/>
      <c r="O347" s="1058"/>
    </row>
    <row r="348" spans="3:15">
      <c r="C348" s="987"/>
      <c r="D348" s="987"/>
      <c r="E348" s="987"/>
      <c r="F348" s="1057"/>
      <c r="G348" s="1057"/>
      <c r="H348" s="1057"/>
      <c r="I348" s="1057"/>
      <c r="J348" s="1057"/>
      <c r="K348" s="1057"/>
      <c r="L348" s="1058"/>
      <c r="M348" s="1058"/>
      <c r="N348" s="1058"/>
      <c r="O348" s="1058"/>
    </row>
    <row r="349" spans="3:15">
      <c r="C349" s="987"/>
      <c r="D349" s="987"/>
      <c r="E349" s="987"/>
      <c r="F349" s="1057"/>
      <c r="G349" s="1057"/>
      <c r="H349" s="1057"/>
      <c r="I349" s="1057"/>
      <c r="J349" s="1057"/>
      <c r="K349" s="1057"/>
      <c r="L349" s="1058"/>
      <c r="M349" s="1058"/>
      <c r="N349" s="1058"/>
      <c r="O349" s="1058"/>
    </row>
    <row r="350" spans="3:15">
      <c r="C350" s="987"/>
      <c r="D350" s="987"/>
      <c r="E350" s="987"/>
      <c r="F350" s="1057"/>
      <c r="G350" s="1057"/>
      <c r="H350" s="1057"/>
      <c r="I350" s="1057"/>
      <c r="J350" s="1057"/>
      <c r="K350" s="1057"/>
      <c r="L350" s="1058"/>
      <c r="M350" s="1058"/>
      <c r="N350" s="1058"/>
      <c r="O350" s="1058"/>
    </row>
    <row r="351" spans="3:15">
      <c r="F351" s="1057"/>
      <c r="G351" s="1057"/>
      <c r="H351" s="1057"/>
      <c r="I351" s="1057"/>
      <c r="J351" s="1057"/>
      <c r="K351" s="1057"/>
      <c r="L351" s="1058"/>
      <c r="M351" s="1058"/>
      <c r="N351" s="1058"/>
      <c r="O351" s="1058"/>
    </row>
  </sheetData>
  <mergeCells count="7">
    <mergeCell ref="C87:AD87"/>
    <mergeCell ref="AB3:AD3"/>
    <mergeCell ref="F6:V6"/>
    <mergeCell ref="X6:AD6"/>
    <mergeCell ref="C45:D45"/>
    <mergeCell ref="C71:D71"/>
    <mergeCell ref="C86:AD86"/>
  </mergeCells>
  <printOptions horizontalCentered="1"/>
  <pageMargins left="0.15748031496062992" right="0.15748031496062992" top="0.19685039370078741" bottom="0.19685039370078741" header="0" footer="0"/>
  <pageSetup paperSize="9" scale="98" orientation="portrait" r:id="rId1"/>
  <headerFooter alignWithMargins="0"/>
  <drawing r:id="rId2"/>
</worksheet>
</file>

<file path=xl/worksheets/sheet19.xml><?xml version="1.0" encoding="utf-8"?>
<worksheet xmlns="http://schemas.openxmlformats.org/spreadsheetml/2006/main" xmlns:r="http://schemas.openxmlformats.org/officeDocument/2006/relationships">
  <dimension ref="A1:Q68"/>
  <sheetViews>
    <sheetView zoomScaleNormal="100" workbookViewId="0"/>
  </sheetViews>
  <sheetFormatPr defaultRowHeight="12.75"/>
  <cols>
    <col min="1" max="1" width="1" style="428" customWidth="1"/>
    <col min="2" max="2" width="2.5703125" style="428" customWidth="1"/>
    <col min="3" max="3" width="2.42578125" style="428" customWidth="1"/>
    <col min="4" max="4" width="11" style="428" customWidth="1"/>
    <col min="5" max="5" width="1.140625" style="428" customWidth="1"/>
    <col min="6" max="6" width="16" style="428" customWidth="1"/>
    <col min="7" max="7" width="0.5703125" style="428" customWidth="1"/>
    <col min="8" max="8" width="16" style="428" customWidth="1"/>
    <col min="9" max="9" width="0.5703125" style="428" customWidth="1"/>
    <col min="10" max="12" width="15.7109375" style="428" customWidth="1"/>
    <col min="13" max="13" width="0.85546875" style="428" customWidth="1"/>
    <col min="14" max="14" width="2.5703125" style="428" customWidth="1"/>
    <col min="15" max="15" width="1" style="428" customWidth="1"/>
    <col min="16" max="16" width="9.140625" style="427"/>
    <col min="17" max="245" width="9.140625" style="428"/>
    <col min="246" max="246" width="1" style="428" customWidth="1"/>
    <col min="247" max="247" width="2.5703125" style="428" customWidth="1"/>
    <col min="248" max="248" width="2.42578125" style="428" customWidth="1"/>
    <col min="249" max="249" width="11.42578125" style="428" customWidth="1"/>
    <col min="250" max="250" width="1.140625" style="428" customWidth="1"/>
    <col min="251" max="251" width="12.85546875" style="428" customWidth="1"/>
    <col min="252" max="252" width="1.140625" style="428" customWidth="1"/>
    <col min="253" max="254" width="12.85546875" style="428" customWidth="1"/>
    <col min="255" max="255" width="1.140625" style="428" customWidth="1"/>
    <col min="256" max="258" width="12.85546875" style="428" customWidth="1"/>
    <col min="259" max="259" width="0.85546875" style="428" customWidth="1"/>
    <col min="260" max="260" width="2.5703125" style="428" customWidth="1"/>
    <col min="261" max="261" width="1" style="428" customWidth="1"/>
    <col min="262" max="501" width="9.140625" style="428"/>
    <col min="502" max="502" width="1" style="428" customWidth="1"/>
    <col min="503" max="503" width="2.5703125" style="428" customWidth="1"/>
    <col min="504" max="504" width="2.42578125" style="428" customWidth="1"/>
    <col min="505" max="505" width="11.42578125" style="428" customWidth="1"/>
    <col min="506" max="506" width="1.140625" style="428" customWidth="1"/>
    <col min="507" max="507" width="12.85546875" style="428" customWidth="1"/>
    <col min="508" max="508" width="1.140625" style="428" customWidth="1"/>
    <col min="509" max="510" width="12.85546875" style="428" customWidth="1"/>
    <col min="511" max="511" width="1.140625" style="428" customWidth="1"/>
    <col min="512" max="514" width="12.85546875" style="428" customWidth="1"/>
    <col min="515" max="515" width="0.85546875" style="428" customWidth="1"/>
    <col min="516" max="516" width="2.5703125" style="428" customWidth="1"/>
    <col min="517" max="517" width="1" style="428" customWidth="1"/>
    <col min="518" max="757" width="9.140625" style="428"/>
    <col min="758" max="758" width="1" style="428" customWidth="1"/>
    <col min="759" max="759" width="2.5703125" style="428" customWidth="1"/>
    <col min="760" max="760" width="2.42578125" style="428" customWidth="1"/>
    <col min="761" max="761" width="11.42578125" style="428" customWidth="1"/>
    <col min="762" max="762" width="1.140625" style="428" customWidth="1"/>
    <col min="763" max="763" width="12.85546875" style="428" customWidth="1"/>
    <col min="764" max="764" width="1.140625" style="428" customWidth="1"/>
    <col min="765" max="766" width="12.85546875" style="428" customWidth="1"/>
    <col min="767" max="767" width="1.140625" style="428" customWidth="1"/>
    <col min="768" max="770" width="12.85546875" style="428" customWidth="1"/>
    <col min="771" max="771" width="0.85546875" style="428" customWidth="1"/>
    <col min="772" max="772" width="2.5703125" style="428" customWidth="1"/>
    <col min="773" max="773" width="1" style="428" customWidth="1"/>
    <col min="774" max="1013" width="9.140625" style="428"/>
    <col min="1014" max="1014" width="1" style="428" customWidth="1"/>
    <col min="1015" max="1015" width="2.5703125" style="428" customWidth="1"/>
    <col min="1016" max="1016" width="2.42578125" style="428" customWidth="1"/>
    <col min="1017" max="1017" width="11.42578125" style="428" customWidth="1"/>
    <col min="1018" max="1018" width="1.140625" style="428" customWidth="1"/>
    <col min="1019" max="1019" width="12.85546875" style="428" customWidth="1"/>
    <col min="1020" max="1020" width="1.140625" style="428" customWidth="1"/>
    <col min="1021" max="1022" width="12.85546875" style="428" customWidth="1"/>
    <col min="1023" max="1023" width="1.140625" style="428" customWidth="1"/>
    <col min="1024" max="1026" width="12.85546875" style="428" customWidth="1"/>
    <col min="1027" max="1027" width="0.85546875" style="428" customWidth="1"/>
    <col min="1028" max="1028" width="2.5703125" style="428" customWidth="1"/>
    <col min="1029" max="1029" width="1" style="428" customWidth="1"/>
    <col min="1030" max="1269" width="9.140625" style="428"/>
    <col min="1270" max="1270" width="1" style="428" customWidth="1"/>
    <col min="1271" max="1271" width="2.5703125" style="428" customWidth="1"/>
    <col min="1272" max="1272" width="2.42578125" style="428" customWidth="1"/>
    <col min="1273" max="1273" width="11.42578125" style="428" customWidth="1"/>
    <col min="1274" max="1274" width="1.140625" style="428" customWidth="1"/>
    <col min="1275" max="1275" width="12.85546875" style="428" customWidth="1"/>
    <col min="1276" max="1276" width="1.140625" style="428" customWidth="1"/>
    <col min="1277" max="1278" width="12.85546875" style="428" customWidth="1"/>
    <col min="1279" max="1279" width="1.140625" style="428" customWidth="1"/>
    <col min="1280" max="1282" width="12.85546875" style="428" customWidth="1"/>
    <col min="1283" max="1283" width="0.85546875" style="428" customWidth="1"/>
    <col min="1284" max="1284" width="2.5703125" style="428" customWidth="1"/>
    <col min="1285" max="1285" width="1" style="428" customWidth="1"/>
    <col min="1286" max="1525" width="9.140625" style="428"/>
    <col min="1526" max="1526" width="1" style="428" customWidth="1"/>
    <col min="1527" max="1527" width="2.5703125" style="428" customWidth="1"/>
    <col min="1528" max="1528" width="2.42578125" style="428" customWidth="1"/>
    <col min="1529" max="1529" width="11.42578125" style="428" customWidth="1"/>
    <col min="1530" max="1530" width="1.140625" style="428" customWidth="1"/>
    <col min="1531" max="1531" width="12.85546875" style="428" customWidth="1"/>
    <col min="1532" max="1532" width="1.140625" style="428" customWidth="1"/>
    <col min="1533" max="1534" width="12.85546875" style="428" customWidth="1"/>
    <col min="1535" max="1535" width="1.140625" style="428" customWidth="1"/>
    <col min="1536" max="1538" width="12.85546875" style="428" customWidth="1"/>
    <col min="1539" max="1539" width="0.85546875" style="428" customWidth="1"/>
    <col min="1540" max="1540" width="2.5703125" style="428" customWidth="1"/>
    <col min="1541" max="1541" width="1" style="428" customWidth="1"/>
    <col min="1542" max="1781" width="9.140625" style="428"/>
    <col min="1782" max="1782" width="1" style="428" customWidth="1"/>
    <col min="1783" max="1783" width="2.5703125" style="428" customWidth="1"/>
    <col min="1784" max="1784" width="2.42578125" style="428" customWidth="1"/>
    <col min="1785" max="1785" width="11.42578125" style="428" customWidth="1"/>
    <col min="1786" max="1786" width="1.140625" style="428" customWidth="1"/>
    <col min="1787" max="1787" width="12.85546875" style="428" customWidth="1"/>
    <col min="1788" max="1788" width="1.140625" style="428" customWidth="1"/>
    <col min="1789" max="1790" width="12.85546875" style="428" customWidth="1"/>
    <col min="1791" max="1791" width="1.140625" style="428" customWidth="1"/>
    <col min="1792" max="1794" width="12.85546875" style="428" customWidth="1"/>
    <col min="1795" max="1795" width="0.85546875" style="428" customWidth="1"/>
    <col min="1796" max="1796" width="2.5703125" style="428" customWidth="1"/>
    <col min="1797" max="1797" width="1" style="428" customWidth="1"/>
    <col min="1798" max="2037" width="9.140625" style="428"/>
    <col min="2038" max="2038" width="1" style="428" customWidth="1"/>
    <col min="2039" max="2039" width="2.5703125" style="428" customWidth="1"/>
    <col min="2040" max="2040" width="2.42578125" style="428" customWidth="1"/>
    <col min="2041" max="2041" width="11.42578125" style="428" customWidth="1"/>
    <col min="2042" max="2042" width="1.140625" style="428" customWidth="1"/>
    <col min="2043" max="2043" width="12.85546875" style="428" customWidth="1"/>
    <col min="2044" max="2044" width="1.140625" style="428" customWidth="1"/>
    <col min="2045" max="2046" width="12.85546875" style="428" customWidth="1"/>
    <col min="2047" max="2047" width="1.140625" style="428" customWidth="1"/>
    <col min="2048" max="2050" width="12.85546875" style="428" customWidth="1"/>
    <col min="2051" max="2051" width="0.85546875" style="428" customWidth="1"/>
    <col min="2052" max="2052" width="2.5703125" style="428" customWidth="1"/>
    <col min="2053" max="2053" width="1" style="428" customWidth="1"/>
    <col min="2054" max="2293" width="9.140625" style="428"/>
    <col min="2294" max="2294" width="1" style="428" customWidth="1"/>
    <col min="2295" max="2295" width="2.5703125" style="428" customWidth="1"/>
    <col min="2296" max="2296" width="2.42578125" style="428" customWidth="1"/>
    <col min="2297" max="2297" width="11.42578125" style="428" customWidth="1"/>
    <col min="2298" max="2298" width="1.140625" style="428" customWidth="1"/>
    <col min="2299" max="2299" width="12.85546875" style="428" customWidth="1"/>
    <col min="2300" max="2300" width="1.140625" style="428" customWidth="1"/>
    <col min="2301" max="2302" width="12.85546875" style="428" customWidth="1"/>
    <col min="2303" max="2303" width="1.140625" style="428" customWidth="1"/>
    <col min="2304" max="2306" width="12.85546875" style="428" customWidth="1"/>
    <col min="2307" max="2307" width="0.85546875" style="428" customWidth="1"/>
    <col min="2308" max="2308" width="2.5703125" style="428" customWidth="1"/>
    <col min="2309" max="2309" width="1" style="428" customWidth="1"/>
    <col min="2310" max="2549" width="9.140625" style="428"/>
    <col min="2550" max="2550" width="1" style="428" customWidth="1"/>
    <col min="2551" max="2551" width="2.5703125" style="428" customWidth="1"/>
    <col min="2552" max="2552" width="2.42578125" style="428" customWidth="1"/>
    <col min="2553" max="2553" width="11.42578125" style="428" customWidth="1"/>
    <col min="2554" max="2554" width="1.140625" style="428" customWidth="1"/>
    <col min="2555" max="2555" width="12.85546875" style="428" customWidth="1"/>
    <col min="2556" max="2556" width="1.140625" style="428" customWidth="1"/>
    <col min="2557" max="2558" width="12.85546875" style="428" customWidth="1"/>
    <col min="2559" max="2559" width="1.140625" style="428" customWidth="1"/>
    <col min="2560" max="2562" width="12.85546875" style="428" customWidth="1"/>
    <col min="2563" max="2563" width="0.85546875" style="428" customWidth="1"/>
    <col min="2564" max="2564" width="2.5703125" style="428" customWidth="1"/>
    <col min="2565" max="2565" width="1" style="428" customWidth="1"/>
    <col min="2566" max="2805" width="9.140625" style="428"/>
    <col min="2806" max="2806" width="1" style="428" customWidth="1"/>
    <col min="2807" max="2807" width="2.5703125" style="428" customWidth="1"/>
    <col min="2808" max="2808" width="2.42578125" style="428" customWidth="1"/>
    <col min="2809" max="2809" width="11.42578125" style="428" customWidth="1"/>
    <col min="2810" max="2810" width="1.140625" style="428" customWidth="1"/>
    <col min="2811" max="2811" width="12.85546875" style="428" customWidth="1"/>
    <col min="2812" max="2812" width="1.140625" style="428" customWidth="1"/>
    <col min="2813" max="2814" width="12.85546875" style="428" customWidth="1"/>
    <col min="2815" max="2815" width="1.140625" style="428" customWidth="1"/>
    <col min="2816" max="2818" width="12.85546875" style="428" customWidth="1"/>
    <col min="2819" max="2819" width="0.85546875" style="428" customWidth="1"/>
    <col min="2820" max="2820" width="2.5703125" style="428" customWidth="1"/>
    <col min="2821" max="2821" width="1" style="428" customWidth="1"/>
    <col min="2822" max="3061" width="9.140625" style="428"/>
    <col min="3062" max="3062" width="1" style="428" customWidth="1"/>
    <col min="3063" max="3063" width="2.5703125" style="428" customWidth="1"/>
    <col min="3064" max="3064" width="2.42578125" style="428" customWidth="1"/>
    <col min="3065" max="3065" width="11.42578125" style="428" customWidth="1"/>
    <col min="3066" max="3066" width="1.140625" style="428" customWidth="1"/>
    <col min="3067" max="3067" width="12.85546875" style="428" customWidth="1"/>
    <col min="3068" max="3068" width="1.140625" style="428" customWidth="1"/>
    <col min="3069" max="3070" width="12.85546875" style="428" customWidth="1"/>
    <col min="3071" max="3071" width="1.140625" style="428" customWidth="1"/>
    <col min="3072" max="3074" width="12.85546875" style="428" customWidth="1"/>
    <col min="3075" max="3075" width="0.85546875" style="428" customWidth="1"/>
    <col min="3076" max="3076" width="2.5703125" style="428" customWidth="1"/>
    <col min="3077" max="3077" width="1" style="428" customWidth="1"/>
    <col min="3078" max="3317" width="9.140625" style="428"/>
    <col min="3318" max="3318" width="1" style="428" customWidth="1"/>
    <col min="3319" max="3319" width="2.5703125" style="428" customWidth="1"/>
    <col min="3320" max="3320" width="2.42578125" style="428" customWidth="1"/>
    <col min="3321" max="3321" width="11.42578125" style="428" customWidth="1"/>
    <col min="3322" max="3322" width="1.140625" style="428" customWidth="1"/>
    <col min="3323" max="3323" width="12.85546875" style="428" customWidth="1"/>
    <col min="3324" max="3324" width="1.140625" style="428" customWidth="1"/>
    <col min="3325" max="3326" width="12.85546875" style="428" customWidth="1"/>
    <col min="3327" max="3327" width="1.140625" style="428" customWidth="1"/>
    <col min="3328" max="3330" width="12.85546875" style="428" customWidth="1"/>
    <col min="3331" max="3331" width="0.85546875" style="428" customWidth="1"/>
    <col min="3332" max="3332" width="2.5703125" style="428" customWidth="1"/>
    <col min="3333" max="3333" width="1" style="428" customWidth="1"/>
    <col min="3334" max="3573" width="9.140625" style="428"/>
    <col min="3574" max="3574" width="1" style="428" customWidth="1"/>
    <col min="3575" max="3575" width="2.5703125" style="428" customWidth="1"/>
    <col min="3576" max="3576" width="2.42578125" style="428" customWidth="1"/>
    <col min="3577" max="3577" width="11.42578125" style="428" customWidth="1"/>
    <col min="3578" max="3578" width="1.140625" style="428" customWidth="1"/>
    <col min="3579" max="3579" width="12.85546875" style="428" customWidth="1"/>
    <col min="3580" max="3580" width="1.140625" style="428" customWidth="1"/>
    <col min="3581" max="3582" width="12.85546875" style="428" customWidth="1"/>
    <col min="3583" max="3583" width="1.140625" style="428" customWidth="1"/>
    <col min="3584" max="3586" width="12.85546875" style="428" customWidth="1"/>
    <col min="3587" max="3587" width="0.85546875" style="428" customWidth="1"/>
    <col min="3588" max="3588" width="2.5703125" style="428" customWidth="1"/>
    <col min="3589" max="3589" width="1" style="428" customWidth="1"/>
    <col min="3590" max="3829" width="9.140625" style="428"/>
    <col min="3830" max="3830" width="1" style="428" customWidth="1"/>
    <col min="3831" max="3831" width="2.5703125" style="428" customWidth="1"/>
    <col min="3832" max="3832" width="2.42578125" style="428" customWidth="1"/>
    <col min="3833" max="3833" width="11.42578125" style="428" customWidth="1"/>
    <col min="3834" max="3834" width="1.140625" style="428" customWidth="1"/>
    <col min="3835" max="3835" width="12.85546875" style="428" customWidth="1"/>
    <col min="3836" max="3836" width="1.140625" style="428" customWidth="1"/>
    <col min="3837" max="3838" width="12.85546875" style="428" customWidth="1"/>
    <col min="3839" max="3839" width="1.140625" style="428" customWidth="1"/>
    <col min="3840" max="3842" width="12.85546875" style="428" customWidth="1"/>
    <col min="3843" max="3843" width="0.85546875" style="428" customWidth="1"/>
    <col min="3844" max="3844" width="2.5703125" style="428" customWidth="1"/>
    <col min="3845" max="3845" width="1" style="428" customWidth="1"/>
    <col min="3846" max="4085" width="9.140625" style="428"/>
    <col min="4086" max="4086" width="1" style="428" customWidth="1"/>
    <col min="4087" max="4087" width="2.5703125" style="428" customWidth="1"/>
    <col min="4088" max="4088" width="2.42578125" style="428" customWidth="1"/>
    <col min="4089" max="4089" width="11.42578125" style="428" customWidth="1"/>
    <col min="4090" max="4090" width="1.140625" style="428" customWidth="1"/>
    <col min="4091" max="4091" width="12.85546875" style="428" customWidth="1"/>
    <col min="4092" max="4092" width="1.140625" style="428" customWidth="1"/>
    <col min="4093" max="4094" width="12.85546875" style="428" customWidth="1"/>
    <col min="4095" max="4095" width="1.140625" style="428" customWidth="1"/>
    <col min="4096" max="4098" width="12.85546875" style="428" customWidth="1"/>
    <col min="4099" max="4099" width="0.85546875" style="428" customWidth="1"/>
    <col min="4100" max="4100" width="2.5703125" style="428" customWidth="1"/>
    <col min="4101" max="4101" width="1" style="428" customWidth="1"/>
    <col min="4102" max="4341" width="9.140625" style="428"/>
    <col min="4342" max="4342" width="1" style="428" customWidth="1"/>
    <col min="4343" max="4343" width="2.5703125" style="428" customWidth="1"/>
    <col min="4344" max="4344" width="2.42578125" style="428" customWidth="1"/>
    <col min="4345" max="4345" width="11.42578125" style="428" customWidth="1"/>
    <col min="4346" max="4346" width="1.140625" style="428" customWidth="1"/>
    <col min="4347" max="4347" width="12.85546875" style="428" customWidth="1"/>
    <col min="4348" max="4348" width="1.140625" style="428" customWidth="1"/>
    <col min="4349" max="4350" width="12.85546875" style="428" customWidth="1"/>
    <col min="4351" max="4351" width="1.140625" style="428" customWidth="1"/>
    <col min="4352" max="4354" width="12.85546875" style="428" customWidth="1"/>
    <col min="4355" max="4355" width="0.85546875" style="428" customWidth="1"/>
    <col min="4356" max="4356" width="2.5703125" style="428" customWidth="1"/>
    <col min="4357" max="4357" width="1" style="428" customWidth="1"/>
    <col min="4358" max="4597" width="9.140625" style="428"/>
    <col min="4598" max="4598" width="1" style="428" customWidth="1"/>
    <col min="4599" max="4599" width="2.5703125" style="428" customWidth="1"/>
    <col min="4600" max="4600" width="2.42578125" style="428" customWidth="1"/>
    <col min="4601" max="4601" width="11.42578125" style="428" customWidth="1"/>
    <col min="4602" max="4602" width="1.140625" style="428" customWidth="1"/>
    <col min="4603" max="4603" width="12.85546875" style="428" customWidth="1"/>
    <col min="4604" max="4604" width="1.140625" style="428" customWidth="1"/>
    <col min="4605" max="4606" width="12.85546875" style="428" customWidth="1"/>
    <col min="4607" max="4607" width="1.140625" style="428" customWidth="1"/>
    <col min="4608" max="4610" width="12.85546875" style="428" customWidth="1"/>
    <col min="4611" max="4611" width="0.85546875" style="428" customWidth="1"/>
    <col min="4612" max="4612" width="2.5703125" style="428" customWidth="1"/>
    <col min="4613" max="4613" width="1" style="428" customWidth="1"/>
    <col min="4614" max="4853" width="9.140625" style="428"/>
    <col min="4854" max="4854" width="1" style="428" customWidth="1"/>
    <col min="4855" max="4855" width="2.5703125" style="428" customWidth="1"/>
    <col min="4856" max="4856" width="2.42578125" style="428" customWidth="1"/>
    <col min="4857" max="4857" width="11.42578125" style="428" customWidth="1"/>
    <col min="4858" max="4858" width="1.140625" style="428" customWidth="1"/>
    <col min="4859" max="4859" width="12.85546875" style="428" customWidth="1"/>
    <col min="4860" max="4860" width="1.140625" style="428" customWidth="1"/>
    <col min="4861" max="4862" width="12.85546875" style="428" customWidth="1"/>
    <col min="4863" max="4863" width="1.140625" style="428" customWidth="1"/>
    <col min="4864" max="4866" width="12.85546875" style="428" customWidth="1"/>
    <col min="4867" max="4867" width="0.85546875" style="428" customWidth="1"/>
    <col min="4868" max="4868" width="2.5703125" style="428" customWidth="1"/>
    <col min="4869" max="4869" width="1" style="428" customWidth="1"/>
    <col min="4870" max="5109" width="9.140625" style="428"/>
    <col min="5110" max="5110" width="1" style="428" customWidth="1"/>
    <col min="5111" max="5111" width="2.5703125" style="428" customWidth="1"/>
    <col min="5112" max="5112" width="2.42578125" style="428" customWidth="1"/>
    <col min="5113" max="5113" width="11.42578125" style="428" customWidth="1"/>
    <col min="5114" max="5114" width="1.140625" style="428" customWidth="1"/>
    <col min="5115" max="5115" width="12.85546875" style="428" customWidth="1"/>
    <col min="5116" max="5116" width="1.140625" style="428" customWidth="1"/>
    <col min="5117" max="5118" width="12.85546875" style="428" customWidth="1"/>
    <col min="5119" max="5119" width="1.140625" style="428" customWidth="1"/>
    <col min="5120" max="5122" width="12.85546875" style="428" customWidth="1"/>
    <col min="5123" max="5123" width="0.85546875" style="428" customWidth="1"/>
    <col min="5124" max="5124" width="2.5703125" style="428" customWidth="1"/>
    <col min="5125" max="5125" width="1" style="428" customWidth="1"/>
    <col min="5126" max="5365" width="9.140625" style="428"/>
    <col min="5366" max="5366" width="1" style="428" customWidth="1"/>
    <col min="5367" max="5367" width="2.5703125" style="428" customWidth="1"/>
    <col min="5368" max="5368" width="2.42578125" style="428" customWidth="1"/>
    <col min="5369" max="5369" width="11.42578125" style="428" customWidth="1"/>
    <col min="5370" max="5370" width="1.140625" style="428" customWidth="1"/>
    <col min="5371" max="5371" width="12.85546875" style="428" customWidth="1"/>
    <col min="5372" max="5372" width="1.140625" style="428" customWidth="1"/>
    <col min="5373" max="5374" width="12.85546875" style="428" customWidth="1"/>
    <col min="5375" max="5375" width="1.140625" style="428" customWidth="1"/>
    <col min="5376" max="5378" width="12.85546875" style="428" customWidth="1"/>
    <col min="5379" max="5379" width="0.85546875" style="428" customWidth="1"/>
    <col min="5380" max="5380" width="2.5703125" style="428" customWidth="1"/>
    <col min="5381" max="5381" width="1" style="428" customWidth="1"/>
    <col min="5382" max="5621" width="9.140625" style="428"/>
    <col min="5622" max="5622" width="1" style="428" customWidth="1"/>
    <col min="5623" max="5623" width="2.5703125" style="428" customWidth="1"/>
    <col min="5624" max="5624" width="2.42578125" style="428" customWidth="1"/>
    <col min="5625" max="5625" width="11.42578125" style="428" customWidth="1"/>
    <col min="5626" max="5626" width="1.140625" style="428" customWidth="1"/>
    <col min="5627" max="5627" width="12.85546875" style="428" customWidth="1"/>
    <col min="5628" max="5628" width="1.140625" style="428" customWidth="1"/>
    <col min="5629" max="5630" width="12.85546875" style="428" customWidth="1"/>
    <col min="5631" max="5631" width="1.140625" style="428" customWidth="1"/>
    <col min="5632" max="5634" width="12.85546875" style="428" customWidth="1"/>
    <col min="5635" max="5635" width="0.85546875" style="428" customWidth="1"/>
    <col min="5636" max="5636" width="2.5703125" style="428" customWidth="1"/>
    <col min="5637" max="5637" width="1" style="428" customWidth="1"/>
    <col min="5638" max="5877" width="9.140625" style="428"/>
    <col min="5878" max="5878" width="1" style="428" customWidth="1"/>
    <col min="5879" max="5879" width="2.5703125" style="428" customWidth="1"/>
    <col min="5880" max="5880" width="2.42578125" style="428" customWidth="1"/>
    <col min="5881" max="5881" width="11.42578125" style="428" customWidth="1"/>
    <col min="5882" max="5882" width="1.140625" style="428" customWidth="1"/>
    <col min="5883" max="5883" width="12.85546875" style="428" customWidth="1"/>
    <col min="5884" max="5884" width="1.140625" style="428" customWidth="1"/>
    <col min="5885" max="5886" width="12.85546875" style="428" customWidth="1"/>
    <col min="5887" max="5887" width="1.140625" style="428" customWidth="1"/>
    <col min="5888" max="5890" width="12.85546875" style="428" customWidth="1"/>
    <col min="5891" max="5891" width="0.85546875" style="428" customWidth="1"/>
    <col min="5892" max="5892" width="2.5703125" style="428" customWidth="1"/>
    <col min="5893" max="5893" width="1" style="428" customWidth="1"/>
    <col min="5894" max="6133" width="9.140625" style="428"/>
    <col min="6134" max="6134" width="1" style="428" customWidth="1"/>
    <col min="6135" max="6135" width="2.5703125" style="428" customWidth="1"/>
    <col min="6136" max="6136" width="2.42578125" style="428" customWidth="1"/>
    <col min="6137" max="6137" width="11.42578125" style="428" customWidth="1"/>
    <col min="6138" max="6138" width="1.140625" style="428" customWidth="1"/>
    <col min="6139" max="6139" width="12.85546875" style="428" customWidth="1"/>
    <col min="6140" max="6140" width="1.140625" style="428" customWidth="1"/>
    <col min="6141" max="6142" width="12.85546875" style="428" customWidth="1"/>
    <col min="6143" max="6143" width="1.140625" style="428" customWidth="1"/>
    <col min="6144" max="6146" width="12.85546875" style="428" customWidth="1"/>
    <col min="6147" max="6147" width="0.85546875" style="428" customWidth="1"/>
    <col min="6148" max="6148" width="2.5703125" style="428" customWidth="1"/>
    <col min="6149" max="6149" width="1" style="428" customWidth="1"/>
    <col min="6150" max="6389" width="9.140625" style="428"/>
    <col min="6390" max="6390" width="1" style="428" customWidth="1"/>
    <col min="6391" max="6391" width="2.5703125" style="428" customWidth="1"/>
    <col min="6392" max="6392" width="2.42578125" style="428" customWidth="1"/>
    <col min="6393" max="6393" width="11.42578125" style="428" customWidth="1"/>
    <col min="6394" max="6394" width="1.140625" style="428" customWidth="1"/>
    <col min="6395" max="6395" width="12.85546875" style="428" customWidth="1"/>
    <col min="6396" max="6396" width="1.140625" style="428" customWidth="1"/>
    <col min="6397" max="6398" width="12.85546875" style="428" customWidth="1"/>
    <col min="6399" max="6399" width="1.140625" style="428" customWidth="1"/>
    <col min="6400" max="6402" width="12.85546875" style="428" customWidth="1"/>
    <col min="6403" max="6403" width="0.85546875" style="428" customWidth="1"/>
    <col min="6404" max="6404" width="2.5703125" style="428" customWidth="1"/>
    <col min="6405" max="6405" width="1" style="428" customWidth="1"/>
    <col min="6406" max="6645" width="9.140625" style="428"/>
    <col min="6646" max="6646" width="1" style="428" customWidth="1"/>
    <col min="6647" max="6647" width="2.5703125" style="428" customWidth="1"/>
    <col min="6648" max="6648" width="2.42578125" style="428" customWidth="1"/>
    <col min="6649" max="6649" width="11.42578125" style="428" customWidth="1"/>
    <col min="6650" max="6650" width="1.140625" style="428" customWidth="1"/>
    <col min="6651" max="6651" width="12.85546875" style="428" customWidth="1"/>
    <col min="6652" max="6652" width="1.140625" style="428" customWidth="1"/>
    <col min="6653" max="6654" width="12.85546875" style="428" customWidth="1"/>
    <col min="6655" max="6655" width="1.140625" style="428" customWidth="1"/>
    <col min="6656" max="6658" width="12.85546875" style="428" customWidth="1"/>
    <col min="6659" max="6659" width="0.85546875" style="428" customWidth="1"/>
    <col min="6660" max="6660" width="2.5703125" style="428" customWidth="1"/>
    <col min="6661" max="6661" width="1" style="428" customWidth="1"/>
    <col min="6662" max="6901" width="9.140625" style="428"/>
    <col min="6902" max="6902" width="1" style="428" customWidth="1"/>
    <col min="6903" max="6903" width="2.5703125" style="428" customWidth="1"/>
    <col min="6904" max="6904" width="2.42578125" style="428" customWidth="1"/>
    <col min="6905" max="6905" width="11.42578125" style="428" customWidth="1"/>
    <col min="6906" max="6906" width="1.140625" style="428" customWidth="1"/>
    <col min="6907" max="6907" width="12.85546875" style="428" customWidth="1"/>
    <col min="6908" max="6908" width="1.140625" style="428" customWidth="1"/>
    <col min="6909" max="6910" width="12.85546875" style="428" customWidth="1"/>
    <col min="6911" max="6911" width="1.140625" style="428" customWidth="1"/>
    <col min="6912" max="6914" width="12.85546875" style="428" customWidth="1"/>
    <col min="6915" max="6915" width="0.85546875" style="428" customWidth="1"/>
    <col min="6916" max="6916" width="2.5703125" style="428" customWidth="1"/>
    <col min="6917" max="6917" width="1" style="428" customWidth="1"/>
    <col min="6918" max="7157" width="9.140625" style="428"/>
    <col min="7158" max="7158" width="1" style="428" customWidth="1"/>
    <col min="7159" max="7159" width="2.5703125" style="428" customWidth="1"/>
    <col min="7160" max="7160" width="2.42578125" style="428" customWidth="1"/>
    <col min="7161" max="7161" width="11.42578125" style="428" customWidth="1"/>
    <col min="7162" max="7162" width="1.140625" style="428" customWidth="1"/>
    <col min="7163" max="7163" width="12.85546875" style="428" customWidth="1"/>
    <col min="7164" max="7164" width="1.140625" style="428" customWidth="1"/>
    <col min="7165" max="7166" width="12.85546875" style="428" customWidth="1"/>
    <col min="7167" max="7167" width="1.140625" style="428" customWidth="1"/>
    <col min="7168" max="7170" width="12.85546875" style="428" customWidth="1"/>
    <col min="7171" max="7171" width="0.85546875" style="428" customWidth="1"/>
    <col min="7172" max="7172" width="2.5703125" style="428" customWidth="1"/>
    <col min="7173" max="7173" width="1" style="428" customWidth="1"/>
    <col min="7174" max="7413" width="9.140625" style="428"/>
    <col min="7414" max="7414" width="1" style="428" customWidth="1"/>
    <col min="7415" max="7415" width="2.5703125" style="428" customWidth="1"/>
    <col min="7416" max="7416" width="2.42578125" style="428" customWidth="1"/>
    <col min="7417" max="7417" width="11.42578125" style="428" customWidth="1"/>
    <col min="7418" max="7418" width="1.140625" style="428" customWidth="1"/>
    <col min="7419" max="7419" width="12.85546875" style="428" customWidth="1"/>
    <col min="7420" max="7420" width="1.140625" style="428" customWidth="1"/>
    <col min="7421" max="7422" width="12.85546875" style="428" customWidth="1"/>
    <col min="7423" max="7423" width="1.140625" style="428" customWidth="1"/>
    <col min="7424" max="7426" width="12.85546875" style="428" customWidth="1"/>
    <col min="7427" max="7427" width="0.85546875" style="428" customWidth="1"/>
    <col min="7428" max="7428" width="2.5703125" style="428" customWidth="1"/>
    <col min="7429" max="7429" width="1" style="428" customWidth="1"/>
    <col min="7430" max="7669" width="9.140625" style="428"/>
    <col min="7670" max="7670" width="1" style="428" customWidth="1"/>
    <col min="7671" max="7671" width="2.5703125" style="428" customWidth="1"/>
    <col min="7672" max="7672" width="2.42578125" style="428" customWidth="1"/>
    <col min="7673" max="7673" width="11.42578125" style="428" customWidth="1"/>
    <col min="7674" max="7674" width="1.140625" style="428" customWidth="1"/>
    <col min="7675" max="7675" width="12.85546875" style="428" customWidth="1"/>
    <col min="7676" max="7676" width="1.140625" style="428" customWidth="1"/>
    <col min="7677" max="7678" width="12.85546875" style="428" customWidth="1"/>
    <col min="7679" max="7679" width="1.140625" style="428" customWidth="1"/>
    <col min="7680" max="7682" width="12.85546875" style="428" customWidth="1"/>
    <col min="7683" max="7683" width="0.85546875" style="428" customWidth="1"/>
    <col min="7684" max="7684" width="2.5703125" style="428" customWidth="1"/>
    <col min="7685" max="7685" width="1" style="428" customWidth="1"/>
    <col min="7686" max="7925" width="9.140625" style="428"/>
    <col min="7926" max="7926" width="1" style="428" customWidth="1"/>
    <col min="7927" max="7927" width="2.5703125" style="428" customWidth="1"/>
    <col min="7928" max="7928" width="2.42578125" style="428" customWidth="1"/>
    <col min="7929" max="7929" width="11.42578125" style="428" customWidth="1"/>
    <col min="7930" max="7930" width="1.140625" style="428" customWidth="1"/>
    <col min="7931" max="7931" width="12.85546875" style="428" customWidth="1"/>
    <col min="7932" max="7932" width="1.140625" style="428" customWidth="1"/>
    <col min="7933" max="7934" width="12.85546875" style="428" customWidth="1"/>
    <col min="7935" max="7935" width="1.140625" style="428" customWidth="1"/>
    <col min="7936" max="7938" width="12.85546875" style="428" customWidth="1"/>
    <col min="7939" max="7939" width="0.85546875" style="428" customWidth="1"/>
    <col min="7940" max="7940" width="2.5703125" style="428" customWidth="1"/>
    <col min="7941" max="7941" width="1" style="428" customWidth="1"/>
    <col min="7942" max="8181" width="9.140625" style="428"/>
    <col min="8182" max="8182" width="1" style="428" customWidth="1"/>
    <col min="8183" max="8183" width="2.5703125" style="428" customWidth="1"/>
    <col min="8184" max="8184" width="2.42578125" style="428" customWidth="1"/>
    <col min="8185" max="8185" width="11.42578125" style="428" customWidth="1"/>
    <col min="8186" max="8186" width="1.140625" style="428" customWidth="1"/>
    <col min="8187" max="8187" width="12.85546875" style="428" customWidth="1"/>
    <col min="8188" max="8188" width="1.140625" style="428" customWidth="1"/>
    <col min="8189" max="8190" width="12.85546875" style="428" customWidth="1"/>
    <col min="8191" max="8191" width="1.140625" style="428" customWidth="1"/>
    <col min="8192" max="8194" width="12.85546875" style="428" customWidth="1"/>
    <col min="8195" max="8195" width="0.85546875" style="428" customWidth="1"/>
    <col min="8196" max="8196" width="2.5703125" style="428" customWidth="1"/>
    <col min="8197" max="8197" width="1" style="428" customWidth="1"/>
    <col min="8198" max="8437" width="9.140625" style="428"/>
    <col min="8438" max="8438" width="1" style="428" customWidth="1"/>
    <col min="8439" max="8439" width="2.5703125" style="428" customWidth="1"/>
    <col min="8440" max="8440" width="2.42578125" style="428" customWidth="1"/>
    <col min="8441" max="8441" width="11.42578125" style="428" customWidth="1"/>
    <col min="8442" max="8442" width="1.140625" style="428" customWidth="1"/>
    <col min="8443" max="8443" width="12.85546875" style="428" customWidth="1"/>
    <col min="8444" max="8444" width="1.140625" style="428" customWidth="1"/>
    <col min="8445" max="8446" width="12.85546875" style="428" customWidth="1"/>
    <col min="8447" max="8447" width="1.140625" style="428" customWidth="1"/>
    <col min="8448" max="8450" width="12.85546875" style="428" customWidth="1"/>
    <col min="8451" max="8451" width="0.85546875" style="428" customWidth="1"/>
    <col min="8452" max="8452" width="2.5703125" style="428" customWidth="1"/>
    <col min="8453" max="8453" width="1" style="428" customWidth="1"/>
    <col min="8454" max="8693" width="9.140625" style="428"/>
    <col min="8694" max="8694" width="1" style="428" customWidth="1"/>
    <col min="8695" max="8695" width="2.5703125" style="428" customWidth="1"/>
    <col min="8696" max="8696" width="2.42578125" style="428" customWidth="1"/>
    <col min="8697" max="8697" width="11.42578125" style="428" customWidth="1"/>
    <col min="8698" max="8698" width="1.140625" style="428" customWidth="1"/>
    <col min="8699" max="8699" width="12.85546875" style="428" customWidth="1"/>
    <col min="8700" max="8700" width="1.140625" style="428" customWidth="1"/>
    <col min="8701" max="8702" width="12.85546875" style="428" customWidth="1"/>
    <col min="8703" max="8703" width="1.140625" style="428" customWidth="1"/>
    <col min="8704" max="8706" width="12.85546875" style="428" customWidth="1"/>
    <col min="8707" max="8707" width="0.85546875" style="428" customWidth="1"/>
    <col min="8708" max="8708" width="2.5703125" style="428" customWidth="1"/>
    <col min="8709" max="8709" width="1" style="428" customWidth="1"/>
    <col min="8710" max="8949" width="9.140625" style="428"/>
    <col min="8950" max="8950" width="1" style="428" customWidth="1"/>
    <col min="8951" max="8951" width="2.5703125" style="428" customWidth="1"/>
    <col min="8952" max="8952" width="2.42578125" style="428" customWidth="1"/>
    <col min="8953" max="8953" width="11.42578125" style="428" customWidth="1"/>
    <col min="8954" max="8954" width="1.140625" style="428" customWidth="1"/>
    <col min="8955" max="8955" width="12.85546875" style="428" customWidth="1"/>
    <col min="8956" max="8956" width="1.140625" style="428" customWidth="1"/>
    <col min="8957" max="8958" width="12.85546875" style="428" customWidth="1"/>
    <col min="8959" max="8959" width="1.140625" style="428" customWidth="1"/>
    <col min="8960" max="8962" width="12.85546875" style="428" customWidth="1"/>
    <col min="8963" max="8963" width="0.85546875" style="428" customWidth="1"/>
    <col min="8964" max="8964" width="2.5703125" style="428" customWidth="1"/>
    <col min="8965" max="8965" width="1" style="428" customWidth="1"/>
    <col min="8966" max="9205" width="9.140625" style="428"/>
    <col min="9206" max="9206" width="1" style="428" customWidth="1"/>
    <col min="9207" max="9207" width="2.5703125" style="428" customWidth="1"/>
    <col min="9208" max="9208" width="2.42578125" style="428" customWidth="1"/>
    <col min="9209" max="9209" width="11.42578125" style="428" customWidth="1"/>
    <col min="9210" max="9210" width="1.140625" style="428" customWidth="1"/>
    <col min="9211" max="9211" width="12.85546875" style="428" customWidth="1"/>
    <col min="9212" max="9212" width="1.140625" style="428" customWidth="1"/>
    <col min="9213" max="9214" width="12.85546875" style="428" customWidth="1"/>
    <col min="9215" max="9215" width="1.140625" style="428" customWidth="1"/>
    <col min="9216" max="9218" width="12.85546875" style="428" customWidth="1"/>
    <col min="9219" max="9219" width="0.85546875" style="428" customWidth="1"/>
    <col min="9220" max="9220" width="2.5703125" style="428" customWidth="1"/>
    <col min="9221" max="9221" width="1" style="428" customWidth="1"/>
    <col min="9222" max="9461" width="9.140625" style="428"/>
    <col min="9462" max="9462" width="1" style="428" customWidth="1"/>
    <col min="9463" max="9463" width="2.5703125" style="428" customWidth="1"/>
    <col min="9464" max="9464" width="2.42578125" style="428" customWidth="1"/>
    <col min="9465" max="9465" width="11.42578125" style="428" customWidth="1"/>
    <col min="9466" max="9466" width="1.140625" style="428" customWidth="1"/>
    <col min="9467" max="9467" width="12.85546875" style="428" customWidth="1"/>
    <col min="9468" max="9468" width="1.140625" style="428" customWidth="1"/>
    <col min="9469" max="9470" width="12.85546875" style="428" customWidth="1"/>
    <col min="9471" max="9471" width="1.140625" style="428" customWidth="1"/>
    <col min="9472" max="9474" width="12.85546875" style="428" customWidth="1"/>
    <col min="9475" max="9475" width="0.85546875" style="428" customWidth="1"/>
    <col min="9476" max="9476" width="2.5703125" style="428" customWidth="1"/>
    <col min="9477" max="9477" width="1" style="428" customWidth="1"/>
    <col min="9478" max="9717" width="9.140625" style="428"/>
    <col min="9718" max="9718" width="1" style="428" customWidth="1"/>
    <col min="9719" max="9719" width="2.5703125" style="428" customWidth="1"/>
    <col min="9720" max="9720" width="2.42578125" style="428" customWidth="1"/>
    <col min="9721" max="9721" width="11.42578125" style="428" customWidth="1"/>
    <col min="9722" max="9722" width="1.140625" style="428" customWidth="1"/>
    <col min="9723" max="9723" width="12.85546875" style="428" customWidth="1"/>
    <col min="9724" max="9724" width="1.140625" style="428" customWidth="1"/>
    <col min="9725" max="9726" width="12.85546875" style="428" customWidth="1"/>
    <col min="9727" max="9727" width="1.140625" style="428" customWidth="1"/>
    <col min="9728" max="9730" width="12.85546875" style="428" customWidth="1"/>
    <col min="9731" max="9731" width="0.85546875" style="428" customWidth="1"/>
    <col min="9732" max="9732" width="2.5703125" style="428" customWidth="1"/>
    <col min="9733" max="9733" width="1" style="428" customWidth="1"/>
    <col min="9734" max="9973" width="9.140625" style="428"/>
    <col min="9974" max="9974" width="1" style="428" customWidth="1"/>
    <col min="9975" max="9975" width="2.5703125" style="428" customWidth="1"/>
    <col min="9976" max="9976" width="2.42578125" style="428" customWidth="1"/>
    <col min="9977" max="9977" width="11.42578125" style="428" customWidth="1"/>
    <col min="9978" max="9978" width="1.140625" style="428" customWidth="1"/>
    <col min="9979" max="9979" width="12.85546875" style="428" customWidth="1"/>
    <col min="9980" max="9980" width="1.140625" style="428" customWidth="1"/>
    <col min="9981" max="9982" width="12.85546875" style="428" customWidth="1"/>
    <col min="9983" max="9983" width="1.140625" style="428" customWidth="1"/>
    <col min="9984" max="9986" width="12.85546875" style="428" customWidth="1"/>
    <col min="9987" max="9987" width="0.85546875" style="428" customWidth="1"/>
    <col min="9988" max="9988" width="2.5703125" style="428" customWidth="1"/>
    <col min="9989" max="9989" width="1" style="428" customWidth="1"/>
    <col min="9990" max="10229" width="9.140625" style="428"/>
    <col min="10230" max="10230" width="1" style="428" customWidth="1"/>
    <col min="10231" max="10231" width="2.5703125" style="428" customWidth="1"/>
    <col min="10232" max="10232" width="2.42578125" style="428" customWidth="1"/>
    <col min="10233" max="10233" width="11.42578125" style="428" customWidth="1"/>
    <col min="10234" max="10234" width="1.140625" style="428" customWidth="1"/>
    <col min="10235" max="10235" width="12.85546875" style="428" customWidth="1"/>
    <col min="10236" max="10236" width="1.140625" style="428" customWidth="1"/>
    <col min="10237" max="10238" width="12.85546875" style="428" customWidth="1"/>
    <col min="10239" max="10239" width="1.140625" style="428" customWidth="1"/>
    <col min="10240" max="10242" width="12.85546875" style="428" customWidth="1"/>
    <col min="10243" max="10243" width="0.85546875" style="428" customWidth="1"/>
    <col min="10244" max="10244" width="2.5703125" style="428" customWidth="1"/>
    <col min="10245" max="10245" width="1" style="428" customWidth="1"/>
    <col min="10246" max="10485" width="9.140625" style="428"/>
    <col min="10486" max="10486" width="1" style="428" customWidth="1"/>
    <col min="10487" max="10487" width="2.5703125" style="428" customWidth="1"/>
    <col min="10488" max="10488" width="2.42578125" style="428" customWidth="1"/>
    <col min="10489" max="10489" width="11.42578125" style="428" customWidth="1"/>
    <col min="10490" max="10490" width="1.140625" style="428" customWidth="1"/>
    <col min="10491" max="10491" width="12.85546875" style="428" customWidth="1"/>
    <col min="10492" max="10492" width="1.140625" style="428" customWidth="1"/>
    <col min="10493" max="10494" width="12.85546875" style="428" customWidth="1"/>
    <col min="10495" max="10495" width="1.140625" style="428" customWidth="1"/>
    <col min="10496" max="10498" width="12.85546875" style="428" customWidth="1"/>
    <col min="10499" max="10499" width="0.85546875" style="428" customWidth="1"/>
    <col min="10500" max="10500" width="2.5703125" style="428" customWidth="1"/>
    <col min="10501" max="10501" width="1" style="428" customWidth="1"/>
    <col min="10502" max="10741" width="9.140625" style="428"/>
    <col min="10742" max="10742" width="1" style="428" customWidth="1"/>
    <col min="10743" max="10743" width="2.5703125" style="428" customWidth="1"/>
    <col min="10744" max="10744" width="2.42578125" style="428" customWidth="1"/>
    <col min="10745" max="10745" width="11.42578125" style="428" customWidth="1"/>
    <col min="10746" max="10746" width="1.140625" style="428" customWidth="1"/>
    <col min="10747" max="10747" width="12.85546875" style="428" customWidth="1"/>
    <col min="10748" max="10748" width="1.140625" style="428" customWidth="1"/>
    <col min="10749" max="10750" width="12.85546875" style="428" customWidth="1"/>
    <col min="10751" max="10751" width="1.140625" style="428" customWidth="1"/>
    <col min="10752" max="10754" width="12.85546875" style="428" customWidth="1"/>
    <col min="10755" max="10755" width="0.85546875" style="428" customWidth="1"/>
    <col min="10756" max="10756" width="2.5703125" style="428" customWidth="1"/>
    <col min="10757" max="10757" width="1" style="428" customWidth="1"/>
    <col min="10758" max="10997" width="9.140625" style="428"/>
    <col min="10998" max="10998" width="1" style="428" customWidth="1"/>
    <col min="10999" max="10999" width="2.5703125" style="428" customWidth="1"/>
    <col min="11000" max="11000" width="2.42578125" style="428" customWidth="1"/>
    <col min="11001" max="11001" width="11.42578125" style="428" customWidth="1"/>
    <col min="11002" max="11002" width="1.140625" style="428" customWidth="1"/>
    <col min="11003" max="11003" width="12.85546875" style="428" customWidth="1"/>
    <col min="11004" max="11004" width="1.140625" style="428" customWidth="1"/>
    <col min="11005" max="11006" width="12.85546875" style="428" customWidth="1"/>
    <col min="11007" max="11007" width="1.140625" style="428" customWidth="1"/>
    <col min="11008" max="11010" width="12.85546875" style="428" customWidth="1"/>
    <col min="11011" max="11011" width="0.85546875" style="428" customWidth="1"/>
    <col min="11012" max="11012" width="2.5703125" style="428" customWidth="1"/>
    <col min="11013" max="11013" width="1" style="428" customWidth="1"/>
    <col min="11014" max="11253" width="9.140625" style="428"/>
    <col min="11254" max="11254" width="1" style="428" customWidth="1"/>
    <col min="11255" max="11255" width="2.5703125" style="428" customWidth="1"/>
    <col min="11256" max="11256" width="2.42578125" style="428" customWidth="1"/>
    <col min="11257" max="11257" width="11.42578125" style="428" customWidth="1"/>
    <col min="11258" max="11258" width="1.140625" style="428" customWidth="1"/>
    <col min="11259" max="11259" width="12.85546875" style="428" customWidth="1"/>
    <col min="11260" max="11260" width="1.140625" style="428" customWidth="1"/>
    <col min="11261" max="11262" width="12.85546875" style="428" customWidth="1"/>
    <col min="11263" max="11263" width="1.140625" style="428" customWidth="1"/>
    <col min="11264" max="11266" width="12.85546875" style="428" customWidth="1"/>
    <col min="11267" max="11267" width="0.85546875" style="428" customWidth="1"/>
    <col min="11268" max="11268" width="2.5703125" style="428" customWidth="1"/>
    <col min="11269" max="11269" width="1" style="428" customWidth="1"/>
    <col min="11270" max="11509" width="9.140625" style="428"/>
    <col min="11510" max="11510" width="1" style="428" customWidth="1"/>
    <col min="11511" max="11511" width="2.5703125" style="428" customWidth="1"/>
    <col min="11512" max="11512" width="2.42578125" style="428" customWidth="1"/>
    <col min="11513" max="11513" width="11.42578125" style="428" customWidth="1"/>
    <col min="11514" max="11514" width="1.140625" style="428" customWidth="1"/>
    <col min="11515" max="11515" width="12.85546875" style="428" customWidth="1"/>
    <col min="11516" max="11516" width="1.140625" style="428" customWidth="1"/>
    <col min="11517" max="11518" width="12.85546875" style="428" customWidth="1"/>
    <col min="11519" max="11519" width="1.140625" style="428" customWidth="1"/>
    <col min="11520" max="11522" width="12.85546875" style="428" customWidth="1"/>
    <col min="11523" max="11523" width="0.85546875" style="428" customWidth="1"/>
    <col min="11524" max="11524" width="2.5703125" style="428" customWidth="1"/>
    <col min="11525" max="11525" width="1" style="428" customWidth="1"/>
    <col min="11526" max="11765" width="9.140625" style="428"/>
    <col min="11766" max="11766" width="1" style="428" customWidth="1"/>
    <col min="11767" max="11767" width="2.5703125" style="428" customWidth="1"/>
    <col min="11768" max="11768" width="2.42578125" style="428" customWidth="1"/>
    <col min="11769" max="11769" width="11.42578125" style="428" customWidth="1"/>
    <col min="11770" max="11770" width="1.140625" style="428" customWidth="1"/>
    <col min="11771" max="11771" width="12.85546875" style="428" customWidth="1"/>
    <col min="11772" max="11772" width="1.140625" style="428" customWidth="1"/>
    <col min="11773" max="11774" width="12.85546875" style="428" customWidth="1"/>
    <col min="11775" max="11775" width="1.140625" style="428" customWidth="1"/>
    <col min="11776" max="11778" width="12.85546875" style="428" customWidth="1"/>
    <col min="11779" max="11779" width="0.85546875" style="428" customWidth="1"/>
    <col min="11780" max="11780" width="2.5703125" style="428" customWidth="1"/>
    <col min="11781" max="11781" width="1" style="428" customWidth="1"/>
    <col min="11782" max="12021" width="9.140625" style="428"/>
    <col min="12022" max="12022" width="1" style="428" customWidth="1"/>
    <col min="12023" max="12023" width="2.5703125" style="428" customWidth="1"/>
    <col min="12024" max="12024" width="2.42578125" style="428" customWidth="1"/>
    <col min="12025" max="12025" width="11.42578125" style="428" customWidth="1"/>
    <col min="12026" max="12026" width="1.140625" style="428" customWidth="1"/>
    <col min="12027" max="12027" width="12.85546875" style="428" customWidth="1"/>
    <col min="12028" max="12028" width="1.140625" style="428" customWidth="1"/>
    <col min="12029" max="12030" width="12.85546875" style="428" customWidth="1"/>
    <col min="12031" max="12031" width="1.140625" style="428" customWidth="1"/>
    <col min="12032" max="12034" width="12.85546875" style="428" customWidth="1"/>
    <col min="12035" max="12035" width="0.85546875" style="428" customWidth="1"/>
    <col min="12036" max="12036" width="2.5703125" style="428" customWidth="1"/>
    <col min="12037" max="12037" width="1" style="428" customWidth="1"/>
    <col min="12038" max="12277" width="9.140625" style="428"/>
    <col min="12278" max="12278" width="1" style="428" customWidth="1"/>
    <col min="12279" max="12279" width="2.5703125" style="428" customWidth="1"/>
    <col min="12280" max="12280" width="2.42578125" style="428" customWidth="1"/>
    <col min="12281" max="12281" width="11.42578125" style="428" customWidth="1"/>
    <col min="12282" max="12282" width="1.140625" style="428" customWidth="1"/>
    <col min="12283" max="12283" width="12.85546875" style="428" customWidth="1"/>
    <col min="12284" max="12284" width="1.140625" style="428" customWidth="1"/>
    <col min="12285" max="12286" width="12.85546875" style="428" customWidth="1"/>
    <col min="12287" max="12287" width="1.140625" style="428" customWidth="1"/>
    <col min="12288" max="12290" width="12.85546875" style="428" customWidth="1"/>
    <col min="12291" max="12291" width="0.85546875" style="428" customWidth="1"/>
    <col min="12292" max="12292" width="2.5703125" style="428" customWidth="1"/>
    <col min="12293" max="12293" width="1" style="428" customWidth="1"/>
    <col min="12294" max="12533" width="9.140625" style="428"/>
    <col min="12534" max="12534" width="1" style="428" customWidth="1"/>
    <col min="12535" max="12535" width="2.5703125" style="428" customWidth="1"/>
    <col min="12536" max="12536" width="2.42578125" style="428" customWidth="1"/>
    <col min="12537" max="12537" width="11.42578125" style="428" customWidth="1"/>
    <col min="12538" max="12538" width="1.140625" style="428" customWidth="1"/>
    <col min="12539" max="12539" width="12.85546875" style="428" customWidth="1"/>
    <col min="12540" max="12540" width="1.140625" style="428" customWidth="1"/>
    <col min="12541" max="12542" width="12.85546875" style="428" customWidth="1"/>
    <col min="12543" max="12543" width="1.140625" style="428" customWidth="1"/>
    <col min="12544" max="12546" width="12.85546875" style="428" customWidth="1"/>
    <col min="12547" max="12547" width="0.85546875" style="428" customWidth="1"/>
    <col min="12548" max="12548" width="2.5703125" style="428" customWidth="1"/>
    <col min="12549" max="12549" width="1" style="428" customWidth="1"/>
    <col min="12550" max="12789" width="9.140625" style="428"/>
    <col min="12790" max="12790" width="1" style="428" customWidth="1"/>
    <col min="12791" max="12791" width="2.5703125" style="428" customWidth="1"/>
    <col min="12792" max="12792" width="2.42578125" style="428" customWidth="1"/>
    <col min="12793" max="12793" width="11.42578125" style="428" customWidth="1"/>
    <col min="12794" max="12794" width="1.140625" style="428" customWidth="1"/>
    <col min="12795" max="12795" width="12.85546875" style="428" customWidth="1"/>
    <col min="12796" max="12796" width="1.140625" style="428" customWidth="1"/>
    <col min="12797" max="12798" width="12.85546875" style="428" customWidth="1"/>
    <col min="12799" max="12799" width="1.140625" style="428" customWidth="1"/>
    <col min="12800" max="12802" width="12.85546875" style="428" customWidth="1"/>
    <col min="12803" max="12803" width="0.85546875" style="428" customWidth="1"/>
    <col min="12804" max="12804" width="2.5703125" style="428" customWidth="1"/>
    <col min="12805" max="12805" width="1" style="428" customWidth="1"/>
    <col min="12806" max="13045" width="9.140625" style="428"/>
    <col min="13046" max="13046" width="1" style="428" customWidth="1"/>
    <col min="13047" max="13047" width="2.5703125" style="428" customWidth="1"/>
    <col min="13048" max="13048" width="2.42578125" style="428" customWidth="1"/>
    <col min="13049" max="13049" width="11.42578125" style="428" customWidth="1"/>
    <col min="13050" max="13050" width="1.140625" style="428" customWidth="1"/>
    <col min="13051" max="13051" width="12.85546875" style="428" customWidth="1"/>
    <col min="13052" max="13052" width="1.140625" style="428" customWidth="1"/>
    <col min="13053" max="13054" width="12.85546875" style="428" customWidth="1"/>
    <col min="13055" max="13055" width="1.140625" style="428" customWidth="1"/>
    <col min="13056" max="13058" width="12.85546875" style="428" customWidth="1"/>
    <col min="13059" max="13059" width="0.85546875" style="428" customWidth="1"/>
    <col min="13060" max="13060" width="2.5703125" style="428" customWidth="1"/>
    <col min="13061" max="13061" width="1" style="428" customWidth="1"/>
    <col min="13062" max="13301" width="9.140625" style="428"/>
    <col min="13302" max="13302" width="1" style="428" customWidth="1"/>
    <col min="13303" max="13303" width="2.5703125" style="428" customWidth="1"/>
    <col min="13304" max="13304" width="2.42578125" style="428" customWidth="1"/>
    <col min="13305" max="13305" width="11.42578125" style="428" customWidth="1"/>
    <col min="13306" max="13306" width="1.140625" style="428" customWidth="1"/>
    <col min="13307" max="13307" width="12.85546875" style="428" customWidth="1"/>
    <col min="13308" max="13308" width="1.140625" style="428" customWidth="1"/>
    <col min="13309" max="13310" width="12.85546875" style="428" customWidth="1"/>
    <col min="13311" max="13311" width="1.140625" style="428" customWidth="1"/>
    <col min="13312" max="13314" width="12.85546875" style="428" customWidth="1"/>
    <col min="13315" max="13315" width="0.85546875" style="428" customWidth="1"/>
    <col min="13316" max="13316" width="2.5703125" style="428" customWidth="1"/>
    <col min="13317" max="13317" width="1" style="428" customWidth="1"/>
    <col min="13318" max="13557" width="9.140625" style="428"/>
    <col min="13558" max="13558" width="1" style="428" customWidth="1"/>
    <col min="13559" max="13559" width="2.5703125" style="428" customWidth="1"/>
    <col min="13560" max="13560" width="2.42578125" style="428" customWidth="1"/>
    <col min="13561" max="13561" width="11.42578125" style="428" customWidth="1"/>
    <col min="13562" max="13562" width="1.140625" style="428" customWidth="1"/>
    <col min="13563" max="13563" width="12.85546875" style="428" customWidth="1"/>
    <col min="13564" max="13564" width="1.140625" style="428" customWidth="1"/>
    <col min="13565" max="13566" width="12.85546875" style="428" customWidth="1"/>
    <col min="13567" max="13567" width="1.140625" style="428" customWidth="1"/>
    <col min="13568" max="13570" width="12.85546875" style="428" customWidth="1"/>
    <col min="13571" max="13571" width="0.85546875" style="428" customWidth="1"/>
    <col min="13572" max="13572" width="2.5703125" style="428" customWidth="1"/>
    <col min="13573" max="13573" width="1" style="428" customWidth="1"/>
    <col min="13574" max="13813" width="9.140625" style="428"/>
    <col min="13814" max="13814" width="1" style="428" customWidth="1"/>
    <col min="13815" max="13815" width="2.5703125" style="428" customWidth="1"/>
    <col min="13816" max="13816" width="2.42578125" style="428" customWidth="1"/>
    <col min="13817" max="13817" width="11.42578125" style="428" customWidth="1"/>
    <col min="13818" max="13818" width="1.140625" style="428" customWidth="1"/>
    <col min="13819" max="13819" width="12.85546875" style="428" customWidth="1"/>
    <col min="13820" max="13820" width="1.140625" style="428" customWidth="1"/>
    <col min="13821" max="13822" width="12.85546875" style="428" customWidth="1"/>
    <col min="13823" max="13823" width="1.140625" style="428" customWidth="1"/>
    <col min="13824" max="13826" width="12.85546875" style="428" customWidth="1"/>
    <col min="13827" max="13827" width="0.85546875" style="428" customWidth="1"/>
    <col min="13828" max="13828" width="2.5703125" style="428" customWidth="1"/>
    <col min="13829" max="13829" width="1" style="428" customWidth="1"/>
    <col min="13830" max="14069" width="9.140625" style="428"/>
    <col min="14070" max="14070" width="1" style="428" customWidth="1"/>
    <col min="14071" max="14071" width="2.5703125" style="428" customWidth="1"/>
    <col min="14072" max="14072" width="2.42578125" style="428" customWidth="1"/>
    <col min="14073" max="14073" width="11.42578125" style="428" customWidth="1"/>
    <col min="14074" max="14074" width="1.140625" style="428" customWidth="1"/>
    <col min="14075" max="14075" width="12.85546875" style="428" customWidth="1"/>
    <col min="14076" max="14076" width="1.140625" style="428" customWidth="1"/>
    <col min="14077" max="14078" width="12.85546875" style="428" customWidth="1"/>
    <col min="14079" max="14079" width="1.140625" style="428" customWidth="1"/>
    <col min="14080" max="14082" width="12.85546875" style="428" customWidth="1"/>
    <col min="14083" max="14083" width="0.85546875" style="428" customWidth="1"/>
    <col min="14084" max="14084" width="2.5703125" style="428" customWidth="1"/>
    <col min="14085" max="14085" width="1" style="428" customWidth="1"/>
    <col min="14086" max="14325" width="9.140625" style="428"/>
    <col min="14326" max="14326" width="1" style="428" customWidth="1"/>
    <col min="14327" max="14327" width="2.5703125" style="428" customWidth="1"/>
    <col min="14328" max="14328" width="2.42578125" style="428" customWidth="1"/>
    <col min="14329" max="14329" width="11.42578125" style="428" customWidth="1"/>
    <col min="14330" max="14330" width="1.140625" style="428" customWidth="1"/>
    <col min="14331" max="14331" width="12.85546875" style="428" customWidth="1"/>
    <col min="14332" max="14332" width="1.140625" style="428" customWidth="1"/>
    <col min="14333" max="14334" width="12.85546875" style="428" customWidth="1"/>
    <col min="14335" max="14335" width="1.140625" style="428" customWidth="1"/>
    <col min="14336" max="14338" width="12.85546875" style="428" customWidth="1"/>
    <col min="14339" max="14339" width="0.85546875" style="428" customWidth="1"/>
    <col min="14340" max="14340" width="2.5703125" style="428" customWidth="1"/>
    <col min="14341" max="14341" width="1" style="428" customWidth="1"/>
    <col min="14342" max="14581" width="9.140625" style="428"/>
    <col min="14582" max="14582" width="1" style="428" customWidth="1"/>
    <col min="14583" max="14583" width="2.5703125" style="428" customWidth="1"/>
    <col min="14584" max="14584" width="2.42578125" style="428" customWidth="1"/>
    <col min="14585" max="14585" width="11.42578125" style="428" customWidth="1"/>
    <col min="14586" max="14586" width="1.140625" style="428" customWidth="1"/>
    <col min="14587" max="14587" width="12.85546875" style="428" customWidth="1"/>
    <col min="14588" max="14588" width="1.140625" style="428" customWidth="1"/>
    <col min="14589" max="14590" width="12.85546875" style="428" customWidth="1"/>
    <col min="14591" max="14591" width="1.140625" style="428" customWidth="1"/>
    <col min="14592" max="14594" width="12.85546875" style="428" customWidth="1"/>
    <col min="14595" max="14595" width="0.85546875" style="428" customWidth="1"/>
    <col min="14596" max="14596" width="2.5703125" style="428" customWidth="1"/>
    <col min="14597" max="14597" width="1" style="428" customWidth="1"/>
    <col min="14598" max="14837" width="9.140625" style="428"/>
    <col min="14838" max="14838" width="1" style="428" customWidth="1"/>
    <col min="14839" max="14839" width="2.5703125" style="428" customWidth="1"/>
    <col min="14840" max="14840" width="2.42578125" style="428" customWidth="1"/>
    <col min="14841" max="14841" width="11.42578125" style="428" customWidth="1"/>
    <col min="14842" max="14842" width="1.140625" style="428" customWidth="1"/>
    <col min="14843" max="14843" width="12.85546875" style="428" customWidth="1"/>
    <col min="14844" max="14844" width="1.140625" style="428" customWidth="1"/>
    <col min="14845" max="14846" width="12.85546875" style="428" customWidth="1"/>
    <col min="14847" max="14847" width="1.140625" style="428" customWidth="1"/>
    <col min="14848" max="14850" width="12.85546875" style="428" customWidth="1"/>
    <col min="14851" max="14851" width="0.85546875" style="428" customWidth="1"/>
    <col min="14852" max="14852" width="2.5703125" style="428" customWidth="1"/>
    <col min="14853" max="14853" width="1" style="428" customWidth="1"/>
    <col min="14854" max="15093" width="9.140625" style="428"/>
    <col min="15094" max="15094" width="1" style="428" customWidth="1"/>
    <col min="15095" max="15095" width="2.5703125" style="428" customWidth="1"/>
    <col min="15096" max="15096" width="2.42578125" style="428" customWidth="1"/>
    <col min="15097" max="15097" width="11.42578125" style="428" customWidth="1"/>
    <col min="15098" max="15098" width="1.140625" style="428" customWidth="1"/>
    <col min="15099" max="15099" width="12.85546875" style="428" customWidth="1"/>
    <col min="15100" max="15100" width="1.140625" style="428" customWidth="1"/>
    <col min="15101" max="15102" width="12.85546875" style="428" customWidth="1"/>
    <col min="15103" max="15103" width="1.140625" style="428" customWidth="1"/>
    <col min="15104" max="15106" width="12.85546875" style="428" customWidth="1"/>
    <col min="15107" max="15107" width="0.85546875" style="428" customWidth="1"/>
    <col min="15108" max="15108" width="2.5703125" style="428" customWidth="1"/>
    <col min="15109" max="15109" width="1" style="428" customWidth="1"/>
    <col min="15110" max="15349" width="9.140625" style="428"/>
    <col min="15350" max="15350" width="1" style="428" customWidth="1"/>
    <col min="15351" max="15351" width="2.5703125" style="428" customWidth="1"/>
    <col min="15352" max="15352" width="2.42578125" style="428" customWidth="1"/>
    <col min="15353" max="15353" width="11.42578125" style="428" customWidth="1"/>
    <col min="15354" max="15354" width="1.140625" style="428" customWidth="1"/>
    <col min="15355" max="15355" width="12.85546875" style="428" customWidth="1"/>
    <col min="15356" max="15356" width="1.140625" style="428" customWidth="1"/>
    <col min="15357" max="15358" width="12.85546875" style="428" customWidth="1"/>
    <col min="15359" max="15359" width="1.140625" style="428" customWidth="1"/>
    <col min="15360" max="15362" width="12.85546875" style="428" customWidth="1"/>
    <col min="15363" max="15363" width="0.85546875" style="428" customWidth="1"/>
    <col min="15364" max="15364" width="2.5703125" style="428" customWidth="1"/>
    <col min="15365" max="15365" width="1" style="428" customWidth="1"/>
    <col min="15366" max="15605" width="9.140625" style="428"/>
    <col min="15606" max="15606" width="1" style="428" customWidth="1"/>
    <col min="15607" max="15607" width="2.5703125" style="428" customWidth="1"/>
    <col min="15608" max="15608" width="2.42578125" style="428" customWidth="1"/>
    <col min="15609" max="15609" width="11.42578125" style="428" customWidth="1"/>
    <col min="15610" max="15610" width="1.140625" style="428" customWidth="1"/>
    <col min="15611" max="15611" width="12.85546875" style="428" customWidth="1"/>
    <col min="15612" max="15612" width="1.140625" style="428" customWidth="1"/>
    <col min="15613" max="15614" width="12.85546875" style="428" customWidth="1"/>
    <col min="15615" max="15615" width="1.140625" style="428" customWidth="1"/>
    <col min="15616" max="15618" width="12.85546875" style="428" customWidth="1"/>
    <col min="15619" max="15619" width="0.85546875" style="428" customWidth="1"/>
    <col min="15620" max="15620" width="2.5703125" style="428" customWidth="1"/>
    <col min="15621" max="15621" width="1" style="428" customWidth="1"/>
    <col min="15622" max="15861" width="9.140625" style="428"/>
    <col min="15862" max="15862" width="1" style="428" customWidth="1"/>
    <col min="15863" max="15863" width="2.5703125" style="428" customWidth="1"/>
    <col min="15864" max="15864" width="2.42578125" style="428" customWidth="1"/>
    <col min="15865" max="15865" width="11.42578125" style="428" customWidth="1"/>
    <col min="15866" max="15866" width="1.140625" style="428" customWidth="1"/>
    <col min="15867" max="15867" width="12.85546875" style="428" customWidth="1"/>
    <col min="15868" max="15868" width="1.140625" style="428" customWidth="1"/>
    <col min="15869" max="15870" width="12.85546875" style="428" customWidth="1"/>
    <col min="15871" max="15871" width="1.140625" style="428" customWidth="1"/>
    <col min="15872" max="15874" width="12.85546875" style="428" customWidth="1"/>
    <col min="15875" max="15875" width="0.85546875" style="428" customWidth="1"/>
    <col min="15876" max="15876" width="2.5703125" style="428" customWidth="1"/>
    <col min="15877" max="15877" width="1" style="428" customWidth="1"/>
    <col min="15878" max="16117" width="9.140625" style="428"/>
    <col min="16118" max="16118" width="1" style="428" customWidth="1"/>
    <col min="16119" max="16119" width="2.5703125" style="428" customWidth="1"/>
    <col min="16120" max="16120" width="2.42578125" style="428" customWidth="1"/>
    <col min="16121" max="16121" width="11.42578125" style="428" customWidth="1"/>
    <col min="16122" max="16122" width="1.140625" style="428" customWidth="1"/>
    <col min="16123" max="16123" width="12.85546875" style="428" customWidth="1"/>
    <col min="16124" max="16124" width="1.140625" style="428" customWidth="1"/>
    <col min="16125" max="16126" width="12.85546875" style="428" customWidth="1"/>
    <col min="16127" max="16127" width="1.140625" style="428" customWidth="1"/>
    <col min="16128" max="16130" width="12.85546875" style="428" customWidth="1"/>
    <col min="16131" max="16131" width="0.85546875" style="428" customWidth="1"/>
    <col min="16132" max="16132" width="2.5703125" style="428" customWidth="1"/>
    <col min="16133" max="16133" width="1" style="428" customWidth="1"/>
    <col min="16134" max="16384" width="9.140625" style="428"/>
  </cols>
  <sheetData>
    <row r="1" spans="1:17" ht="13.5" customHeight="1" thickBot="1">
      <c r="A1" s="421"/>
      <c r="B1" s="422"/>
      <c r="C1" s="423" t="s">
        <v>366</v>
      </c>
      <c r="D1" s="424"/>
      <c r="E1" s="425"/>
      <c r="F1" s="425"/>
      <c r="G1" s="425"/>
      <c r="H1" s="425"/>
      <c r="I1" s="425"/>
      <c r="J1" s="425"/>
      <c r="K1" s="425"/>
      <c r="L1" s="426"/>
      <c r="M1" s="425"/>
      <c r="N1" s="425"/>
      <c r="O1" s="421"/>
    </row>
    <row r="2" spans="1:17" ht="6" customHeight="1">
      <c r="A2" s="429"/>
      <c r="B2" s="429"/>
      <c r="C2" s="430"/>
      <c r="D2" s="430"/>
      <c r="E2" s="431"/>
      <c r="F2" s="431"/>
      <c r="G2" s="431"/>
      <c r="H2" s="431"/>
      <c r="I2" s="431"/>
      <c r="J2" s="431"/>
      <c r="K2" s="431"/>
      <c r="L2" s="432"/>
      <c r="M2" s="433"/>
      <c r="N2" s="434"/>
      <c r="O2" s="421"/>
    </row>
    <row r="3" spans="1:17" ht="6" customHeight="1" thickBot="1">
      <c r="A3" s="429"/>
      <c r="B3" s="429"/>
      <c r="C3" s="435"/>
      <c r="D3" s="435"/>
      <c r="E3" s="435"/>
      <c r="F3" s="435"/>
      <c r="G3" s="435"/>
      <c r="H3" s="435"/>
      <c r="I3" s="435"/>
      <c r="J3" s="435"/>
      <c r="K3" s="435"/>
      <c r="L3" s="435"/>
      <c r="M3" s="435"/>
      <c r="N3" s="436"/>
      <c r="O3" s="421"/>
    </row>
    <row r="4" spans="1:17" s="443" customFormat="1" ht="13.5" customHeight="1" thickBot="1">
      <c r="A4" s="437"/>
      <c r="B4" s="429"/>
      <c r="C4" s="438" t="s">
        <v>367</v>
      </c>
      <c r="D4" s="439"/>
      <c r="E4" s="439"/>
      <c r="F4" s="439"/>
      <c r="G4" s="439"/>
      <c r="H4" s="439"/>
      <c r="I4" s="439"/>
      <c r="J4" s="439"/>
      <c r="K4" s="439"/>
      <c r="L4" s="439"/>
      <c r="M4" s="440"/>
      <c r="N4" s="436"/>
      <c r="O4" s="441"/>
      <c r="P4" s="442"/>
    </row>
    <row r="5" spans="1:17" ht="15.75" customHeight="1">
      <c r="A5" s="429"/>
      <c r="B5" s="429"/>
      <c r="C5" s="444" t="s">
        <v>96</v>
      </c>
      <c r="D5" s="445"/>
      <c r="E5" s="445"/>
      <c r="F5" s="445"/>
      <c r="G5" s="445"/>
      <c r="H5" s="445"/>
      <c r="I5" s="445"/>
      <c r="J5" s="445"/>
      <c r="K5" s="445"/>
      <c r="L5" s="445"/>
      <c r="M5" s="446"/>
      <c r="N5" s="436"/>
      <c r="O5" s="421"/>
    </row>
    <row r="6" spans="1:17" ht="12" customHeight="1">
      <c r="A6" s="429"/>
      <c r="B6" s="429"/>
      <c r="C6" s="445"/>
      <c r="D6" s="445"/>
      <c r="E6" s="445"/>
      <c r="F6" s="447"/>
      <c r="G6" s="448"/>
      <c r="H6" s="447"/>
      <c r="I6" s="448"/>
      <c r="J6" s="447"/>
      <c r="K6" s="447"/>
      <c r="L6" s="447"/>
      <c r="M6" s="449"/>
      <c r="N6" s="436"/>
      <c r="O6" s="421"/>
    </row>
    <row r="7" spans="1:17" ht="24" customHeight="1">
      <c r="A7" s="429"/>
      <c r="B7" s="429"/>
      <c r="C7" s="1691" t="s">
        <v>524</v>
      </c>
      <c r="D7" s="1692"/>
      <c r="E7" s="445"/>
      <c r="F7" s="450" t="s">
        <v>95</v>
      </c>
      <c r="G7" s="448"/>
      <c r="H7" s="450" t="s">
        <v>368</v>
      </c>
      <c r="I7" s="448"/>
      <c r="J7" s="451" t="s">
        <v>108</v>
      </c>
      <c r="K7" s="451" t="s">
        <v>107</v>
      </c>
      <c r="L7" s="451"/>
      <c r="M7" s="452"/>
      <c r="N7" s="453"/>
      <c r="O7" s="454"/>
    </row>
    <row r="8" spans="1:17" s="463" customFormat="1" ht="3" customHeight="1">
      <c r="A8" s="455"/>
      <c r="B8" s="429"/>
      <c r="C8" s="456"/>
      <c r="D8" s="457"/>
      <c r="E8" s="457"/>
      <c r="F8" s="458"/>
      <c r="G8" s="448"/>
      <c r="H8" s="459"/>
      <c r="I8" s="448"/>
      <c r="J8" s="457"/>
      <c r="K8" s="457"/>
      <c r="L8" s="457"/>
      <c r="M8" s="457"/>
      <c r="N8" s="460"/>
      <c r="O8" s="461"/>
      <c r="P8" s="462"/>
    </row>
    <row r="9" spans="1:17" s="467" customFormat="1" ht="12.75" customHeight="1">
      <c r="A9" s="464"/>
      <c r="B9" s="429"/>
      <c r="C9" s="465" t="s">
        <v>369</v>
      </c>
      <c r="D9" s="465"/>
      <c r="E9" s="445"/>
      <c r="F9" s="662">
        <v>5.4</v>
      </c>
      <c r="G9" s="663"/>
      <c r="H9" s="662">
        <v>7.9</v>
      </c>
      <c r="I9" s="663"/>
      <c r="J9" s="662">
        <v>5.8</v>
      </c>
      <c r="K9" s="662">
        <v>5.0999999999999996</v>
      </c>
      <c r="L9" s="466">
        <v>0.88</v>
      </c>
      <c r="M9" s="783"/>
      <c r="N9" s="784"/>
      <c r="O9" s="464"/>
      <c r="P9" s="785"/>
      <c r="Q9" s="464"/>
    </row>
    <row r="10" spans="1:17" ht="12.75" customHeight="1">
      <c r="A10" s="429"/>
      <c r="B10" s="429"/>
      <c r="C10" s="465" t="s">
        <v>370</v>
      </c>
      <c r="D10" s="465"/>
      <c r="E10" s="445"/>
      <c r="F10" s="662">
        <v>3.9</v>
      </c>
      <c r="G10" s="663"/>
      <c r="H10" s="662">
        <v>8.9</v>
      </c>
      <c r="I10" s="663"/>
      <c r="J10" s="662">
        <v>3.5</v>
      </c>
      <c r="K10" s="662">
        <v>4.2</v>
      </c>
      <c r="L10" s="466">
        <v>1.2</v>
      </c>
      <c r="M10" s="783"/>
      <c r="N10" s="786"/>
      <c r="O10" s="429"/>
      <c r="P10" s="787"/>
      <c r="Q10" s="429"/>
    </row>
    <row r="11" spans="1:17" ht="12.75" customHeight="1">
      <c r="A11" s="429"/>
      <c r="B11" s="429"/>
      <c r="C11" s="465" t="s">
        <v>371</v>
      </c>
      <c r="D11" s="465"/>
      <c r="E11" s="445"/>
      <c r="F11" s="662">
        <v>7.4</v>
      </c>
      <c r="G11" s="663"/>
      <c r="H11" s="662">
        <v>17.8</v>
      </c>
      <c r="I11" s="663"/>
      <c r="J11" s="662">
        <v>7.3</v>
      </c>
      <c r="K11" s="662">
        <v>7.4</v>
      </c>
      <c r="L11" s="466">
        <v>1.01</v>
      </c>
      <c r="M11" s="783"/>
      <c r="N11" s="786"/>
      <c r="O11" s="429"/>
      <c r="P11" s="788"/>
      <c r="Q11" s="429"/>
    </row>
    <row r="12" spans="1:17" ht="12.75" customHeight="1">
      <c r="A12" s="429"/>
      <c r="B12" s="429"/>
      <c r="C12" s="465" t="s">
        <v>594</v>
      </c>
      <c r="D12" s="465"/>
      <c r="E12" s="445"/>
      <c r="F12" s="662">
        <v>10.1</v>
      </c>
      <c r="G12" s="663"/>
      <c r="H12" s="662">
        <v>28.5</v>
      </c>
      <c r="I12" s="664"/>
      <c r="J12" s="662">
        <v>10.9</v>
      </c>
      <c r="K12" s="662">
        <v>9.1999999999999993</v>
      </c>
      <c r="L12" s="466">
        <v>0.84</v>
      </c>
      <c r="M12" s="783"/>
      <c r="N12" s="786"/>
      <c r="O12" s="429"/>
      <c r="P12" s="788"/>
      <c r="Q12" s="429"/>
    </row>
    <row r="13" spans="1:17" ht="12.75" customHeight="1">
      <c r="A13" s="429"/>
      <c r="B13" s="429"/>
      <c r="C13" s="465" t="s">
        <v>372</v>
      </c>
      <c r="D13" s="465"/>
      <c r="E13" s="445"/>
      <c r="F13" s="662">
        <v>13.7</v>
      </c>
      <c r="G13" s="663"/>
      <c r="H13" s="662">
        <v>39.299999999999997</v>
      </c>
      <c r="I13" s="663"/>
      <c r="J13" s="662">
        <v>13.7</v>
      </c>
      <c r="K13" s="662">
        <v>13.6</v>
      </c>
      <c r="L13" s="466">
        <v>0.99</v>
      </c>
      <c r="M13" s="783"/>
      <c r="N13" s="786"/>
      <c r="O13" s="429"/>
      <c r="P13" s="788"/>
      <c r="Q13" s="429"/>
    </row>
    <row r="14" spans="1:17" ht="12.75" customHeight="1">
      <c r="A14" s="429"/>
      <c r="B14" s="429"/>
      <c r="C14" s="465" t="s">
        <v>595</v>
      </c>
      <c r="D14" s="465"/>
      <c r="E14" s="445"/>
      <c r="F14" s="662">
        <v>8.6999999999999993</v>
      </c>
      <c r="G14" s="663"/>
      <c r="H14" s="662">
        <v>16.600000000000001</v>
      </c>
      <c r="I14" s="664"/>
      <c r="J14" s="662">
        <v>8.3000000000000007</v>
      </c>
      <c r="K14" s="662">
        <v>9.1</v>
      </c>
      <c r="L14" s="466">
        <v>1.1000000000000001</v>
      </c>
      <c r="M14" s="783"/>
      <c r="N14" s="786"/>
      <c r="O14" s="429"/>
      <c r="P14" s="787"/>
      <c r="Q14" s="429"/>
    </row>
    <row r="15" spans="1:17" ht="12.75" customHeight="1">
      <c r="A15" s="429"/>
      <c r="B15" s="429"/>
      <c r="C15" s="465" t="s">
        <v>373</v>
      </c>
      <c r="D15" s="465"/>
      <c r="E15" s="445"/>
      <c r="F15" s="662">
        <v>24.3</v>
      </c>
      <c r="G15" s="663"/>
      <c r="H15" s="662">
        <v>51.5</v>
      </c>
      <c r="I15" s="663"/>
      <c r="J15" s="662">
        <v>23.9</v>
      </c>
      <c r="K15" s="662">
        <v>24.7</v>
      </c>
      <c r="L15" s="466">
        <v>1.03</v>
      </c>
      <c r="M15" s="783"/>
      <c r="N15" s="786"/>
      <c r="O15" s="429"/>
      <c r="P15" s="788"/>
      <c r="Q15" s="429"/>
    </row>
    <row r="16" spans="1:17" ht="12.75" customHeight="1">
      <c r="A16" s="429"/>
      <c r="B16" s="429"/>
      <c r="C16" s="465" t="s">
        <v>596</v>
      </c>
      <c r="D16" s="465"/>
      <c r="E16" s="445"/>
      <c r="F16" s="662">
        <v>10.8</v>
      </c>
      <c r="G16" s="664"/>
      <c r="H16" s="662">
        <v>22.3</v>
      </c>
      <c r="I16" s="664"/>
      <c r="J16" s="662">
        <v>12</v>
      </c>
      <c r="K16" s="662">
        <v>9.6999999999999993</v>
      </c>
      <c r="L16" s="466">
        <v>0.81</v>
      </c>
      <c r="M16" s="783"/>
      <c r="N16" s="786"/>
      <c r="O16" s="429"/>
      <c r="P16" s="788"/>
      <c r="Q16" s="429"/>
    </row>
    <row r="17" spans="1:17" ht="12.75" customHeight="1">
      <c r="A17" s="429"/>
      <c r="B17" s="429"/>
      <c r="C17" s="465" t="s">
        <v>374</v>
      </c>
      <c r="D17" s="465"/>
      <c r="E17" s="445"/>
      <c r="F17" s="662">
        <v>7.6</v>
      </c>
      <c r="G17" s="663"/>
      <c r="H17" s="662">
        <v>19.5</v>
      </c>
      <c r="I17" s="663"/>
      <c r="J17" s="662">
        <v>8.3000000000000007</v>
      </c>
      <c r="K17" s="662">
        <v>6.8</v>
      </c>
      <c r="L17" s="466">
        <v>0.82</v>
      </c>
      <c r="M17" s="783"/>
      <c r="N17" s="786"/>
      <c r="O17" s="429"/>
      <c r="P17" s="788"/>
      <c r="Q17" s="429"/>
    </row>
    <row r="18" spans="1:17" ht="12.75" customHeight="1">
      <c r="A18" s="429"/>
      <c r="B18" s="429"/>
      <c r="C18" s="465" t="s">
        <v>375</v>
      </c>
      <c r="D18" s="465"/>
      <c r="E18" s="445"/>
      <c r="F18" s="662">
        <v>10.199999999999999</v>
      </c>
      <c r="G18" s="663"/>
      <c r="H18" s="662">
        <v>22</v>
      </c>
      <c r="I18" s="663"/>
      <c r="J18" s="662">
        <v>10.3</v>
      </c>
      <c r="K18" s="662">
        <v>10.1</v>
      </c>
      <c r="L18" s="466">
        <v>0.98</v>
      </c>
      <c r="M18" s="783"/>
      <c r="N18" s="786"/>
      <c r="O18" s="429"/>
      <c r="P18" s="788"/>
      <c r="Q18" s="429"/>
    </row>
    <row r="19" spans="1:17" s="471" customFormat="1" ht="12.75" customHeight="1">
      <c r="A19" s="469"/>
      <c r="B19" s="429"/>
      <c r="C19" s="465" t="s">
        <v>597</v>
      </c>
      <c r="D19" s="465"/>
      <c r="E19" s="470"/>
      <c r="F19" s="662">
        <v>21.7</v>
      </c>
      <c r="G19" s="664"/>
      <c r="H19" s="662">
        <v>52.7</v>
      </c>
      <c r="I19" s="664"/>
      <c r="J19" s="662">
        <v>18.600000000000001</v>
      </c>
      <c r="K19" s="662">
        <v>25.7</v>
      </c>
      <c r="L19" s="466">
        <v>1.38</v>
      </c>
      <c r="M19" s="789"/>
      <c r="N19" s="790"/>
      <c r="O19" s="469"/>
      <c r="P19" s="785"/>
      <c r="Q19" s="469"/>
    </row>
    <row r="20" spans="1:17" ht="12.75" customHeight="1">
      <c r="A20" s="429"/>
      <c r="B20" s="429"/>
      <c r="C20" s="465" t="s">
        <v>376</v>
      </c>
      <c r="D20" s="465"/>
      <c r="E20" s="445"/>
      <c r="F20" s="662">
        <v>5.2</v>
      </c>
      <c r="G20" s="663"/>
      <c r="H20" s="662">
        <v>9.4</v>
      </c>
      <c r="I20" s="663"/>
      <c r="J20" s="662">
        <v>5.2</v>
      </c>
      <c r="K20" s="662">
        <v>5.0999999999999996</v>
      </c>
      <c r="L20" s="466">
        <v>0.98</v>
      </c>
      <c r="M20" s="783"/>
      <c r="N20" s="786"/>
      <c r="O20" s="429"/>
      <c r="P20" s="788"/>
      <c r="Q20" s="429"/>
    </row>
    <row r="21" spans="1:17" s="473" customFormat="1" ht="12.75" customHeight="1">
      <c r="A21" s="472"/>
      <c r="B21" s="429"/>
      <c r="C21" s="465" t="s">
        <v>377</v>
      </c>
      <c r="D21" s="465"/>
      <c r="E21" s="457"/>
      <c r="F21" s="662">
        <v>14.2</v>
      </c>
      <c r="G21" s="663"/>
      <c r="H21" s="662">
        <v>27.5</v>
      </c>
      <c r="I21" s="663"/>
      <c r="J21" s="662">
        <v>17.100000000000001</v>
      </c>
      <c r="K21" s="662">
        <v>10.6</v>
      </c>
      <c r="L21" s="466">
        <v>0.62</v>
      </c>
      <c r="M21" s="789"/>
      <c r="N21" s="791"/>
      <c r="O21" s="472"/>
      <c r="P21" s="792"/>
      <c r="Q21" s="472"/>
    </row>
    <row r="22" spans="1:17" s="475" customFormat="1" ht="12.75" customHeight="1">
      <c r="A22" s="474"/>
      <c r="B22" s="474"/>
      <c r="C22" s="465" t="s">
        <v>378</v>
      </c>
      <c r="D22" s="465"/>
      <c r="E22" s="445"/>
      <c r="F22" s="662">
        <v>10.199999999999999</v>
      </c>
      <c r="G22" s="663"/>
      <c r="H22" s="662">
        <v>35.200000000000003</v>
      </c>
      <c r="I22" s="663"/>
      <c r="J22" s="662">
        <v>9.5</v>
      </c>
      <c r="K22" s="662">
        <v>11.3</v>
      </c>
      <c r="L22" s="466">
        <v>1.19</v>
      </c>
      <c r="M22" s="783"/>
      <c r="N22" s="786"/>
      <c r="O22" s="474"/>
      <c r="P22" s="793"/>
      <c r="Q22" s="474"/>
    </row>
    <row r="23" spans="1:17" ht="12.75" customHeight="1">
      <c r="A23" s="429"/>
      <c r="B23" s="429"/>
      <c r="C23" s="465" t="s">
        <v>379</v>
      </c>
      <c r="D23" s="465"/>
      <c r="E23" s="445"/>
      <c r="F23" s="662">
        <v>5.2</v>
      </c>
      <c r="G23" s="663"/>
      <c r="H23" s="662">
        <v>17.3</v>
      </c>
      <c r="I23" s="663"/>
      <c r="J23" s="662">
        <v>4.0999999999999996</v>
      </c>
      <c r="K23" s="662">
        <v>6.7</v>
      </c>
      <c r="L23" s="466">
        <v>1.63</v>
      </c>
      <c r="M23" s="783"/>
      <c r="N23" s="786"/>
      <c r="O23" s="429"/>
      <c r="P23" s="787"/>
      <c r="Q23" s="429"/>
    </row>
    <row r="24" spans="1:17" ht="12.75" customHeight="1">
      <c r="A24" s="429"/>
      <c r="B24" s="429"/>
      <c r="C24" s="465" t="s">
        <v>380</v>
      </c>
      <c r="D24" s="465"/>
      <c r="E24" s="445"/>
      <c r="F24" s="662">
        <v>5.7</v>
      </c>
      <c r="G24" s="663"/>
      <c r="H24" s="662">
        <v>10.4</v>
      </c>
      <c r="I24" s="663"/>
      <c r="J24" s="662">
        <v>5.5</v>
      </c>
      <c r="K24" s="662">
        <v>6.2</v>
      </c>
      <c r="L24" s="466">
        <v>1.1299999999999999</v>
      </c>
      <c r="M24" s="783"/>
      <c r="N24" s="786"/>
      <c r="O24" s="429"/>
      <c r="P24" s="787"/>
      <c r="Q24" s="429"/>
    </row>
    <row r="25" spans="1:17" s="479" customFormat="1" ht="12.75" customHeight="1">
      <c r="A25" s="476"/>
      <c r="B25" s="476"/>
      <c r="C25" s="456" t="s">
        <v>100</v>
      </c>
      <c r="D25" s="456"/>
      <c r="E25" s="477"/>
      <c r="F25" s="665">
        <v>15.2</v>
      </c>
      <c r="G25" s="666"/>
      <c r="H25" s="665">
        <v>36.6</v>
      </c>
      <c r="I25" s="666"/>
      <c r="J25" s="665">
        <v>15</v>
      </c>
      <c r="K25" s="665">
        <v>15.5</v>
      </c>
      <c r="L25" s="478">
        <v>1.03</v>
      </c>
      <c r="M25" s="789"/>
      <c r="N25" s="794"/>
      <c r="O25" s="476"/>
      <c r="P25" s="788"/>
      <c r="Q25" s="476"/>
    </row>
    <row r="26" spans="1:17" s="485" customFormat="1" ht="12.75" customHeight="1">
      <c r="A26" s="480"/>
      <c r="B26" s="480"/>
      <c r="C26" s="481" t="s">
        <v>381</v>
      </c>
      <c r="D26" s="481"/>
      <c r="E26" s="482"/>
      <c r="F26" s="667">
        <v>11</v>
      </c>
      <c r="G26" s="483"/>
      <c r="H26" s="667">
        <v>22.2</v>
      </c>
      <c r="I26" s="483"/>
      <c r="J26" s="667">
        <v>10.9</v>
      </c>
      <c r="K26" s="667">
        <v>11.2</v>
      </c>
      <c r="L26" s="484">
        <v>1.03</v>
      </c>
      <c r="M26" s="795"/>
      <c r="N26" s="796"/>
      <c r="O26" s="480"/>
      <c r="P26" s="797"/>
      <c r="Q26" s="480"/>
    </row>
    <row r="27" spans="1:17" ht="12.75" customHeight="1">
      <c r="A27" s="429"/>
      <c r="B27" s="429"/>
      <c r="C27" s="465" t="s">
        <v>382</v>
      </c>
      <c r="D27" s="465"/>
      <c r="E27" s="445"/>
      <c r="F27" s="662">
        <v>12.6</v>
      </c>
      <c r="G27" s="663"/>
      <c r="H27" s="662">
        <v>32.299999999999997</v>
      </c>
      <c r="I27" s="663"/>
      <c r="J27" s="662">
        <v>14.1</v>
      </c>
      <c r="K27" s="662">
        <v>10.9</v>
      </c>
      <c r="L27" s="466">
        <v>0.77</v>
      </c>
      <c r="M27" s="783"/>
      <c r="N27" s="786"/>
      <c r="O27" s="429"/>
      <c r="P27" s="788"/>
      <c r="Q27" s="429"/>
    </row>
    <row r="28" spans="1:17" ht="12.75" customHeight="1">
      <c r="A28" s="429"/>
      <c r="B28" s="429"/>
      <c r="C28" s="465" t="s">
        <v>383</v>
      </c>
      <c r="D28" s="465"/>
      <c r="E28" s="445"/>
      <c r="F28" s="662">
        <v>7.6</v>
      </c>
      <c r="G28" s="664"/>
      <c r="H28" s="662">
        <v>15.6</v>
      </c>
      <c r="I28" s="664"/>
      <c r="J28" s="662">
        <v>7.6</v>
      </c>
      <c r="K28" s="662">
        <v>7.7</v>
      </c>
      <c r="L28" s="466">
        <v>1.01</v>
      </c>
      <c r="M28" s="783"/>
      <c r="N28" s="786"/>
      <c r="O28" s="429"/>
      <c r="P28" s="788"/>
      <c r="Q28" s="429"/>
    </row>
    <row r="29" spans="1:17" ht="12.75" customHeight="1">
      <c r="A29" s="429"/>
      <c r="B29" s="429"/>
      <c r="C29" s="465" t="s">
        <v>384</v>
      </c>
      <c r="D29" s="465"/>
      <c r="E29" s="486"/>
      <c r="F29" s="662">
        <v>10.7</v>
      </c>
      <c r="G29" s="663"/>
      <c r="H29" s="662">
        <v>26.8</v>
      </c>
      <c r="I29" s="663"/>
      <c r="J29" s="662">
        <v>10.4</v>
      </c>
      <c r="K29" s="662">
        <v>11.1</v>
      </c>
      <c r="L29" s="466">
        <v>1.07</v>
      </c>
      <c r="M29" s="783"/>
      <c r="N29" s="786"/>
      <c r="O29" s="429"/>
      <c r="P29" s="788"/>
      <c r="Q29" s="429"/>
    </row>
    <row r="30" spans="1:17" ht="12.75" customHeight="1">
      <c r="A30" s="429"/>
      <c r="B30" s="429"/>
      <c r="C30" s="465" t="s">
        <v>598</v>
      </c>
      <c r="D30" s="465"/>
      <c r="E30" s="445"/>
      <c r="F30" s="662">
        <v>15.2</v>
      </c>
      <c r="G30" s="664"/>
      <c r="H30" s="662">
        <v>28.1</v>
      </c>
      <c r="I30" s="664"/>
      <c r="J30" s="662">
        <v>16.399999999999999</v>
      </c>
      <c r="K30" s="662">
        <v>14</v>
      </c>
      <c r="L30" s="466">
        <v>0.85</v>
      </c>
      <c r="M30" s="783"/>
      <c r="N30" s="786"/>
      <c r="O30" s="429"/>
      <c r="P30" s="788"/>
      <c r="Q30" s="429"/>
    </row>
    <row r="31" spans="1:17" ht="12.75" customHeight="1">
      <c r="A31" s="429"/>
      <c r="B31" s="429"/>
      <c r="C31" s="465" t="s">
        <v>599</v>
      </c>
      <c r="D31" s="465"/>
      <c r="E31" s="445"/>
      <c r="F31" s="662">
        <v>13.8</v>
      </c>
      <c r="G31" s="664"/>
      <c r="H31" s="662">
        <v>27.3</v>
      </c>
      <c r="I31" s="664"/>
      <c r="J31" s="662">
        <v>15.5</v>
      </c>
      <c r="K31" s="662">
        <v>12.2</v>
      </c>
      <c r="L31" s="466">
        <v>0.79</v>
      </c>
      <c r="M31" s="783"/>
      <c r="N31" s="786"/>
      <c r="O31" s="429"/>
      <c r="P31" s="788"/>
      <c r="Q31" s="429"/>
    </row>
    <row r="32" spans="1:17" s="491" customFormat="1" ht="12.75" customHeight="1">
      <c r="A32" s="487"/>
      <c r="B32" s="429"/>
      <c r="C32" s="465" t="s">
        <v>385</v>
      </c>
      <c r="D32" s="465"/>
      <c r="E32" s="470"/>
      <c r="F32" s="662">
        <v>9.9</v>
      </c>
      <c r="G32" s="663"/>
      <c r="H32" s="662">
        <v>25.4</v>
      </c>
      <c r="I32" s="663"/>
      <c r="J32" s="662">
        <v>9.3000000000000007</v>
      </c>
      <c r="K32" s="662">
        <v>10.7</v>
      </c>
      <c r="L32" s="466">
        <v>1.1499999999999999</v>
      </c>
      <c r="M32" s="783"/>
      <c r="N32" s="798"/>
      <c r="O32" s="487"/>
      <c r="P32" s="799"/>
      <c r="Q32" s="487"/>
    </row>
    <row r="33" spans="1:17" ht="12.75" customHeight="1">
      <c r="A33" s="429"/>
      <c r="B33" s="429"/>
      <c r="C33" s="465" t="s">
        <v>600</v>
      </c>
      <c r="D33" s="465"/>
      <c r="E33" s="445"/>
      <c r="F33" s="662">
        <v>8.1</v>
      </c>
      <c r="G33" s="664"/>
      <c r="H33" s="662">
        <v>21.7</v>
      </c>
      <c r="I33" s="664"/>
      <c r="J33" s="662">
        <v>8.6</v>
      </c>
      <c r="K33" s="662">
        <v>7.5</v>
      </c>
      <c r="L33" s="466">
        <v>0.87</v>
      </c>
      <c r="M33" s="783"/>
      <c r="N33" s="786"/>
      <c r="O33" s="429"/>
      <c r="P33" s="788"/>
      <c r="Q33" s="429"/>
    </row>
    <row r="34" spans="1:17" ht="12.75" customHeight="1">
      <c r="A34" s="429"/>
      <c r="B34" s="429"/>
      <c r="C34" s="465" t="s">
        <v>386</v>
      </c>
      <c r="D34" s="465"/>
      <c r="E34" s="445"/>
      <c r="F34" s="662">
        <v>6.6</v>
      </c>
      <c r="G34" s="663"/>
      <c r="H34" s="662">
        <v>20.3</v>
      </c>
      <c r="I34" s="663"/>
      <c r="J34" s="662">
        <v>5.7</v>
      </c>
      <c r="K34" s="662">
        <v>7.8</v>
      </c>
      <c r="L34" s="466">
        <v>1.37</v>
      </c>
      <c r="M34" s="783"/>
      <c r="N34" s="786"/>
      <c r="O34" s="429"/>
      <c r="P34" s="788"/>
      <c r="Q34" s="429"/>
    </row>
    <row r="35" spans="1:17" s="473" customFormat="1" ht="12.75" customHeight="1">
      <c r="A35" s="472"/>
      <c r="B35" s="429"/>
      <c r="C35" s="465" t="s">
        <v>601</v>
      </c>
      <c r="D35" s="465"/>
      <c r="E35" s="457"/>
      <c r="F35" s="662">
        <v>7.4</v>
      </c>
      <c r="G35" s="663"/>
      <c r="H35" s="662" t="s">
        <v>572</v>
      </c>
      <c r="I35" s="664"/>
      <c r="J35" s="662">
        <v>8</v>
      </c>
      <c r="K35" s="662">
        <v>6.6</v>
      </c>
      <c r="L35" s="466">
        <v>0.83</v>
      </c>
      <c r="M35" s="789"/>
      <c r="N35" s="791"/>
      <c r="O35" s="472"/>
      <c r="P35" s="792"/>
      <c r="Q35" s="472"/>
    </row>
    <row r="36" spans="1:17" ht="12.75" customHeight="1">
      <c r="A36" s="429"/>
      <c r="B36" s="429"/>
      <c r="C36" s="465" t="s">
        <v>387</v>
      </c>
      <c r="D36" s="465"/>
      <c r="E36" s="445"/>
      <c r="F36" s="662">
        <v>7.3</v>
      </c>
      <c r="G36" s="663"/>
      <c r="H36" s="662">
        <v>21.9</v>
      </c>
      <c r="I36" s="663"/>
      <c r="J36" s="662">
        <v>7.4</v>
      </c>
      <c r="K36" s="662">
        <v>7.2</v>
      </c>
      <c r="L36" s="466">
        <v>0.97</v>
      </c>
      <c r="M36" s="783"/>
      <c r="N36" s="786"/>
      <c r="O36" s="429"/>
      <c r="P36" s="787"/>
      <c r="Q36" s="429"/>
    </row>
    <row r="37" spans="1:17" s="485" customFormat="1" ht="12.75" customHeight="1">
      <c r="A37" s="480"/>
      <c r="B37" s="480"/>
      <c r="C37" s="481" t="s">
        <v>388</v>
      </c>
      <c r="D37" s="481"/>
      <c r="E37" s="482"/>
      <c r="F37" s="667">
        <v>10.3</v>
      </c>
      <c r="G37" s="483"/>
      <c r="H37" s="667">
        <v>22.4</v>
      </c>
      <c r="I37" s="483"/>
      <c r="J37" s="667">
        <v>10.199999999999999</v>
      </c>
      <c r="K37" s="667">
        <v>10.3</v>
      </c>
      <c r="L37" s="484">
        <v>1.01</v>
      </c>
      <c r="M37" s="795"/>
      <c r="N37" s="796"/>
      <c r="O37" s="480"/>
      <c r="P37" s="797"/>
      <c r="Q37" s="480"/>
    </row>
    <row r="38" spans="1:17" ht="23.25" customHeight="1">
      <c r="A38" s="429"/>
      <c r="B38" s="429"/>
      <c r="C38" s="465" t="s">
        <v>389</v>
      </c>
      <c r="D38" s="465"/>
      <c r="E38" s="445"/>
      <c r="F38" s="662">
        <v>8.1</v>
      </c>
      <c r="G38" s="663"/>
      <c r="H38" s="662">
        <v>16.399999999999999</v>
      </c>
      <c r="I38" s="663"/>
      <c r="J38" s="662">
        <v>8.1999999999999993</v>
      </c>
      <c r="K38" s="662">
        <v>8</v>
      </c>
      <c r="L38" s="466">
        <v>0.98</v>
      </c>
      <c r="M38" s="783"/>
      <c r="N38" s="786"/>
      <c r="O38" s="429"/>
      <c r="P38" s="787"/>
      <c r="Q38" s="429"/>
    </row>
    <row r="39" spans="1:17" ht="12" customHeight="1">
      <c r="A39" s="429"/>
      <c r="B39" s="429"/>
      <c r="C39" s="465" t="s">
        <v>602</v>
      </c>
      <c r="D39" s="465"/>
      <c r="E39" s="445"/>
      <c r="F39" s="662">
        <v>4.5999999999999996</v>
      </c>
      <c r="G39" s="664"/>
      <c r="H39" s="662" t="s">
        <v>572</v>
      </c>
      <c r="I39" s="664"/>
      <c r="J39" s="662">
        <v>4.8</v>
      </c>
      <c r="K39" s="662">
        <v>4.2</v>
      </c>
      <c r="L39" s="466">
        <v>0.88</v>
      </c>
      <c r="M39" s="783"/>
      <c r="N39" s="786"/>
      <c r="O39" s="429"/>
      <c r="P39" s="787"/>
      <c r="Q39" s="429"/>
    </row>
    <row r="40" spans="1:17" s="500" customFormat="1" ht="12" customHeight="1">
      <c r="A40" s="492"/>
      <c r="B40" s="429"/>
      <c r="C40" s="493"/>
      <c r="D40" s="494"/>
      <c r="E40" s="495"/>
      <c r="F40" s="496"/>
      <c r="G40" s="496"/>
      <c r="H40" s="496"/>
      <c r="I40" s="496"/>
      <c r="J40" s="497"/>
      <c r="K40" s="497"/>
      <c r="L40" s="497"/>
      <c r="M40" s="497"/>
      <c r="N40" s="498"/>
      <c r="O40" s="499"/>
      <c r="P40" s="462"/>
    </row>
    <row r="41" spans="1:17" ht="17.25" customHeight="1">
      <c r="A41" s="429"/>
      <c r="B41" s="429"/>
      <c r="C41" s="465"/>
      <c r="D41" s="465"/>
      <c r="E41" s="445"/>
      <c r="F41" s="459"/>
      <c r="G41" s="1690"/>
      <c r="H41" s="1690"/>
      <c r="I41" s="1690"/>
      <c r="J41" s="1690"/>
      <c r="K41" s="1690"/>
      <c r="L41" s="1690"/>
      <c r="M41" s="1690"/>
      <c r="N41" s="468"/>
      <c r="O41" s="421"/>
    </row>
    <row r="42" spans="1:17" ht="17.25" customHeight="1">
      <c r="A42" s="429"/>
      <c r="B42" s="429"/>
      <c r="C42" s="465"/>
      <c r="D42" s="465"/>
      <c r="E42" s="445"/>
      <c r="F42" s="459"/>
      <c r="G42" s="1690"/>
      <c r="H42" s="1690"/>
      <c r="I42" s="1690"/>
      <c r="J42" s="1690"/>
      <c r="K42" s="1690"/>
      <c r="L42" s="1690"/>
      <c r="M42" s="1690"/>
      <c r="N42" s="468"/>
      <c r="O42" s="421"/>
    </row>
    <row r="43" spans="1:17" ht="17.25" customHeight="1">
      <c r="A43" s="429"/>
      <c r="B43" s="429"/>
      <c r="C43" s="465"/>
      <c r="D43" s="465"/>
      <c r="E43" s="445"/>
      <c r="F43" s="459"/>
      <c r="G43" s="1690"/>
      <c r="H43" s="1690"/>
      <c r="I43" s="1690"/>
      <c r="J43" s="1690"/>
      <c r="K43" s="1690"/>
      <c r="L43" s="1690"/>
      <c r="M43" s="1690"/>
      <c r="N43" s="468"/>
      <c r="O43" s="421"/>
    </row>
    <row r="44" spans="1:17" ht="17.25" customHeight="1">
      <c r="A44" s="429"/>
      <c r="B44" s="429"/>
      <c r="C44" s="465"/>
      <c r="D44" s="465"/>
      <c r="E44" s="501"/>
      <c r="F44" s="459"/>
      <c r="G44" s="1690"/>
      <c r="H44" s="1690"/>
      <c r="I44" s="1690"/>
      <c r="J44" s="1690"/>
      <c r="K44" s="1690"/>
      <c r="L44" s="1690"/>
      <c r="M44" s="1690"/>
      <c r="N44" s="468"/>
      <c r="O44" s="421"/>
    </row>
    <row r="45" spans="1:17" ht="17.25" customHeight="1">
      <c r="A45" s="429"/>
      <c r="B45" s="429"/>
      <c r="C45" s="465"/>
      <c r="D45" s="465"/>
      <c r="E45" s="445"/>
      <c r="F45" s="459"/>
      <c r="G45" s="1690"/>
      <c r="H45" s="1690"/>
      <c r="I45" s="1690"/>
      <c r="J45" s="1690"/>
      <c r="K45" s="1690"/>
      <c r="L45" s="1690"/>
      <c r="M45" s="1690"/>
      <c r="N45" s="468"/>
      <c r="O45" s="421"/>
    </row>
    <row r="46" spans="1:17" ht="17.25" customHeight="1">
      <c r="A46" s="429"/>
      <c r="B46" s="429"/>
      <c r="C46" s="465"/>
      <c r="D46" s="465"/>
      <c r="E46" s="445"/>
      <c r="F46" s="459"/>
      <c r="G46" s="1690"/>
      <c r="H46" s="1690"/>
      <c r="I46" s="1690"/>
      <c r="J46" s="1690"/>
      <c r="K46" s="1690"/>
      <c r="L46" s="1690"/>
      <c r="M46" s="1690"/>
      <c r="N46" s="468"/>
      <c r="O46" s="421"/>
    </row>
    <row r="47" spans="1:17" ht="17.25" customHeight="1">
      <c r="A47" s="429"/>
      <c r="B47" s="429"/>
      <c r="C47" s="465"/>
      <c r="D47" s="465"/>
      <c r="E47" s="445"/>
      <c r="F47" s="459"/>
      <c r="G47" s="1690"/>
      <c r="H47" s="1690"/>
      <c r="I47" s="1690"/>
      <c r="J47" s="1690"/>
      <c r="K47" s="1690"/>
      <c r="L47" s="1690"/>
      <c r="M47" s="1690"/>
      <c r="N47" s="468"/>
      <c r="O47" s="421"/>
    </row>
    <row r="48" spans="1:17" ht="17.25" customHeight="1">
      <c r="A48" s="429"/>
      <c r="B48" s="429"/>
      <c r="C48" s="465"/>
      <c r="D48" s="465"/>
      <c r="E48" s="445"/>
      <c r="F48" s="459"/>
      <c r="G48" s="1690"/>
      <c r="H48" s="1690"/>
      <c r="I48" s="1690"/>
      <c r="J48" s="1690"/>
      <c r="K48" s="1690"/>
      <c r="L48" s="1690"/>
      <c r="M48" s="1690"/>
      <c r="N48" s="468"/>
      <c r="O48" s="421"/>
    </row>
    <row r="49" spans="1:16" ht="17.25" customHeight="1">
      <c r="A49" s="429"/>
      <c r="B49" s="429"/>
      <c r="C49" s="465"/>
      <c r="D49" s="465"/>
      <c r="E49" s="445"/>
      <c r="F49" s="459"/>
      <c r="G49" s="1690"/>
      <c r="H49" s="1690"/>
      <c r="I49" s="1690"/>
      <c r="J49" s="1690"/>
      <c r="K49" s="1690"/>
      <c r="L49" s="1690"/>
      <c r="M49" s="1690"/>
      <c r="N49" s="468"/>
      <c r="O49" s="421"/>
    </row>
    <row r="50" spans="1:16" ht="17.25" customHeight="1">
      <c r="A50" s="429"/>
      <c r="B50" s="429"/>
      <c r="C50" s="465"/>
      <c r="D50" s="465"/>
      <c r="E50" s="445"/>
      <c r="F50" s="459"/>
      <c r="G50" s="1690"/>
      <c r="H50" s="1690"/>
      <c r="I50" s="1690"/>
      <c r="J50" s="1690"/>
      <c r="K50" s="1690"/>
      <c r="L50" s="1690"/>
      <c r="M50" s="1690"/>
      <c r="N50" s="468"/>
      <c r="O50" s="421"/>
    </row>
    <row r="51" spans="1:16" ht="17.25" customHeight="1">
      <c r="A51" s="429"/>
      <c r="B51" s="429"/>
      <c r="C51" s="465"/>
      <c r="D51" s="465"/>
      <c r="E51" s="445"/>
      <c r="F51" s="459"/>
      <c r="G51" s="1690"/>
      <c r="H51" s="1690"/>
      <c r="I51" s="1690"/>
      <c r="J51" s="1690"/>
      <c r="K51" s="1690"/>
      <c r="L51" s="1690"/>
      <c r="M51" s="1690"/>
      <c r="N51" s="468"/>
      <c r="O51" s="421"/>
    </row>
    <row r="52" spans="1:16" ht="17.25" customHeight="1">
      <c r="A52" s="429"/>
      <c r="B52" s="429"/>
      <c r="C52" s="465"/>
      <c r="D52" s="465"/>
      <c r="E52" s="445"/>
      <c r="F52" s="459"/>
      <c r="G52" s="1690"/>
      <c r="H52" s="1690"/>
      <c r="I52" s="1690"/>
      <c r="J52" s="1690"/>
      <c r="K52" s="1690"/>
      <c r="L52" s="1690"/>
      <c r="M52" s="1690"/>
      <c r="N52" s="468"/>
      <c r="O52" s="421"/>
    </row>
    <row r="53" spans="1:16" s="491" customFormat="1" ht="17.25" customHeight="1">
      <c r="A53" s="487"/>
      <c r="B53" s="429"/>
      <c r="C53" s="465"/>
      <c r="D53" s="465"/>
      <c r="E53" s="502"/>
      <c r="F53" s="459"/>
      <c r="G53" s="1693"/>
      <c r="H53" s="1693"/>
      <c r="I53" s="1693"/>
      <c r="J53" s="1693"/>
      <c r="K53" s="1693"/>
      <c r="L53" s="1690"/>
      <c r="M53" s="1690"/>
      <c r="N53" s="488"/>
      <c r="O53" s="489"/>
      <c r="P53" s="490"/>
    </row>
    <row r="54" spans="1:16" ht="17.25" customHeight="1">
      <c r="A54" s="429"/>
      <c r="B54" s="429"/>
      <c r="C54" s="465"/>
      <c r="D54" s="465"/>
      <c r="E54" s="445"/>
      <c r="F54" s="459"/>
      <c r="G54" s="1690"/>
      <c r="H54" s="1690"/>
      <c r="I54" s="1690"/>
      <c r="J54" s="1690"/>
      <c r="K54" s="1690"/>
      <c r="L54" s="1690"/>
      <c r="M54" s="1690"/>
      <c r="N54" s="468"/>
      <c r="O54" s="421"/>
    </row>
    <row r="55" spans="1:16" ht="17.25" customHeight="1">
      <c r="A55" s="429"/>
      <c r="B55" s="429"/>
      <c r="C55" s="465"/>
      <c r="D55" s="465"/>
      <c r="E55" s="445"/>
      <c r="F55" s="459"/>
      <c r="G55" s="1693"/>
      <c r="H55" s="1693"/>
      <c r="I55" s="1693"/>
      <c r="J55" s="1693"/>
      <c r="K55" s="1693"/>
      <c r="L55" s="1690"/>
      <c r="M55" s="1690"/>
      <c r="N55" s="468"/>
      <c r="O55" s="421"/>
    </row>
    <row r="56" spans="1:16" ht="5.25" customHeight="1">
      <c r="A56" s="429"/>
      <c r="B56" s="429"/>
      <c r="C56" s="465"/>
      <c r="D56" s="465"/>
      <c r="E56" s="445"/>
      <c r="F56" s="459"/>
      <c r="G56" s="1693"/>
      <c r="H56" s="1693"/>
      <c r="I56" s="1693"/>
      <c r="J56" s="1693"/>
      <c r="K56" s="1693"/>
      <c r="L56" s="1690"/>
      <c r="M56" s="1690"/>
      <c r="N56" s="468"/>
      <c r="O56" s="421"/>
    </row>
    <row r="57" spans="1:16" ht="18.75" customHeight="1">
      <c r="A57" s="429"/>
      <c r="B57" s="429"/>
      <c r="C57" s="465"/>
      <c r="D57" s="465"/>
      <c r="E57" s="445"/>
      <c r="F57" s="459"/>
      <c r="G57" s="1690"/>
      <c r="H57" s="1690"/>
      <c r="I57" s="1690"/>
      <c r="J57" s="1690"/>
      <c r="K57" s="1690"/>
      <c r="L57" s="1690"/>
      <c r="M57" s="1690"/>
      <c r="N57" s="468"/>
      <c r="O57" s="421"/>
    </row>
    <row r="58" spans="1:16" ht="11.25" customHeight="1">
      <c r="A58" s="429"/>
      <c r="B58" s="429"/>
      <c r="C58" s="1698" t="s">
        <v>603</v>
      </c>
      <c r="D58" s="1699"/>
      <c r="E58" s="1699"/>
      <c r="F58" s="1699"/>
      <c r="G58" s="1699"/>
      <c r="H58" s="1699"/>
      <c r="I58" s="1699"/>
      <c r="J58" s="1699"/>
      <c r="K58" s="1699"/>
      <c r="L58" s="1699"/>
      <c r="M58" s="1699"/>
      <c r="N58" s="1700"/>
      <c r="O58" s="421"/>
    </row>
    <row r="59" spans="1:16" ht="21" customHeight="1" thickBot="1">
      <c r="A59" s="429"/>
      <c r="B59" s="429"/>
      <c r="C59" s="1699" t="s">
        <v>604</v>
      </c>
      <c r="D59" s="1699"/>
      <c r="E59" s="1699"/>
      <c r="F59" s="1699"/>
      <c r="G59" s="1699"/>
      <c r="H59" s="1699"/>
      <c r="I59" s="1699"/>
      <c r="J59" s="1699"/>
      <c r="K59" s="1699"/>
      <c r="L59" s="1699"/>
      <c r="M59" s="1699"/>
      <c r="N59" s="1064"/>
      <c r="O59" s="421"/>
    </row>
    <row r="60" spans="1:16" ht="13.5" customHeight="1" thickBot="1">
      <c r="A60" s="429"/>
      <c r="B60" s="429"/>
      <c r="C60" s="1694"/>
      <c r="D60" s="1695"/>
      <c r="E60" s="1695"/>
      <c r="F60" s="1695"/>
      <c r="G60" s="503"/>
      <c r="H60" s="503"/>
      <c r="I60" s="504"/>
      <c r="J60" s="504"/>
      <c r="K60" s="504"/>
      <c r="L60" s="1696" t="s">
        <v>592</v>
      </c>
      <c r="M60" s="1697"/>
      <c r="N60" s="505">
        <v>21</v>
      </c>
      <c r="O60" s="421"/>
    </row>
    <row r="64" spans="1:16" ht="8.25" customHeight="1"/>
    <row r="66" spans="14:14" ht="9" customHeight="1"/>
    <row r="67" spans="14:14" ht="8.25" customHeight="1">
      <c r="N67" s="506"/>
    </row>
    <row r="68" spans="14:14" ht="9.75" customHeight="1"/>
  </sheetData>
  <mergeCells count="39">
    <mergeCell ref="C60:F60"/>
    <mergeCell ref="L60:M60"/>
    <mergeCell ref="G56:K56"/>
    <mergeCell ref="L56:M56"/>
    <mergeCell ref="G57:K57"/>
    <mergeCell ref="L57:M57"/>
    <mergeCell ref="C58:N58"/>
    <mergeCell ref="C59:M59"/>
    <mergeCell ref="G53:K53"/>
    <mergeCell ref="L53:M53"/>
    <mergeCell ref="G54:K54"/>
    <mergeCell ref="L54:M54"/>
    <mergeCell ref="G55:K55"/>
    <mergeCell ref="L55:M55"/>
    <mergeCell ref="G50:K50"/>
    <mergeCell ref="L50:M50"/>
    <mergeCell ref="G51:K51"/>
    <mergeCell ref="L51:M51"/>
    <mergeCell ref="G52:K52"/>
    <mergeCell ref="L52:M52"/>
    <mergeCell ref="G47:K47"/>
    <mergeCell ref="L47:M47"/>
    <mergeCell ref="G48:K48"/>
    <mergeCell ref="L48:M48"/>
    <mergeCell ref="G49:K49"/>
    <mergeCell ref="L49:M49"/>
    <mergeCell ref="G44:K44"/>
    <mergeCell ref="L44:M44"/>
    <mergeCell ref="G45:K45"/>
    <mergeCell ref="L45:M45"/>
    <mergeCell ref="G46:K46"/>
    <mergeCell ref="L46:M46"/>
    <mergeCell ref="G43:K43"/>
    <mergeCell ref="L43:M43"/>
    <mergeCell ref="C7:D7"/>
    <mergeCell ref="G41:K41"/>
    <mergeCell ref="L41:M41"/>
    <mergeCell ref="G42:K42"/>
    <mergeCell ref="L42:M42"/>
  </mergeCells>
  <printOptions horizontalCentered="1"/>
  <pageMargins left="0.15748031496062992" right="0.15748031496062992" top="0.19685039370078741" bottom="0.19685039370078741" header="0" footer="0"/>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sheetPr codeName="Folha8" enableFormatConditionsCalculation="0">
    <tabColor indexed="47"/>
  </sheetPr>
  <dimension ref="A1:R69"/>
  <sheetViews>
    <sheetView showRuler="0" workbookViewId="0"/>
  </sheetViews>
  <sheetFormatPr defaultRowHeight="12.75"/>
  <cols>
    <col min="1" max="1" width="1" customWidth="1"/>
    <col min="2" max="2" width="2.5703125" customWidth="1"/>
    <col min="3" max="3" width="3" customWidth="1"/>
    <col min="4" max="4" width="16.7109375" customWidth="1"/>
    <col min="5" max="5" width="0.5703125" customWidth="1"/>
    <col min="6" max="6" width="13" customWidth="1"/>
    <col min="7" max="7" width="5.140625" customWidth="1"/>
    <col min="8" max="8" width="2.5703125" customWidth="1"/>
    <col min="9" max="9" width="15.28515625" customWidth="1"/>
    <col min="10" max="10" width="5.28515625" customWidth="1"/>
    <col min="11" max="11" width="10.140625" customWidth="1"/>
    <col min="12" max="12" width="22" customWidth="1"/>
    <col min="13" max="13" width="2.7109375" customWidth="1"/>
    <col min="14" max="14" width="2.42578125" customWidth="1"/>
    <col min="15" max="15" width="1" customWidth="1"/>
    <col min="17" max="17" width="13" customWidth="1"/>
  </cols>
  <sheetData>
    <row r="1" spans="1:17" ht="13.5" customHeight="1">
      <c r="A1" s="4"/>
      <c r="B1" s="28"/>
      <c r="C1" s="28"/>
      <c r="D1" s="28"/>
      <c r="E1" s="29"/>
      <c r="F1" s="29"/>
      <c r="G1" s="34" t="s">
        <v>49</v>
      </c>
      <c r="H1" s="40"/>
      <c r="I1" s="8"/>
      <c r="J1" s="8"/>
      <c r="K1" s="8"/>
      <c r="L1" s="8"/>
      <c r="M1" s="8"/>
      <c r="N1" s="8"/>
      <c r="O1" s="8"/>
    </row>
    <row r="2" spans="1:17" ht="13.5" customHeight="1">
      <c r="A2" s="4"/>
      <c r="B2" s="32"/>
      <c r="C2" s="1415"/>
      <c r="D2" s="1415"/>
      <c r="E2" s="1415"/>
      <c r="F2" s="1415"/>
      <c r="G2" s="1415"/>
      <c r="H2" s="8"/>
      <c r="I2" s="8"/>
      <c r="J2" s="8"/>
      <c r="K2" s="8"/>
      <c r="L2" s="8"/>
      <c r="M2" s="8"/>
      <c r="N2" s="8"/>
      <c r="O2" s="8"/>
    </row>
    <row r="3" spans="1:17">
      <c r="A3" s="4"/>
      <c r="B3" s="32"/>
      <c r="C3" s="1416"/>
      <c r="D3" s="1416"/>
      <c r="E3" s="1416"/>
      <c r="F3" s="1416"/>
      <c r="G3" s="1416"/>
      <c r="H3" s="1"/>
      <c r="I3" s="8"/>
      <c r="J3" s="8"/>
      <c r="K3" s="8"/>
      <c r="L3" s="8"/>
      <c r="M3" s="8"/>
      <c r="N3" s="8"/>
      <c r="O3" s="4"/>
    </row>
    <row r="4" spans="1:17" ht="12.75" customHeight="1">
      <c r="A4" s="4"/>
      <c r="B4" s="30"/>
      <c r="C4" s="1418" t="s">
        <v>59</v>
      </c>
      <c r="D4" s="1419"/>
      <c r="E4" s="1419"/>
      <c r="F4" s="1419"/>
      <c r="G4" s="1419"/>
      <c r="H4" s="1419"/>
      <c r="I4" s="8"/>
      <c r="J4" s="8"/>
      <c r="K4" s="8"/>
      <c r="L4" s="8"/>
      <c r="M4" s="33"/>
      <c r="N4" s="8"/>
      <c r="O4" s="4"/>
    </row>
    <row r="5" spans="1:17" s="12" customFormat="1" ht="16.5" customHeight="1">
      <c r="A5" s="11"/>
      <c r="B5" s="31"/>
      <c r="C5" s="1419"/>
      <c r="D5" s="1419"/>
      <c r="E5" s="1419"/>
      <c r="F5" s="1419"/>
      <c r="G5" s="1419"/>
      <c r="H5" s="1419"/>
      <c r="I5" s="8"/>
      <c r="J5" s="8"/>
      <c r="K5" s="8"/>
      <c r="L5" s="8"/>
      <c r="M5" s="33"/>
      <c r="N5" s="8"/>
      <c r="O5" s="11"/>
    </row>
    <row r="6" spans="1:17" ht="11.25" customHeight="1">
      <c r="A6" s="4"/>
      <c r="B6" s="30"/>
      <c r="C6" s="1419"/>
      <c r="D6" s="1419"/>
      <c r="E6" s="1419"/>
      <c r="F6" s="1419"/>
      <c r="G6" s="1419"/>
      <c r="H6" s="1419"/>
      <c r="I6" s="8"/>
      <c r="J6" s="8"/>
      <c r="K6" s="8"/>
      <c r="L6" s="8"/>
      <c r="M6" s="33"/>
      <c r="N6" s="8"/>
      <c r="O6" s="4"/>
    </row>
    <row r="7" spans="1:17" ht="11.25" customHeight="1">
      <c r="A7" s="4"/>
      <c r="B7" s="30"/>
      <c r="C7" s="1419"/>
      <c r="D7" s="1419"/>
      <c r="E7" s="1419"/>
      <c r="F7" s="1419"/>
      <c r="G7" s="1419"/>
      <c r="H7" s="1419"/>
      <c r="I7" s="8"/>
      <c r="J7" s="8"/>
      <c r="K7" s="8"/>
      <c r="L7" s="8"/>
      <c r="M7" s="33"/>
      <c r="N7" s="8"/>
      <c r="O7" s="4"/>
    </row>
    <row r="8" spans="1:17" ht="117" customHeight="1">
      <c r="A8" s="4"/>
      <c r="B8" s="30"/>
      <c r="C8" s="1419"/>
      <c r="D8" s="1419"/>
      <c r="E8" s="1419"/>
      <c r="F8" s="1419"/>
      <c r="G8" s="1419"/>
      <c r="H8" s="1419"/>
      <c r="I8" s="8"/>
      <c r="J8" s="8"/>
      <c r="K8" s="8"/>
      <c r="L8" s="8"/>
      <c r="M8" s="33"/>
      <c r="N8" s="8"/>
      <c r="O8" s="4"/>
    </row>
    <row r="9" spans="1:17" ht="10.5" customHeight="1">
      <c r="A9" s="4"/>
      <c r="B9" s="30"/>
      <c r="C9" s="1419"/>
      <c r="D9" s="1419"/>
      <c r="E9" s="1419"/>
      <c r="F9" s="1419"/>
      <c r="G9" s="1419"/>
      <c r="H9" s="1419"/>
      <c r="I9" s="8"/>
      <c r="J9" s="8"/>
      <c r="K9" s="8"/>
      <c r="L9" s="8"/>
      <c r="M9" s="33"/>
      <c r="N9" s="5"/>
      <c r="O9" s="4"/>
    </row>
    <row r="10" spans="1:17" ht="11.25" customHeight="1">
      <c r="A10" s="4"/>
      <c r="B10" s="30"/>
      <c r="C10" s="1419"/>
      <c r="D10" s="1419"/>
      <c r="E10" s="1419"/>
      <c r="F10" s="1419"/>
      <c r="G10" s="1419"/>
      <c r="H10" s="1419"/>
      <c r="I10" s="8"/>
      <c r="J10" s="8"/>
      <c r="K10" s="8"/>
      <c r="L10" s="8"/>
      <c r="M10" s="33"/>
      <c r="N10" s="5"/>
      <c r="O10" s="4"/>
      <c r="Q10" s="7"/>
    </row>
    <row r="11" spans="1:17" ht="3.75" customHeight="1">
      <c r="A11" s="4"/>
      <c r="B11" s="30"/>
      <c r="C11" s="1419"/>
      <c r="D11" s="1419"/>
      <c r="E11" s="1419"/>
      <c r="F11" s="1419"/>
      <c r="G11" s="1419"/>
      <c r="H11" s="1419"/>
      <c r="I11" s="8"/>
      <c r="J11" s="8"/>
      <c r="K11" s="8"/>
      <c r="L11" s="8"/>
      <c r="M11" s="33"/>
      <c r="N11" s="5"/>
      <c r="O11" s="4"/>
    </row>
    <row r="12" spans="1:17" ht="11.25" customHeight="1">
      <c r="A12" s="4"/>
      <c r="B12" s="30"/>
      <c r="C12" s="1419"/>
      <c r="D12" s="1419"/>
      <c r="E12" s="1419"/>
      <c r="F12" s="1419"/>
      <c r="G12" s="1419"/>
      <c r="H12" s="1419"/>
      <c r="I12" s="8"/>
      <c r="J12" s="8"/>
      <c r="K12" s="8"/>
      <c r="L12" s="8"/>
      <c r="M12" s="33"/>
      <c r="N12" s="5"/>
      <c r="O12" s="4"/>
    </row>
    <row r="13" spans="1:17" ht="11.25" customHeight="1">
      <c r="A13" s="4"/>
      <c r="B13" s="30"/>
      <c r="C13" s="1419"/>
      <c r="D13" s="1419"/>
      <c r="E13" s="1419"/>
      <c r="F13" s="1419"/>
      <c r="G13" s="1419"/>
      <c r="H13" s="1419"/>
      <c r="I13" s="8"/>
      <c r="J13" s="8"/>
      <c r="K13" s="8"/>
      <c r="L13" s="8"/>
      <c r="M13" s="33"/>
      <c r="N13" s="5"/>
      <c r="O13" s="4"/>
    </row>
    <row r="14" spans="1:17" ht="15.75" customHeight="1">
      <c r="A14" s="4"/>
      <c r="B14" s="30"/>
      <c r="C14" s="1419"/>
      <c r="D14" s="1419"/>
      <c r="E14" s="1419"/>
      <c r="F14" s="1419"/>
      <c r="G14" s="1419"/>
      <c r="H14" s="1419"/>
      <c r="I14" s="8"/>
      <c r="J14" s="8"/>
      <c r="K14" s="8"/>
      <c r="L14" s="8"/>
      <c r="M14" s="33"/>
      <c r="N14" s="5"/>
      <c r="O14" s="4"/>
    </row>
    <row r="15" spans="1:17" ht="22.5" customHeight="1">
      <c r="A15" s="4"/>
      <c r="B15" s="30"/>
      <c r="C15" s="1419"/>
      <c r="D15" s="1419"/>
      <c r="E15" s="1419"/>
      <c r="F15" s="1419"/>
      <c r="G15" s="1419"/>
      <c r="H15" s="1419"/>
      <c r="I15" s="8"/>
      <c r="J15" s="8"/>
      <c r="K15" s="8"/>
      <c r="L15" s="8"/>
      <c r="M15" s="33"/>
      <c r="N15" s="5"/>
      <c r="O15" s="4"/>
    </row>
    <row r="16" spans="1:17" ht="11.25" customHeight="1">
      <c r="A16" s="4"/>
      <c r="B16" s="30"/>
      <c r="C16" s="1419"/>
      <c r="D16" s="1419"/>
      <c r="E16" s="1419"/>
      <c r="F16" s="1419"/>
      <c r="G16" s="1419"/>
      <c r="H16" s="1419"/>
      <c r="I16" s="8"/>
      <c r="J16" s="8"/>
      <c r="K16" s="8"/>
      <c r="L16" s="8"/>
      <c r="M16" s="33"/>
      <c r="N16" s="5"/>
      <c r="O16" s="4"/>
    </row>
    <row r="17" spans="1:18" ht="11.25" customHeight="1">
      <c r="A17" s="4"/>
      <c r="B17" s="30"/>
      <c r="C17" s="1419"/>
      <c r="D17" s="1419"/>
      <c r="E17" s="1419"/>
      <c r="F17" s="1419"/>
      <c r="G17" s="1419"/>
      <c r="H17" s="1419"/>
      <c r="I17" s="8"/>
      <c r="J17" s="8"/>
      <c r="K17" s="8"/>
      <c r="L17" s="8"/>
      <c r="M17" s="33"/>
      <c r="N17" s="5"/>
      <c r="O17" s="4"/>
    </row>
    <row r="18" spans="1:18" ht="11.25" customHeight="1">
      <c r="A18" s="4"/>
      <c r="B18" s="30"/>
      <c r="C18" s="1419"/>
      <c r="D18" s="1419"/>
      <c r="E18" s="1419"/>
      <c r="F18" s="1419"/>
      <c r="G18" s="1419"/>
      <c r="H18" s="1419"/>
      <c r="I18" s="10"/>
      <c r="J18" s="10"/>
      <c r="K18" s="10"/>
      <c r="L18" s="10"/>
      <c r="M18" s="10"/>
      <c r="N18" s="5"/>
      <c r="O18" s="4"/>
    </row>
    <row r="19" spans="1:18" ht="11.25" customHeight="1">
      <c r="A19" s="4"/>
      <c r="B19" s="30"/>
      <c r="C19" s="1419"/>
      <c r="D19" s="1419"/>
      <c r="E19" s="1419"/>
      <c r="F19" s="1419"/>
      <c r="G19" s="1419"/>
      <c r="H19" s="1419"/>
      <c r="I19" s="35"/>
      <c r="J19" s="35"/>
      <c r="K19" s="35"/>
      <c r="L19" s="35"/>
      <c r="M19" s="35"/>
      <c r="N19" s="5"/>
      <c r="O19" s="4"/>
    </row>
    <row r="20" spans="1:18" ht="11.25" customHeight="1">
      <c r="A20" s="4"/>
      <c r="B20" s="30"/>
      <c r="C20" s="1419"/>
      <c r="D20" s="1419"/>
      <c r="E20" s="1419"/>
      <c r="F20" s="1419"/>
      <c r="G20" s="1419"/>
      <c r="H20" s="1419"/>
      <c r="I20" s="16"/>
      <c r="J20" s="16"/>
      <c r="K20" s="16"/>
      <c r="L20" s="16"/>
      <c r="M20" s="16"/>
      <c r="N20" s="5"/>
      <c r="O20" s="4"/>
    </row>
    <row r="21" spans="1:18" ht="11.25" customHeight="1">
      <c r="A21" s="4"/>
      <c r="B21" s="30"/>
      <c r="C21" s="1419"/>
      <c r="D21" s="1419"/>
      <c r="E21" s="1419"/>
      <c r="F21" s="1419"/>
      <c r="G21" s="1419"/>
      <c r="H21" s="1419"/>
      <c r="I21" s="16"/>
      <c r="J21" s="16"/>
      <c r="K21" s="16"/>
      <c r="L21" s="16"/>
      <c r="M21" s="16"/>
      <c r="N21" s="5"/>
      <c r="O21" s="4"/>
    </row>
    <row r="22" spans="1:18" ht="12" customHeight="1">
      <c r="A22" s="4"/>
      <c r="B22" s="30"/>
      <c r="C22" s="59"/>
      <c r="D22" s="59"/>
      <c r="E22" s="59"/>
      <c r="F22" s="59"/>
      <c r="G22" s="59"/>
      <c r="H22" s="59"/>
      <c r="I22" s="18"/>
      <c r="J22" s="18"/>
      <c r="K22" s="18"/>
      <c r="L22" s="18"/>
      <c r="M22" s="18"/>
      <c r="N22" s="5"/>
      <c r="O22" s="4"/>
    </row>
    <row r="23" spans="1:18" ht="26.25" customHeight="1">
      <c r="A23" s="4"/>
      <c r="B23" s="30"/>
      <c r="C23" s="59"/>
      <c r="D23" s="59"/>
      <c r="E23" s="59"/>
      <c r="F23" s="59"/>
      <c r="G23" s="59"/>
      <c r="H23" s="59"/>
      <c r="I23" s="16"/>
      <c r="J23" s="16"/>
      <c r="K23" s="16"/>
      <c r="L23" s="16"/>
      <c r="M23" s="16"/>
      <c r="N23" s="5"/>
      <c r="O23" s="4"/>
    </row>
    <row r="24" spans="1:18" ht="18" customHeight="1">
      <c r="A24" s="4"/>
      <c r="B24" s="30"/>
      <c r="C24" s="14"/>
      <c r="D24" s="18"/>
      <c r="E24" s="23"/>
      <c r="F24" s="18"/>
      <c r="G24" s="15"/>
      <c r="H24" s="18"/>
      <c r="I24" s="18"/>
      <c r="J24" s="18"/>
      <c r="K24" s="18"/>
      <c r="L24" s="18"/>
      <c r="M24" s="18"/>
      <c r="N24" s="5"/>
      <c r="O24" s="4"/>
    </row>
    <row r="25" spans="1:18" ht="18" customHeight="1">
      <c r="A25" s="4"/>
      <c r="B25" s="30"/>
      <c r="C25" s="17"/>
      <c r="D25" s="18"/>
      <c r="E25" s="13"/>
      <c r="F25" s="16"/>
      <c r="G25" s="15"/>
      <c r="H25" s="16"/>
      <c r="I25" s="16"/>
      <c r="J25" s="16"/>
      <c r="K25" s="16"/>
      <c r="L25" s="16"/>
      <c r="M25" s="16"/>
      <c r="N25" s="5"/>
      <c r="O25" s="4"/>
    </row>
    <row r="26" spans="1:18">
      <c r="A26" s="4"/>
      <c r="B26" s="30"/>
      <c r="C26" s="17"/>
      <c r="D26" s="18"/>
      <c r="E26" s="13"/>
      <c r="F26" s="16"/>
      <c r="G26" s="15"/>
      <c r="H26" s="16"/>
      <c r="I26" s="16"/>
      <c r="J26" s="16"/>
      <c r="K26" s="16"/>
      <c r="L26" s="16"/>
      <c r="M26" s="16"/>
      <c r="N26" s="5"/>
      <c r="O26" s="4"/>
    </row>
    <row r="27" spans="1:18" ht="13.5" customHeight="1">
      <c r="A27" s="4"/>
      <c r="B27" s="30"/>
      <c r="C27" s="17"/>
      <c r="D27" s="18"/>
      <c r="E27" s="13"/>
      <c r="F27" s="16"/>
      <c r="G27" s="15"/>
      <c r="H27" s="40"/>
      <c r="I27" s="39" t="s">
        <v>48</v>
      </c>
      <c r="J27" s="39"/>
      <c r="K27" s="39"/>
      <c r="L27" s="16"/>
      <c r="M27" s="16"/>
      <c r="N27" s="5"/>
      <c r="O27" s="4"/>
    </row>
    <row r="28" spans="1:18" ht="10.5" customHeight="1">
      <c r="A28" s="4"/>
      <c r="B28" s="30"/>
      <c r="C28" s="14"/>
      <c r="D28" s="18"/>
      <c r="E28" s="23"/>
      <c r="F28" s="18"/>
      <c r="G28" s="15"/>
      <c r="H28" s="18"/>
      <c r="I28" s="36"/>
      <c r="J28" s="36"/>
      <c r="K28" s="36"/>
      <c r="L28" s="36"/>
      <c r="M28" s="37"/>
      <c r="N28" s="5"/>
      <c r="O28" s="4"/>
    </row>
    <row r="29" spans="1:18" ht="16.5" customHeight="1">
      <c r="A29" s="4"/>
      <c r="B29" s="30"/>
      <c r="C29" s="14"/>
      <c r="D29" s="18"/>
      <c r="E29" s="23"/>
      <c r="F29" s="18"/>
      <c r="G29" s="15"/>
      <c r="H29" s="18"/>
      <c r="I29" s="18" t="s">
        <v>81</v>
      </c>
      <c r="J29" s="18"/>
      <c r="K29" s="18"/>
      <c r="L29" s="18"/>
      <c r="M29" s="38"/>
      <c r="N29" s="5"/>
      <c r="O29" s="4"/>
    </row>
    <row r="30" spans="1:18" ht="10.5" customHeight="1">
      <c r="A30" s="4"/>
      <c r="B30" s="30"/>
      <c r="C30" s="14"/>
      <c r="D30" s="18"/>
      <c r="E30" s="23"/>
      <c r="F30" s="18"/>
      <c r="G30" s="15"/>
      <c r="H30" s="18"/>
      <c r="I30" s="18"/>
      <c r="J30" s="18"/>
      <c r="K30" s="18"/>
      <c r="L30" s="18"/>
      <c r="M30" s="38"/>
      <c r="N30" s="5"/>
      <c r="O30" s="4"/>
      <c r="P30" s="303"/>
      <c r="Q30" s="303"/>
      <c r="R30" s="303"/>
    </row>
    <row r="31" spans="1:18" ht="16.5" customHeight="1">
      <c r="A31" s="4"/>
      <c r="B31" s="30"/>
      <c r="C31" s="17"/>
      <c r="D31" s="18"/>
      <c r="E31" s="13"/>
      <c r="F31" s="16"/>
      <c r="G31" s="15"/>
      <c r="H31" s="16"/>
      <c r="I31" s="1417" t="s">
        <v>53</v>
      </c>
      <c r="J31" s="1417"/>
      <c r="K31" s="1413" t="s">
        <v>591</v>
      </c>
      <c r="L31" s="1414"/>
      <c r="M31" s="26"/>
      <c r="N31" s="5"/>
      <c r="O31" s="4"/>
      <c r="P31" s="303"/>
      <c r="Q31" s="303"/>
      <c r="R31" s="303"/>
    </row>
    <row r="32" spans="1:18" ht="10.5" customHeight="1">
      <c r="A32" s="4"/>
      <c r="B32" s="30"/>
      <c r="C32" s="17"/>
      <c r="D32" s="18"/>
      <c r="E32" s="13"/>
      <c r="F32" s="16"/>
      <c r="G32" s="15"/>
      <c r="H32" s="16"/>
      <c r="I32" s="141"/>
      <c r="J32" s="141"/>
      <c r="K32" s="142"/>
      <c r="L32" s="142"/>
      <c r="M32" s="26"/>
      <c r="N32" s="5"/>
      <c r="O32" s="4"/>
      <c r="P32" s="303"/>
      <c r="Q32" s="303"/>
      <c r="R32" s="303"/>
    </row>
    <row r="33" spans="1:18" ht="16.5" customHeight="1">
      <c r="A33" s="4"/>
      <c r="B33" s="30"/>
      <c r="C33" s="14"/>
      <c r="D33" s="18"/>
      <c r="E33" s="23"/>
      <c r="F33" s="18"/>
      <c r="G33" s="15"/>
      <c r="H33" s="18"/>
      <c r="I33" s="1412" t="s">
        <v>38</v>
      </c>
      <c r="J33" s="1412"/>
      <c r="K33" s="1412"/>
      <c r="L33" s="1412"/>
      <c r="M33" s="38"/>
      <c r="N33" s="5"/>
      <c r="O33" s="4"/>
      <c r="P33" s="303"/>
      <c r="Q33" s="303"/>
      <c r="R33" s="303"/>
    </row>
    <row r="34" spans="1:18" ht="16.5" customHeight="1">
      <c r="A34" s="4"/>
      <c r="B34" s="30"/>
      <c r="C34" s="14"/>
      <c r="D34" s="18"/>
      <c r="E34" s="23"/>
      <c r="F34" s="18"/>
      <c r="G34" s="15"/>
      <c r="H34" s="18"/>
      <c r="I34" s="62" t="s">
        <v>52</v>
      </c>
      <c r="J34" s="139"/>
      <c r="K34" s="139"/>
      <c r="L34" s="139"/>
      <c r="M34" s="38"/>
      <c r="N34" s="5"/>
      <c r="O34" s="4"/>
    </row>
    <row r="35" spans="1:18" ht="17.25" customHeight="1">
      <c r="A35" s="4"/>
      <c r="B35" s="30"/>
      <c r="C35" s="17"/>
      <c r="D35" s="18"/>
      <c r="E35" s="13"/>
      <c r="F35" s="16"/>
      <c r="G35" s="15"/>
      <c r="H35" s="16"/>
      <c r="I35" s="1413" t="s">
        <v>565</v>
      </c>
      <c r="J35" s="1413"/>
      <c r="K35" s="1413"/>
      <c r="L35" s="1413"/>
      <c r="M35" s="26"/>
      <c r="N35" s="5"/>
      <c r="O35" s="4"/>
    </row>
    <row r="36" spans="1:18" ht="12.75" customHeight="1">
      <c r="A36" s="4"/>
      <c r="B36" s="30"/>
      <c r="C36" s="17"/>
      <c r="D36" s="18"/>
      <c r="E36" s="13"/>
      <c r="F36" s="16"/>
      <c r="G36" s="15"/>
      <c r="H36" s="16"/>
      <c r="I36" s="800" t="s">
        <v>566</v>
      </c>
      <c r="J36" s="140"/>
      <c r="K36" s="140"/>
      <c r="L36" s="140"/>
      <c r="M36" s="26"/>
      <c r="N36" s="5"/>
      <c r="O36" s="4"/>
    </row>
    <row r="37" spans="1:18" ht="12.75" customHeight="1">
      <c r="A37" s="4"/>
      <c r="B37" s="30"/>
      <c r="C37" s="17"/>
      <c r="D37" s="18"/>
      <c r="E37" s="13"/>
      <c r="F37" s="16"/>
      <c r="G37" s="15"/>
      <c r="H37" s="16"/>
      <c r="I37" s="1413" t="s">
        <v>567</v>
      </c>
      <c r="J37" s="1413"/>
      <c r="K37" s="1413"/>
      <c r="L37" s="1413"/>
      <c r="M37" s="26"/>
      <c r="N37" s="5"/>
      <c r="O37" s="4"/>
    </row>
    <row r="38" spans="1:18" ht="17.25" customHeight="1">
      <c r="A38" s="4"/>
      <c r="B38" s="30"/>
      <c r="C38" s="14"/>
      <c r="D38" s="18"/>
      <c r="E38" s="23"/>
      <c r="F38" s="18"/>
      <c r="G38" s="15"/>
      <c r="H38" s="18"/>
      <c r="I38" s="1424" t="s">
        <v>77</v>
      </c>
      <c r="J38" s="1413"/>
      <c r="K38" s="1413"/>
      <c r="L38" s="1413"/>
      <c r="M38" s="38"/>
      <c r="N38" s="5"/>
      <c r="O38" s="4"/>
    </row>
    <row r="39" spans="1:18" ht="15" customHeight="1">
      <c r="A39" s="4"/>
      <c r="B39" s="30"/>
      <c r="C39" s="17"/>
      <c r="D39" s="18"/>
      <c r="E39" s="13"/>
      <c r="F39" s="16"/>
      <c r="G39" s="15"/>
      <c r="H39" s="16"/>
      <c r="I39" s="1424" t="s">
        <v>78</v>
      </c>
      <c r="J39" s="1413"/>
      <c r="K39" s="1413"/>
      <c r="L39" s="1413"/>
      <c r="M39" s="26"/>
      <c r="N39" s="5"/>
      <c r="O39" s="4"/>
    </row>
    <row r="40" spans="1:18" ht="10.5" customHeight="1">
      <c r="A40" s="4"/>
      <c r="B40" s="30"/>
      <c r="C40" s="17"/>
      <c r="D40" s="18"/>
      <c r="E40" s="13"/>
      <c r="F40" s="16"/>
      <c r="G40" s="15"/>
      <c r="H40" s="16"/>
      <c r="I40" s="140"/>
      <c r="J40" s="140"/>
      <c r="K40" s="140"/>
      <c r="L40" s="140"/>
      <c r="M40" s="26"/>
      <c r="N40" s="5"/>
      <c r="O40" s="4"/>
    </row>
    <row r="41" spans="1:18" ht="16.5" customHeight="1">
      <c r="A41" s="4"/>
      <c r="B41" s="30"/>
      <c r="C41" s="17"/>
      <c r="D41" s="18"/>
      <c r="E41" s="13"/>
      <c r="F41" s="16"/>
      <c r="G41" s="15"/>
      <c r="H41" s="16"/>
      <c r="I41" s="1420" t="s">
        <v>64</v>
      </c>
      <c r="J41" s="1417"/>
      <c r="K41" s="1417"/>
      <c r="L41" s="1417"/>
      <c r="M41" s="26"/>
      <c r="N41" s="5"/>
      <c r="O41" s="4"/>
    </row>
    <row r="42" spans="1:18" ht="10.5" customHeight="1">
      <c r="A42" s="4"/>
      <c r="B42" s="30"/>
      <c r="C42" s="14"/>
      <c r="D42" s="18"/>
      <c r="E42" s="23"/>
      <c r="F42" s="18"/>
      <c r="G42" s="15"/>
      <c r="H42" s="18"/>
      <c r="I42" s="1423"/>
      <c r="J42" s="1423"/>
      <c r="K42" s="1423"/>
      <c r="L42" s="1423"/>
      <c r="M42" s="38"/>
      <c r="N42" s="5"/>
      <c r="O42" s="4"/>
    </row>
    <row r="43" spans="1:18" ht="16.5" customHeight="1">
      <c r="A43" s="4"/>
      <c r="B43" s="30"/>
      <c r="C43" s="17"/>
      <c r="D43" s="18"/>
      <c r="E43" s="13"/>
      <c r="F43" s="16"/>
      <c r="G43" s="15"/>
      <c r="H43" s="16"/>
      <c r="I43" s="1412" t="s">
        <v>26</v>
      </c>
      <c r="J43" s="1412"/>
      <c r="K43" s="1412"/>
      <c r="L43" s="1412"/>
      <c r="M43" s="26"/>
      <c r="N43" s="5"/>
      <c r="O43" s="4"/>
    </row>
    <row r="44" spans="1:18" ht="10.5" customHeight="1">
      <c r="A44" s="4"/>
      <c r="B44" s="30"/>
      <c r="C44" s="17"/>
      <c r="D44" s="18"/>
      <c r="E44" s="13"/>
      <c r="F44" s="16"/>
      <c r="G44" s="15"/>
      <c r="H44" s="16"/>
      <c r="I44" s="139"/>
      <c r="J44" s="139"/>
      <c r="K44" s="139"/>
      <c r="L44" s="139"/>
      <c r="M44" s="26"/>
      <c r="N44" s="5"/>
      <c r="O44" s="4"/>
    </row>
    <row r="45" spans="1:18" ht="16.5" customHeight="1">
      <c r="A45" s="4"/>
      <c r="B45" s="30"/>
      <c r="C45" s="14"/>
      <c r="D45" s="18"/>
      <c r="E45" s="23"/>
      <c r="F45" s="18"/>
      <c r="G45" s="15"/>
      <c r="H45" s="18"/>
      <c r="I45" s="1417" t="s">
        <v>22</v>
      </c>
      <c r="J45" s="1417"/>
      <c r="K45" s="1417"/>
      <c r="L45" s="1417"/>
      <c r="M45" s="38"/>
      <c r="N45" s="5"/>
      <c r="O45" s="4"/>
    </row>
    <row r="46" spans="1:18" ht="10.5" customHeight="1">
      <c r="A46" s="4"/>
      <c r="B46" s="30"/>
      <c r="C46" s="14"/>
      <c r="D46" s="18"/>
      <c r="E46" s="23"/>
      <c r="F46" s="18"/>
      <c r="G46" s="15"/>
      <c r="H46" s="18"/>
      <c r="I46" s="141"/>
      <c r="J46" s="141"/>
      <c r="K46" s="141"/>
      <c r="L46" s="141"/>
      <c r="M46" s="38"/>
      <c r="N46" s="5"/>
      <c r="O46" s="4"/>
    </row>
    <row r="47" spans="1:18" ht="16.5" customHeight="1">
      <c r="A47" s="4"/>
      <c r="B47" s="30"/>
      <c r="C47" s="17"/>
      <c r="D47" s="18"/>
      <c r="E47" s="13"/>
      <c r="F47" s="16"/>
      <c r="G47" s="15"/>
      <c r="H47" s="16"/>
      <c r="I47" s="1422" t="s">
        <v>12</v>
      </c>
      <c r="J47" s="1422"/>
      <c r="K47" s="1422"/>
      <c r="L47" s="1422"/>
      <c r="M47" s="26"/>
      <c r="N47" s="5"/>
      <c r="O47" s="4"/>
    </row>
    <row r="48" spans="1:18" ht="5.25" customHeight="1">
      <c r="A48" s="4"/>
      <c r="B48" s="30"/>
      <c r="C48" s="17"/>
      <c r="D48" s="18"/>
      <c r="E48" s="13"/>
      <c r="F48" s="16"/>
      <c r="G48" s="15"/>
      <c r="H48" s="16"/>
      <c r="I48" s="39"/>
      <c r="J48" s="39"/>
      <c r="K48" s="39"/>
      <c r="L48" s="39"/>
      <c r="M48" s="26"/>
      <c r="N48" s="5"/>
      <c r="O48" s="4"/>
    </row>
    <row r="49" spans="1:15" ht="12.75" customHeight="1">
      <c r="A49" s="4"/>
      <c r="B49" s="30"/>
      <c r="C49" s="17"/>
      <c r="D49" s="18"/>
      <c r="E49" s="13"/>
      <c r="F49" s="16"/>
      <c r="G49" s="15"/>
      <c r="H49" s="16"/>
      <c r="I49" s="4"/>
      <c r="J49" s="4"/>
      <c r="K49" s="4"/>
      <c r="L49" s="4"/>
      <c r="M49" s="26"/>
      <c r="N49" s="5"/>
      <c r="O49" s="4"/>
    </row>
    <row r="50" spans="1:15">
      <c r="A50" s="4"/>
      <c r="B50" s="30"/>
      <c r="C50" s="14"/>
      <c r="D50" s="18"/>
      <c r="E50" s="23"/>
      <c r="F50" s="18"/>
      <c r="G50" s="15"/>
      <c r="H50" s="18"/>
      <c r="I50" s="4"/>
      <c r="J50" s="4"/>
      <c r="K50" s="4"/>
      <c r="L50" s="4"/>
      <c r="M50" s="38"/>
      <c r="N50" s="5"/>
      <c r="O50" s="4"/>
    </row>
    <row r="51" spans="1:15" ht="16.5" customHeight="1">
      <c r="A51" s="4"/>
      <c r="B51" s="30"/>
      <c r="C51" s="3"/>
      <c r="D51" s="8"/>
      <c r="E51" s="5"/>
      <c r="F51" s="2"/>
      <c r="G51" s="6"/>
      <c r="H51" s="2"/>
      <c r="I51" s="56"/>
      <c r="J51" s="56"/>
      <c r="K51" s="4"/>
      <c r="M51" s="27"/>
      <c r="N51" s="5"/>
      <c r="O51" s="4"/>
    </row>
    <row r="52" spans="1:15" ht="16.5" customHeight="1">
      <c r="A52" s="4"/>
      <c r="B52" s="30"/>
      <c r="C52" s="3"/>
      <c r="D52" s="8"/>
      <c r="E52" s="5"/>
      <c r="F52" s="2"/>
      <c r="G52" s="6"/>
      <c r="H52" s="2"/>
      <c r="I52" s="56"/>
      <c r="J52" s="56"/>
      <c r="K52" s="4"/>
      <c r="L52" s="4"/>
      <c r="M52" s="27"/>
      <c r="N52" s="5"/>
      <c r="O52" s="4"/>
    </row>
    <row r="53" spans="1:15" ht="20.25" customHeight="1">
      <c r="A53" s="4"/>
      <c r="B53" s="30"/>
      <c r="C53" s="5"/>
      <c r="D53" s="5"/>
      <c r="E53" s="5"/>
      <c r="F53" s="5"/>
      <c r="G53" s="5"/>
      <c r="H53" s="5"/>
      <c r="I53" s="5"/>
      <c r="J53" s="5"/>
      <c r="K53" s="5"/>
      <c r="L53" s="5"/>
      <c r="M53" s="5"/>
      <c r="N53" s="5"/>
      <c r="O53" s="4"/>
    </row>
    <row r="54" spans="1:15">
      <c r="A54" s="4"/>
      <c r="B54" s="63">
        <v>2</v>
      </c>
      <c r="C54" s="1421" t="s">
        <v>592</v>
      </c>
      <c r="D54" s="1421"/>
      <c r="E54" s="1421"/>
      <c r="F54" s="1421"/>
      <c r="G54" s="1421"/>
      <c r="H54" s="1421"/>
      <c r="I54" s="8"/>
      <c r="J54" s="8"/>
      <c r="K54" s="8"/>
      <c r="L54" s="8"/>
      <c r="M54" s="8"/>
      <c r="O54" s="4"/>
    </row>
    <row r="65" spans="13:14" ht="8.25" customHeight="1"/>
    <row r="67" spans="13:14" ht="9" customHeight="1">
      <c r="N67" s="9"/>
    </row>
    <row r="68" spans="13:14" ht="8.25" customHeight="1">
      <c r="M68" s="1409"/>
      <c r="N68" s="1409"/>
    </row>
    <row r="69" spans="13:14" ht="9.75" customHeight="1"/>
  </sheetData>
  <customSheetViews>
    <customSheetView guid="{D8E90C30-C61D-40A7-989F-8651AA8E91E2}" showPageBreaks="1" printArea="1" showRuler="0" topLeftCell="A28">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I35:L35"/>
    <mergeCell ref="I37:L37"/>
    <mergeCell ref="I42:L42"/>
    <mergeCell ref="I38:L38"/>
    <mergeCell ref="I39:L39"/>
    <mergeCell ref="I43:L43"/>
    <mergeCell ref="I41:L41"/>
    <mergeCell ref="C54:H54"/>
    <mergeCell ref="M68:N68"/>
    <mergeCell ref="I47:L47"/>
    <mergeCell ref="I45:L45"/>
    <mergeCell ref="I33:L33"/>
    <mergeCell ref="K31:L31"/>
    <mergeCell ref="C2:G2"/>
    <mergeCell ref="C3:G3"/>
    <mergeCell ref="I31:J31"/>
    <mergeCell ref="C4:H21"/>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20.xml><?xml version="1.0" encoding="utf-8"?>
<worksheet xmlns="http://schemas.openxmlformats.org/spreadsheetml/2006/main" xmlns:r="http://schemas.openxmlformats.org/officeDocument/2006/relationships">
  <sheetPr enableFormatConditionsCalculation="0">
    <tabColor indexed="55"/>
  </sheetPr>
  <dimension ref="A1:BF86"/>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5"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29"/>
      <c r="C1" s="29"/>
      <c r="D1" s="29"/>
      <c r="E1" s="29"/>
      <c r="F1" s="29"/>
      <c r="G1" s="28"/>
      <c r="H1" s="28"/>
      <c r="I1" s="28"/>
      <c r="J1" s="28"/>
      <c r="K1" s="28"/>
      <c r="L1" s="28"/>
      <c r="M1" s="28"/>
      <c r="N1" s="28"/>
      <c r="O1" s="28"/>
      <c r="P1" s="28"/>
      <c r="Q1" s="28"/>
      <c r="R1" s="28"/>
      <c r="S1" s="28"/>
      <c r="T1" s="28"/>
      <c r="U1" s="28"/>
      <c r="V1" s="28"/>
      <c r="W1" s="28"/>
      <c r="X1" s="1454" t="s">
        <v>27</v>
      </c>
      <c r="Y1" s="1454"/>
      <c r="Z1" s="1454"/>
      <c r="AA1" s="1454"/>
      <c r="AB1" s="1454"/>
      <c r="AC1" s="1454"/>
      <c r="AD1" s="1454"/>
      <c r="AE1" s="1701"/>
      <c r="AF1" s="61"/>
      <c r="AG1" s="4"/>
      <c r="AH1" s="48"/>
      <c r="AI1" s="48"/>
      <c r="AJ1" s="48"/>
      <c r="AK1" s="48"/>
      <c r="AL1" s="48"/>
      <c r="AM1" s="48"/>
    </row>
    <row r="2" spans="1:57" ht="6" customHeight="1">
      <c r="A2" s="4"/>
      <c r="B2" s="1669"/>
      <c r="C2" s="1670"/>
      <c r="D2" s="1670"/>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190"/>
      <c r="AG2" s="4"/>
      <c r="AH2" s="48"/>
      <c r="AI2" s="48"/>
      <c r="AJ2" s="48"/>
      <c r="AK2" s="48"/>
      <c r="AL2" s="48"/>
      <c r="AM2" s="48"/>
    </row>
    <row r="3" spans="1:57" ht="12" customHeight="1">
      <c r="A3" s="4"/>
      <c r="B3" s="30"/>
      <c r="C3" s="8"/>
      <c r="D3" s="8"/>
      <c r="E3" s="8"/>
      <c r="F3" s="8"/>
      <c r="G3" s="8"/>
      <c r="H3" s="8"/>
      <c r="I3" s="8"/>
      <c r="J3" s="8"/>
      <c r="K3" s="8"/>
      <c r="L3" s="8"/>
      <c r="M3" s="8"/>
      <c r="N3" s="8"/>
      <c r="O3" s="8"/>
      <c r="P3" s="8"/>
      <c r="Q3" s="8"/>
      <c r="R3" s="8"/>
      <c r="S3" s="8"/>
      <c r="T3" s="8"/>
      <c r="U3" s="8"/>
      <c r="V3" s="8"/>
      <c r="W3" s="8"/>
      <c r="X3" s="8"/>
      <c r="Y3" s="8"/>
      <c r="Z3" s="8"/>
      <c r="AA3" s="8"/>
      <c r="AB3" s="33"/>
      <c r="AC3" s="8"/>
      <c r="AD3" s="33"/>
      <c r="AE3" s="8"/>
      <c r="AF3" s="8"/>
      <c r="AG3" s="4"/>
      <c r="AH3" s="48"/>
      <c r="AI3" s="48"/>
      <c r="AJ3" s="48"/>
      <c r="AK3" s="48"/>
      <c r="AL3" s="48"/>
      <c r="AM3" s="48"/>
    </row>
    <row r="4" spans="1:57" s="12" customFormat="1" ht="13.5" customHeight="1">
      <c r="A4" s="11"/>
      <c r="B4" s="31"/>
      <c r="C4" s="219"/>
      <c r="D4" s="138"/>
      <c r="E4" s="138"/>
      <c r="F4" s="138"/>
      <c r="G4" s="138"/>
      <c r="H4" s="138"/>
      <c r="I4" s="138"/>
      <c r="J4" s="138"/>
      <c r="K4" s="138"/>
      <c r="L4" s="138"/>
      <c r="M4" s="138"/>
      <c r="N4" s="138"/>
      <c r="O4" s="138"/>
      <c r="P4" s="138"/>
      <c r="Q4" s="138"/>
      <c r="R4" s="220"/>
      <c r="S4" s="220"/>
      <c r="T4" s="220"/>
      <c r="U4" s="220"/>
      <c r="V4" s="220"/>
      <c r="W4" s="220"/>
      <c r="X4" s="220"/>
      <c r="Y4" s="220"/>
      <c r="Z4" s="220"/>
      <c r="AA4" s="220"/>
      <c r="AB4" s="220"/>
      <c r="AC4" s="220"/>
      <c r="AD4" s="220"/>
      <c r="AE4" s="220"/>
      <c r="AF4" s="8"/>
      <c r="AG4" s="11"/>
      <c r="AH4" s="109"/>
      <c r="AI4" s="109"/>
      <c r="AJ4" s="109"/>
      <c r="AK4" s="109"/>
      <c r="AL4" s="109"/>
      <c r="AM4" s="109"/>
    </row>
    <row r="5" spans="1:57" ht="3.75" customHeight="1">
      <c r="A5" s="4"/>
      <c r="B5" s="30"/>
      <c r="C5" s="13"/>
      <c r="D5" s="13"/>
      <c r="E5" s="13"/>
      <c r="F5" s="1702"/>
      <c r="G5" s="1702"/>
      <c r="H5" s="1702"/>
      <c r="I5" s="1702"/>
      <c r="J5" s="1702"/>
      <c r="K5" s="1702"/>
      <c r="L5" s="1702"/>
      <c r="M5" s="13"/>
      <c r="N5" s="13"/>
      <c r="O5" s="13"/>
      <c r="P5" s="13"/>
      <c r="Q5" s="13"/>
      <c r="R5" s="5"/>
      <c r="S5" s="5"/>
      <c r="T5" s="5"/>
      <c r="U5" s="124"/>
      <c r="V5" s="5"/>
      <c r="W5" s="5"/>
      <c r="X5" s="5"/>
      <c r="Y5" s="5"/>
      <c r="Z5" s="5"/>
      <c r="AA5" s="5"/>
      <c r="AB5" s="5"/>
      <c r="AC5" s="5"/>
      <c r="AD5" s="5"/>
      <c r="AE5" s="5"/>
      <c r="AF5" s="8"/>
      <c r="AG5" s="4"/>
      <c r="AH5" s="48"/>
      <c r="AI5" s="48"/>
      <c r="AJ5" s="48"/>
      <c r="AK5" s="48"/>
      <c r="AL5" s="48"/>
      <c r="AM5" s="48"/>
    </row>
    <row r="6" spans="1:57" ht="9.75" customHeight="1">
      <c r="A6" s="4"/>
      <c r="B6" s="30"/>
      <c r="C6" s="13"/>
      <c r="D6" s="13"/>
      <c r="E6" s="15"/>
      <c r="F6" s="1668"/>
      <c r="G6" s="1668"/>
      <c r="H6" s="1668"/>
      <c r="I6" s="1668"/>
      <c r="J6" s="1668"/>
      <c r="K6" s="1668"/>
      <c r="L6" s="1668"/>
      <c r="M6" s="1668"/>
      <c r="N6" s="1668"/>
      <c r="O6" s="1668"/>
      <c r="P6" s="1668"/>
      <c r="Q6" s="1668"/>
      <c r="R6" s="1668"/>
      <c r="S6" s="1668"/>
      <c r="T6" s="1668"/>
      <c r="U6" s="1668"/>
      <c r="V6" s="1668"/>
      <c r="W6" s="15"/>
      <c r="X6" s="1668"/>
      <c r="Y6" s="1668"/>
      <c r="Z6" s="1668"/>
      <c r="AA6" s="1668"/>
      <c r="AB6" s="1668"/>
      <c r="AC6" s="1668"/>
      <c r="AD6" s="1668"/>
      <c r="AE6" s="15"/>
      <c r="AF6" s="8"/>
      <c r="AG6" s="4"/>
      <c r="AH6" s="48"/>
      <c r="AI6" s="48"/>
      <c r="AJ6" s="48"/>
      <c r="AK6" s="48"/>
      <c r="AL6" s="48"/>
      <c r="AM6" s="48"/>
    </row>
    <row r="7" spans="1:57" ht="12.75" customHeight="1">
      <c r="A7" s="4"/>
      <c r="B7" s="30"/>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5"/>
      <c r="AG7" s="4"/>
      <c r="AH7" s="48"/>
      <c r="AI7" s="232"/>
      <c r="AJ7" s="232"/>
      <c r="AK7" s="232"/>
      <c r="AL7" s="48"/>
      <c r="AM7" s="48"/>
    </row>
    <row r="8" spans="1:57" s="125" customFormat="1" ht="15" customHeight="1">
      <c r="A8" s="121"/>
      <c r="B8" s="188"/>
      <c r="C8" s="122"/>
      <c r="D8" s="123"/>
      <c r="E8" s="124"/>
      <c r="F8" s="124"/>
      <c r="G8" s="124"/>
      <c r="H8" s="124"/>
      <c r="I8" s="124"/>
      <c r="J8" s="124"/>
      <c r="K8" s="124"/>
      <c r="L8" s="124"/>
      <c r="M8" s="124"/>
      <c r="N8" s="124"/>
      <c r="O8" s="124"/>
      <c r="P8" s="124"/>
      <c r="Q8" s="124"/>
      <c r="R8" s="124"/>
      <c r="S8" s="124"/>
      <c r="T8" s="124"/>
      <c r="U8" s="124"/>
      <c r="V8" s="124"/>
      <c r="W8" s="124"/>
      <c r="X8" s="124"/>
      <c r="Y8" s="124"/>
      <c r="Z8" s="124"/>
      <c r="AA8" s="124"/>
      <c r="AB8" s="124"/>
      <c r="AC8" s="124"/>
      <c r="AD8" s="124"/>
      <c r="AE8" s="124"/>
      <c r="AF8" s="191"/>
      <c r="AG8" s="121"/>
      <c r="AH8" s="225"/>
      <c r="AI8" s="232"/>
      <c r="AJ8" s="232"/>
      <c r="AK8" s="232"/>
      <c r="AL8" s="137"/>
      <c r="AM8" s="137"/>
      <c r="AN8" s="12"/>
      <c r="AO8" s="12"/>
      <c r="AP8" s="12"/>
      <c r="AQ8" s="12"/>
      <c r="AR8"/>
      <c r="AS8" s="47"/>
      <c r="AT8" s="12"/>
      <c r="AU8" s="12"/>
      <c r="AV8" s="12"/>
      <c r="AW8" s="12"/>
      <c r="AX8" s="12"/>
      <c r="AY8" s="12"/>
      <c r="AZ8" s="12"/>
      <c r="BA8" s="12"/>
      <c r="BB8" s="12"/>
      <c r="BC8" s="12"/>
      <c r="BD8" s="12"/>
      <c r="BE8" s="12"/>
    </row>
    <row r="9" spans="1:57" ht="12" customHeight="1">
      <c r="A9" s="4"/>
      <c r="B9" s="30"/>
      <c r="C9" s="96"/>
      <c r="D9" s="18"/>
      <c r="E9" s="216"/>
      <c r="F9" s="216"/>
      <c r="G9" s="216"/>
      <c r="H9" s="216"/>
      <c r="I9" s="216"/>
      <c r="J9" s="216"/>
      <c r="K9" s="216"/>
      <c r="L9" s="216"/>
      <c r="M9" s="216"/>
      <c r="N9" s="216"/>
      <c r="O9" s="216"/>
      <c r="P9" s="216"/>
      <c r="Q9" s="216"/>
      <c r="R9" s="216"/>
      <c r="S9" s="216"/>
      <c r="T9" s="216"/>
      <c r="U9" s="216"/>
      <c r="V9" s="216"/>
      <c r="W9" s="216"/>
      <c r="X9" s="216"/>
      <c r="Y9" s="216"/>
      <c r="Z9" s="216"/>
      <c r="AA9" s="216"/>
      <c r="AB9" s="55"/>
      <c r="AC9" s="216"/>
      <c r="AD9" s="55"/>
      <c r="AE9" s="216"/>
      <c r="AF9" s="5"/>
      <c r="AG9" s="4"/>
      <c r="AH9" s="48"/>
      <c r="AI9" s="232"/>
      <c r="AJ9" s="232"/>
      <c r="AK9" s="232"/>
      <c r="AL9" s="48"/>
      <c r="AM9" s="48"/>
      <c r="AS9" s="47"/>
    </row>
    <row r="10" spans="1:57" ht="12" customHeight="1">
      <c r="A10" s="4"/>
      <c r="B10" s="30"/>
      <c r="C10" s="96"/>
      <c r="D10" s="18"/>
      <c r="E10" s="216"/>
      <c r="F10" s="216"/>
      <c r="G10" s="216"/>
      <c r="H10" s="216"/>
      <c r="I10" s="216"/>
      <c r="J10" s="216"/>
      <c r="K10" s="216"/>
      <c r="L10" s="216"/>
      <c r="M10" s="216"/>
      <c r="N10" s="216"/>
      <c r="O10" s="216"/>
      <c r="P10" s="216"/>
      <c r="Q10" s="216"/>
      <c r="R10" s="216"/>
      <c r="S10" s="216"/>
      <c r="T10" s="216"/>
      <c r="U10" s="216"/>
      <c r="V10" s="216"/>
      <c r="W10" s="216"/>
      <c r="X10" s="216"/>
      <c r="Y10" s="216"/>
      <c r="Z10" s="216"/>
      <c r="AA10" s="216"/>
      <c r="AB10" s="55"/>
      <c r="AC10" s="216"/>
      <c r="AD10" s="55"/>
      <c r="AE10" s="216"/>
      <c r="AF10" s="5"/>
      <c r="AG10" s="4"/>
      <c r="AH10" s="48"/>
      <c r="AI10" s="232"/>
      <c r="AJ10" s="232"/>
      <c r="AK10" s="232"/>
      <c r="AL10" s="48"/>
      <c r="AM10" s="48"/>
      <c r="AS10" s="47"/>
    </row>
    <row r="11" spans="1:57" ht="12" customHeight="1">
      <c r="A11" s="4"/>
      <c r="B11" s="30"/>
      <c r="C11" s="96"/>
      <c r="D11" s="18"/>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55"/>
      <c r="AC11" s="216"/>
      <c r="AD11" s="55"/>
      <c r="AE11" s="216"/>
      <c r="AF11" s="5"/>
      <c r="AG11" s="4"/>
      <c r="AH11" s="48"/>
      <c r="AI11" s="232"/>
      <c r="AJ11" s="232"/>
      <c r="AK11" s="232"/>
      <c r="AL11" s="48"/>
      <c r="AM11" s="48"/>
      <c r="AS11" s="47"/>
    </row>
    <row r="12" spans="1:57" ht="12" customHeight="1">
      <c r="A12" s="4"/>
      <c r="B12" s="30"/>
      <c r="C12" s="96"/>
      <c r="D12" s="18"/>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55"/>
      <c r="AC12" s="216"/>
      <c r="AD12" s="55"/>
      <c r="AE12" s="216"/>
      <c r="AF12" s="5"/>
      <c r="AG12" s="4"/>
      <c r="AH12" s="48"/>
      <c r="AI12" s="48"/>
      <c r="AJ12" s="48"/>
      <c r="AK12" s="48"/>
      <c r="AL12" s="48"/>
      <c r="AM12" s="48"/>
      <c r="AS12" s="47"/>
    </row>
    <row r="13" spans="1:57" ht="12" customHeight="1">
      <c r="A13" s="4"/>
      <c r="B13" s="30"/>
      <c r="C13" s="96"/>
      <c r="D13" s="18"/>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55"/>
      <c r="AC13" s="216"/>
      <c r="AD13" s="55"/>
      <c r="AE13" s="216"/>
      <c r="AF13" s="5"/>
      <c r="AG13" s="4"/>
      <c r="AH13" s="48"/>
      <c r="AI13" s="48"/>
      <c r="AJ13" s="48"/>
      <c r="AK13" s="48"/>
      <c r="AL13" s="48"/>
      <c r="AM13" s="48"/>
    </row>
    <row r="14" spans="1:57" ht="12" customHeight="1">
      <c r="A14" s="4"/>
      <c r="B14" s="30"/>
      <c r="C14" s="96"/>
      <c r="D14" s="18"/>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55"/>
      <c r="AC14" s="216"/>
      <c r="AD14" s="55"/>
      <c r="AE14" s="216"/>
      <c r="AF14" s="5"/>
      <c r="AG14" s="4"/>
      <c r="AH14" s="48"/>
      <c r="AI14" s="48"/>
      <c r="AJ14" s="48"/>
      <c r="AK14" s="48"/>
      <c r="AL14" s="48"/>
      <c r="AM14" s="48"/>
    </row>
    <row r="15" spans="1:57" ht="12" customHeight="1">
      <c r="A15" s="4"/>
      <c r="B15" s="30"/>
      <c r="C15" s="96"/>
      <c r="D15" s="18"/>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55"/>
      <c r="AC15" s="216"/>
      <c r="AD15" s="55"/>
      <c r="AE15" s="216"/>
      <c r="AF15" s="5"/>
      <c r="AG15" s="4"/>
      <c r="AH15" s="48"/>
      <c r="AI15" s="48"/>
      <c r="AJ15" s="48"/>
      <c r="AK15" s="48"/>
      <c r="AL15" s="48"/>
      <c r="AM15" s="48"/>
    </row>
    <row r="16" spans="1:57" ht="12" customHeight="1">
      <c r="A16" s="4"/>
      <c r="B16" s="30"/>
      <c r="C16" s="96"/>
      <c r="D16" s="18"/>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55"/>
      <c r="AC16" s="216"/>
      <c r="AD16" s="55"/>
      <c r="AE16" s="216"/>
      <c r="AF16" s="5"/>
      <c r="AG16" s="4"/>
      <c r="AH16" s="48"/>
      <c r="AI16" s="48"/>
      <c r="AJ16" s="48"/>
      <c r="AK16" s="48"/>
      <c r="AL16" s="48"/>
      <c r="AM16" s="48"/>
    </row>
    <row r="17" spans="1:53" ht="12" customHeight="1">
      <c r="A17" s="4"/>
      <c r="B17" s="30"/>
      <c r="C17" s="96"/>
      <c r="D17" s="18"/>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55"/>
      <c r="AC17" s="216"/>
      <c r="AD17" s="55"/>
      <c r="AE17" s="216"/>
      <c r="AF17" s="5"/>
      <c r="AG17" s="4"/>
      <c r="AH17" s="48"/>
      <c r="AI17" s="48"/>
      <c r="AJ17" s="48"/>
      <c r="AK17" s="48"/>
      <c r="AL17" s="48"/>
      <c r="AM17" s="48"/>
    </row>
    <row r="18" spans="1:53" ht="12" customHeight="1">
      <c r="A18" s="4"/>
      <c r="B18" s="30"/>
      <c r="C18" s="96"/>
      <c r="D18" s="18"/>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55"/>
      <c r="AC18" s="216"/>
      <c r="AD18" s="55"/>
      <c r="AE18" s="216"/>
      <c r="AF18" s="5"/>
      <c r="AG18" s="4"/>
      <c r="AH18" s="48"/>
      <c r="AI18" s="48"/>
      <c r="AJ18" s="48"/>
      <c r="AK18" s="48"/>
      <c r="AL18" s="48"/>
      <c r="AM18" s="48"/>
    </row>
    <row r="19" spans="1:53" ht="12" customHeight="1">
      <c r="A19" s="4"/>
      <c r="B19" s="30"/>
      <c r="C19" s="96"/>
      <c r="D19" s="18"/>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55"/>
      <c r="AC19" s="216"/>
      <c r="AD19" s="55"/>
      <c r="AE19" s="216"/>
      <c r="AF19" s="5"/>
      <c r="AG19" s="4"/>
      <c r="AH19" s="48"/>
      <c r="AI19" s="48"/>
      <c r="AJ19" s="48"/>
      <c r="AK19" s="48"/>
      <c r="AL19" s="48"/>
      <c r="AM19" s="48"/>
    </row>
    <row r="20" spans="1:53" ht="12" customHeight="1">
      <c r="A20" s="4"/>
      <c r="B20" s="30"/>
      <c r="C20" s="96"/>
      <c r="D20" s="18"/>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55"/>
      <c r="AC20" s="216"/>
      <c r="AD20" s="55"/>
      <c r="AE20" s="216"/>
      <c r="AF20" s="5"/>
      <c r="AG20" s="4"/>
      <c r="AH20" s="48"/>
      <c r="AI20" s="48"/>
      <c r="AJ20" s="48"/>
      <c r="AK20" s="48"/>
      <c r="AL20" s="48"/>
      <c r="AM20" s="48"/>
    </row>
    <row r="21" spans="1:53" ht="12" customHeight="1">
      <c r="A21" s="4"/>
      <c r="B21" s="30"/>
      <c r="C21" s="96"/>
      <c r="D21" s="18"/>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55"/>
      <c r="AC21" s="216"/>
      <c r="AD21" s="55"/>
      <c r="AE21" s="216"/>
      <c r="AF21" s="5"/>
      <c r="AG21" s="4"/>
      <c r="AH21" s="48"/>
      <c r="AI21" s="48"/>
      <c r="AJ21" s="48"/>
      <c r="AK21" s="48"/>
      <c r="AL21" s="48"/>
      <c r="AM21" s="48"/>
    </row>
    <row r="22" spans="1:53" ht="12" customHeight="1">
      <c r="A22" s="4"/>
      <c r="B22" s="30"/>
      <c r="C22" s="96"/>
      <c r="D22" s="18"/>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55"/>
      <c r="AC22" s="216"/>
      <c r="AD22" s="55"/>
      <c r="AE22" s="216"/>
      <c r="AF22" s="5"/>
      <c r="AG22" s="4"/>
      <c r="AH22" s="48"/>
      <c r="AI22" s="48"/>
      <c r="AJ22" s="48"/>
      <c r="AK22" s="48"/>
      <c r="AL22" s="48"/>
      <c r="AM22" s="48"/>
    </row>
    <row r="23" spans="1:53" ht="12" customHeight="1">
      <c r="A23" s="4"/>
      <c r="B23" s="30"/>
      <c r="C23" s="96"/>
      <c r="D23" s="18"/>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55"/>
      <c r="AC23" s="216"/>
      <c r="AD23" s="55"/>
      <c r="AE23" s="216"/>
      <c r="AF23" s="5"/>
      <c r="AG23" s="4"/>
      <c r="AH23" s="48"/>
      <c r="AI23" s="48"/>
      <c r="AJ23" s="48"/>
      <c r="AK23" s="48"/>
      <c r="AL23" s="48"/>
      <c r="AM23" s="48"/>
    </row>
    <row r="24" spans="1:53" ht="12" customHeight="1">
      <c r="A24" s="4"/>
      <c r="B24" s="30"/>
      <c r="C24" s="96"/>
      <c r="D24" s="18"/>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55"/>
      <c r="AC24" s="216"/>
      <c r="AD24" s="55"/>
      <c r="AE24" s="216"/>
      <c r="AF24" s="5"/>
      <c r="AG24" s="4"/>
      <c r="AH24" s="48"/>
      <c r="AI24" s="48"/>
      <c r="AJ24" s="48"/>
      <c r="AK24" s="48"/>
      <c r="AL24" s="48"/>
      <c r="AM24" s="48"/>
    </row>
    <row r="25" spans="1:53" ht="12" customHeight="1">
      <c r="A25" s="4"/>
      <c r="B25" s="30"/>
      <c r="C25" s="96"/>
      <c r="D25" s="18"/>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55"/>
      <c r="AC25" s="216"/>
      <c r="AD25" s="55"/>
      <c r="AE25" s="216"/>
      <c r="AF25" s="5"/>
      <c r="AG25" s="4"/>
      <c r="AH25" s="48"/>
      <c r="AI25" s="48"/>
      <c r="AJ25" s="48"/>
      <c r="AK25" s="48"/>
      <c r="AL25" s="48"/>
      <c r="AM25" s="48"/>
    </row>
    <row r="26" spans="1:53" ht="12" customHeight="1">
      <c r="A26" s="4"/>
      <c r="B26" s="30"/>
      <c r="C26" s="96"/>
      <c r="D26" s="18"/>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55"/>
      <c r="AC26" s="216"/>
      <c r="AD26" s="55"/>
      <c r="AE26" s="216"/>
      <c r="AF26" s="5"/>
      <c r="AG26" s="4"/>
      <c r="AH26" s="48"/>
      <c r="AI26" s="48"/>
      <c r="AJ26" s="48"/>
      <c r="AK26" s="48"/>
      <c r="AL26" s="48"/>
      <c r="AM26" s="48"/>
    </row>
    <row r="27" spans="1:53" ht="12" customHeight="1">
      <c r="A27" s="4"/>
      <c r="B27" s="30"/>
      <c r="C27" s="96"/>
      <c r="D27" s="18"/>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55"/>
      <c r="AC27" s="216"/>
      <c r="AD27" s="55"/>
      <c r="AE27" s="216"/>
      <c r="AF27" s="5"/>
      <c r="AG27" s="4"/>
      <c r="AH27" s="48"/>
      <c r="AI27" s="48"/>
      <c r="AJ27" s="48"/>
      <c r="AK27" s="48"/>
      <c r="AL27" s="48"/>
      <c r="AM27" s="48"/>
    </row>
    <row r="28" spans="1:53" ht="12" customHeight="1">
      <c r="A28" s="4"/>
      <c r="B28" s="30"/>
      <c r="C28" s="96"/>
      <c r="D28" s="18"/>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55"/>
      <c r="AC28" s="216"/>
      <c r="AD28" s="55"/>
      <c r="AE28" s="216"/>
      <c r="AF28" s="5"/>
      <c r="AG28" s="4"/>
      <c r="AH28" s="48"/>
      <c r="AI28" s="48"/>
      <c r="AJ28" s="48"/>
      <c r="AK28" s="48"/>
      <c r="AL28" s="48"/>
      <c r="AM28" s="48"/>
      <c r="AR28" s="50"/>
      <c r="AS28" s="107"/>
    </row>
    <row r="29" spans="1:53" ht="6" customHeight="1">
      <c r="A29" s="4"/>
      <c r="B29" s="30"/>
      <c r="C29" s="96"/>
      <c r="D29" s="18"/>
      <c r="E29" s="18"/>
      <c r="F29" s="18"/>
      <c r="G29" s="18"/>
      <c r="H29" s="18"/>
      <c r="I29" s="18"/>
      <c r="J29" s="18"/>
      <c r="K29" s="18"/>
      <c r="L29" s="18"/>
      <c r="M29" s="18"/>
      <c r="N29" s="18"/>
      <c r="O29" s="18"/>
      <c r="P29" s="18"/>
      <c r="Q29" s="18"/>
      <c r="R29" s="16"/>
      <c r="S29" s="16"/>
      <c r="T29" s="16"/>
      <c r="U29" s="16"/>
      <c r="V29" s="45"/>
      <c r="W29" s="16"/>
      <c r="X29" s="16"/>
      <c r="Y29" s="16"/>
      <c r="Z29" s="16"/>
      <c r="AA29" s="16"/>
      <c r="AB29" s="16"/>
      <c r="AC29" s="16"/>
      <c r="AD29" s="16"/>
      <c r="AE29" s="16"/>
      <c r="AF29" s="5"/>
      <c r="AG29" s="4"/>
      <c r="AH29" s="48"/>
      <c r="AI29" s="48"/>
      <c r="AJ29" s="48"/>
      <c r="AK29" s="48"/>
      <c r="AL29" s="48"/>
      <c r="AM29" s="48"/>
    </row>
    <row r="30" spans="1:53" ht="6" customHeight="1">
      <c r="A30" s="4"/>
      <c r="B30" s="30"/>
      <c r="C30" s="113"/>
      <c r="D30" s="18"/>
      <c r="E30" s="18"/>
      <c r="F30" s="18"/>
      <c r="G30" s="18"/>
      <c r="H30" s="18"/>
      <c r="I30" s="18"/>
      <c r="J30" s="18"/>
      <c r="K30" s="18"/>
      <c r="L30" s="18"/>
      <c r="M30" s="18"/>
      <c r="N30" s="18"/>
      <c r="O30" s="18"/>
      <c r="P30" s="18"/>
      <c r="Q30" s="18"/>
      <c r="R30" s="16"/>
      <c r="S30" s="16"/>
      <c r="T30" s="16"/>
      <c r="U30" s="16"/>
      <c r="V30" s="45"/>
      <c r="W30" s="16"/>
      <c r="X30" s="16"/>
      <c r="Y30" s="16"/>
      <c r="Z30" s="16"/>
      <c r="AA30" s="16"/>
      <c r="AB30" s="16"/>
      <c r="AC30" s="16"/>
      <c r="AD30" s="16"/>
      <c r="AE30" s="16"/>
      <c r="AF30" s="5"/>
      <c r="AG30" s="4"/>
      <c r="AH30" s="48"/>
      <c r="AI30" s="48"/>
      <c r="AJ30" s="48"/>
      <c r="AK30" s="48"/>
      <c r="AL30" s="48"/>
      <c r="AM30" s="48"/>
    </row>
    <row r="31" spans="1:53" ht="9" customHeight="1">
      <c r="A31" s="4"/>
      <c r="B31" s="30"/>
      <c r="C31" s="103"/>
      <c r="D31" s="103"/>
      <c r="E31" s="103"/>
      <c r="F31" s="103"/>
      <c r="G31" s="103"/>
      <c r="H31" s="103"/>
      <c r="I31" s="103"/>
      <c r="J31" s="18"/>
      <c r="K31" s="18"/>
      <c r="L31" s="18"/>
      <c r="M31" s="18"/>
      <c r="N31" s="18"/>
      <c r="O31" s="18"/>
      <c r="P31" s="18"/>
      <c r="Q31" s="18"/>
      <c r="R31" s="16"/>
      <c r="S31" s="16"/>
      <c r="T31" s="16"/>
      <c r="U31" s="16"/>
      <c r="V31" s="45"/>
      <c r="W31" s="16"/>
      <c r="X31" s="16"/>
      <c r="Y31" s="16"/>
      <c r="Z31" s="16"/>
      <c r="AA31" s="16"/>
      <c r="AB31" s="16"/>
      <c r="AC31" s="16"/>
      <c r="AD31" s="16"/>
      <c r="AE31" s="16"/>
      <c r="AF31" s="5"/>
      <c r="AG31" s="4"/>
      <c r="AH31" s="48"/>
      <c r="AI31" s="48"/>
      <c r="AJ31" s="48"/>
      <c r="AK31" s="48"/>
      <c r="AL31" s="48"/>
      <c r="AM31" s="48"/>
    </row>
    <row r="32" spans="1:53" ht="12.75" customHeight="1">
      <c r="A32" s="4"/>
      <c r="B32" s="30"/>
      <c r="C32" s="96"/>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5"/>
      <c r="AG32" s="4"/>
      <c r="AH32" s="226"/>
      <c r="AI32" s="227"/>
      <c r="AJ32" s="227"/>
      <c r="AK32" s="227"/>
      <c r="AL32" s="228"/>
      <c r="AM32" s="226"/>
      <c r="AN32" s="54"/>
      <c r="AO32" s="54"/>
      <c r="AP32" s="54"/>
      <c r="AQ32" s="54"/>
      <c r="AR32" s="54"/>
      <c r="AS32" s="54"/>
      <c r="AT32" s="54"/>
      <c r="AU32" s="54"/>
      <c r="AV32" s="54"/>
      <c r="AW32" s="54"/>
      <c r="AX32" s="54"/>
      <c r="AY32" s="54"/>
      <c r="AZ32" s="54"/>
      <c r="BA32" s="54"/>
    </row>
    <row r="33" spans="1:58" ht="12.75" customHeight="1">
      <c r="A33" s="4"/>
      <c r="B33" s="30"/>
      <c r="C33" s="96"/>
      <c r="D33" s="18"/>
      <c r="E33" s="18"/>
      <c r="F33" s="18"/>
      <c r="G33" s="18"/>
      <c r="H33" s="18"/>
      <c r="I33" s="18"/>
      <c r="J33" s="18"/>
      <c r="K33" s="18"/>
      <c r="L33" s="18"/>
      <c r="M33" s="18"/>
      <c r="N33" s="18"/>
      <c r="O33" s="18"/>
      <c r="P33" s="18"/>
      <c r="Q33" s="18"/>
      <c r="R33" s="16"/>
      <c r="S33" s="16"/>
      <c r="T33" s="16"/>
      <c r="U33" s="16"/>
      <c r="V33" s="45"/>
      <c r="W33" s="16"/>
      <c r="X33" s="16"/>
      <c r="Y33" s="16"/>
      <c r="Z33" s="16"/>
      <c r="AA33" s="16"/>
      <c r="AB33" s="16"/>
      <c r="AC33" s="16"/>
      <c r="AD33" s="16"/>
      <c r="AE33" s="16"/>
      <c r="AF33" s="5"/>
      <c r="AG33" s="4"/>
      <c r="AH33" s="226"/>
      <c r="AI33" s="48"/>
      <c r="AJ33" s="48"/>
      <c r="AK33" s="48"/>
      <c r="AL33" s="48"/>
      <c r="AM33" s="48"/>
    </row>
    <row r="34" spans="1:58" ht="15.75" customHeight="1">
      <c r="A34" s="4"/>
      <c r="B34" s="30"/>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5"/>
      <c r="AG34" s="4"/>
      <c r="AH34" s="226"/>
      <c r="AI34" s="48"/>
      <c r="AJ34" s="48"/>
      <c r="AK34" s="48"/>
      <c r="AL34" s="48"/>
      <c r="AM34" s="48"/>
    </row>
    <row r="35" spans="1:58" ht="20.25" customHeight="1">
      <c r="A35" s="4"/>
      <c r="B35" s="30"/>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5"/>
      <c r="AG35" s="4"/>
      <c r="AH35" s="229"/>
      <c r="AI35" s="48"/>
      <c r="AJ35" s="48"/>
      <c r="AK35" s="48"/>
      <c r="AL35" s="48"/>
      <c r="AM35" s="48"/>
    </row>
    <row r="36" spans="1:58" ht="15.75" customHeight="1">
      <c r="A36" s="4"/>
      <c r="B36" s="30"/>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5"/>
      <c r="AG36" s="4"/>
      <c r="AH36" s="226"/>
      <c r="AI36" s="48"/>
      <c r="AJ36" s="48"/>
      <c r="AK36" s="48"/>
      <c r="AL36" s="48"/>
      <c r="AM36" s="48"/>
    </row>
    <row r="37" spans="1:58" ht="12.75" customHeight="1">
      <c r="A37" s="4"/>
      <c r="B37" s="30"/>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5"/>
      <c r="AG37" s="4"/>
      <c r="AH37" s="226"/>
      <c r="AI37" s="48"/>
      <c r="AJ37" s="48"/>
      <c r="AK37" s="48"/>
      <c r="AL37" s="48"/>
      <c r="AM37" s="48"/>
    </row>
    <row r="38" spans="1:58" ht="12" customHeight="1">
      <c r="A38" s="4"/>
      <c r="B38" s="30"/>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5"/>
      <c r="AG38" s="4"/>
      <c r="AH38" s="226"/>
      <c r="AI38" s="48"/>
      <c r="AJ38" s="48"/>
      <c r="AK38" s="48"/>
      <c r="AL38" s="48"/>
      <c r="AM38" s="48"/>
    </row>
    <row r="39" spans="1:58" ht="12.75" customHeight="1">
      <c r="A39" s="4"/>
      <c r="B39" s="30"/>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5"/>
      <c r="AG39" s="4"/>
      <c r="AH39" s="226"/>
      <c r="AI39" s="48"/>
      <c r="AJ39" s="48"/>
      <c r="AK39" s="48"/>
      <c r="AL39" s="48"/>
      <c r="AM39" s="48"/>
    </row>
    <row r="40" spans="1:58" ht="12.75" customHeight="1">
      <c r="A40" s="4"/>
      <c r="B40" s="30"/>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5"/>
      <c r="AG40" s="4"/>
      <c r="AH40" s="226"/>
      <c r="AI40" s="48"/>
      <c r="AJ40" s="48"/>
      <c r="AK40" s="48"/>
      <c r="AL40" s="48"/>
      <c r="AM40" s="48"/>
    </row>
    <row r="41" spans="1:58" ht="10.5" customHeight="1">
      <c r="A41" s="4"/>
      <c r="B41" s="30"/>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5"/>
      <c r="AG41" s="4"/>
      <c r="AH41" s="226"/>
      <c r="AI41" s="48"/>
      <c r="AJ41" s="48"/>
      <c r="AK41" s="48"/>
      <c r="AL41" s="48"/>
      <c r="AM41" s="48"/>
    </row>
    <row r="42" spans="1:58" ht="19.5" customHeight="1">
      <c r="A42" s="4"/>
      <c r="B42" s="30"/>
      <c r="C42" s="8"/>
      <c r="D42" s="8"/>
      <c r="E42" s="8"/>
      <c r="F42" s="8"/>
      <c r="G42" s="8"/>
      <c r="H42" s="8"/>
      <c r="I42" s="8"/>
      <c r="J42" s="8"/>
      <c r="K42" s="8"/>
      <c r="L42" s="8"/>
      <c r="M42" s="8"/>
      <c r="N42" s="8"/>
      <c r="O42" s="8"/>
      <c r="P42" s="8"/>
      <c r="Q42" s="8"/>
      <c r="R42" s="117"/>
      <c r="S42" s="117"/>
      <c r="T42" s="8"/>
      <c r="U42" s="8"/>
      <c r="V42" s="8"/>
      <c r="W42" s="8"/>
      <c r="X42" s="8"/>
      <c r="Y42" s="8"/>
      <c r="Z42" s="8"/>
      <c r="AA42" s="8"/>
      <c r="AB42" s="33"/>
      <c r="AC42" s="8"/>
      <c r="AD42" s="33"/>
      <c r="AE42" s="8"/>
      <c r="AF42" s="5"/>
      <c r="AG42" s="4"/>
      <c r="AH42" s="48"/>
      <c r="AI42" s="110"/>
      <c r="AJ42" s="48"/>
      <c r="AK42" s="48"/>
      <c r="AL42" s="48"/>
      <c r="AM42" s="48"/>
    </row>
    <row r="43" spans="1:58" ht="13.5" customHeight="1">
      <c r="A43" s="4"/>
      <c r="B43" s="30"/>
      <c r="C43" s="219"/>
      <c r="D43" s="138"/>
      <c r="E43" s="138"/>
      <c r="F43" s="138"/>
      <c r="G43" s="138"/>
      <c r="H43" s="138"/>
      <c r="I43" s="138"/>
      <c r="J43" s="138"/>
      <c r="K43" s="138"/>
      <c r="L43" s="138"/>
      <c r="M43" s="138"/>
      <c r="N43" s="138"/>
      <c r="O43" s="138"/>
      <c r="P43" s="138"/>
      <c r="Q43" s="138"/>
      <c r="R43" s="220"/>
      <c r="S43" s="220"/>
      <c r="T43" s="220"/>
      <c r="U43" s="220"/>
      <c r="V43" s="220"/>
      <c r="W43" s="220"/>
      <c r="X43" s="220"/>
      <c r="Y43" s="220"/>
      <c r="Z43" s="220"/>
      <c r="AA43" s="220"/>
      <c r="AB43" s="220"/>
      <c r="AC43" s="220"/>
      <c r="AD43" s="220"/>
      <c r="AE43" s="220"/>
      <c r="AF43" s="5"/>
      <c r="AG43" s="4"/>
      <c r="AH43" s="48"/>
      <c r="AI43" s="48"/>
      <c r="AJ43" s="48"/>
      <c r="AK43" s="48"/>
      <c r="AL43" s="48"/>
      <c r="AM43" s="48"/>
    </row>
    <row r="44" spans="1:58" ht="3.75" customHeight="1">
      <c r="A44" s="4"/>
      <c r="B44" s="30"/>
      <c r="C44" s="13"/>
      <c r="D44" s="13"/>
      <c r="E44" s="13"/>
      <c r="F44" s="13"/>
      <c r="G44" s="13"/>
      <c r="H44" s="13"/>
      <c r="I44" s="13"/>
      <c r="J44" s="13"/>
      <c r="K44" s="13"/>
      <c r="L44" s="13"/>
      <c r="M44" s="13"/>
      <c r="N44" s="13"/>
      <c r="O44" s="13"/>
      <c r="P44" s="13"/>
      <c r="Q44" s="13"/>
      <c r="R44" s="5"/>
      <c r="S44" s="5"/>
      <c r="T44" s="5"/>
      <c r="U44" s="5"/>
      <c r="V44" s="5"/>
      <c r="W44" s="5"/>
      <c r="X44" s="5"/>
      <c r="Y44" s="5"/>
      <c r="Z44" s="5"/>
      <c r="AA44" s="5"/>
      <c r="AB44" s="5"/>
      <c r="AC44" s="5"/>
      <c r="AD44" s="5"/>
      <c r="AE44" s="5"/>
      <c r="AF44" s="5"/>
      <c r="AG44" s="4"/>
      <c r="AH44" s="48"/>
      <c r="AI44" s="48"/>
      <c r="AJ44" s="48"/>
      <c r="AK44" s="48"/>
      <c r="AL44" s="48"/>
      <c r="AM44" s="48"/>
    </row>
    <row r="45" spans="1:58" ht="11.25" customHeight="1">
      <c r="A45" s="4"/>
      <c r="B45" s="30"/>
      <c r="C45" s="13"/>
      <c r="D45" s="13"/>
      <c r="E45" s="15"/>
      <c r="F45" s="1668"/>
      <c r="G45" s="1668"/>
      <c r="H45" s="1668"/>
      <c r="I45" s="1668"/>
      <c r="J45" s="1668"/>
      <c r="K45" s="1668"/>
      <c r="L45" s="1668"/>
      <c r="M45" s="1668"/>
      <c r="N45" s="1668"/>
      <c r="O45" s="1668"/>
      <c r="P45" s="1668"/>
      <c r="Q45" s="1668"/>
      <c r="R45" s="1668"/>
      <c r="S45" s="1668"/>
      <c r="T45" s="1668"/>
      <c r="U45" s="1668"/>
      <c r="V45" s="1668"/>
      <c r="W45" s="15"/>
      <c r="X45" s="1668"/>
      <c r="Y45" s="1668"/>
      <c r="Z45" s="1668"/>
      <c r="AA45" s="1668"/>
      <c r="AB45" s="1668"/>
      <c r="AC45" s="1668"/>
      <c r="AD45" s="1668"/>
      <c r="AE45" s="15"/>
      <c r="AF45" s="8"/>
      <c r="AG45" s="4"/>
      <c r="AH45" s="48"/>
      <c r="AI45" s="48"/>
      <c r="AJ45" s="48"/>
      <c r="AK45" s="48"/>
      <c r="AL45" s="48"/>
      <c r="AM45" s="48"/>
    </row>
    <row r="46" spans="1:58" ht="12.75" customHeight="1">
      <c r="A46" s="4"/>
      <c r="B46" s="30"/>
      <c r="C46" s="13"/>
      <c r="D46" s="13"/>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5"/>
      <c r="AG46" s="4"/>
      <c r="AH46" s="48"/>
      <c r="AI46" s="48"/>
      <c r="AJ46" s="48"/>
      <c r="AK46" s="48"/>
      <c r="AL46" s="48"/>
      <c r="AM46" s="48"/>
    </row>
    <row r="47" spans="1:58" ht="6" customHeight="1">
      <c r="A47" s="4"/>
      <c r="B47" s="30"/>
      <c r="C47" s="13"/>
      <c r="D47" s="13"/>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5"/>
      <c r="AG47" s="4"/>
      <c r="AH47" s="48"/>
      <c r="AI47" s="48"/>
      <c r="AJ47" s="48"/>
      <c r="AK47" s="48"/>
      <c r="AL47" s="48"/>
      <c r="AM47" s="48"/>
    </row>
    <row r="48" spans="1:58" s="105" customFormat="1" ht="12" customHeight="1">
      <c r="A48" s="101"/>
      <c r="B48" s="127"/>
      <c r="C48" s="118"/>
      <c r="D48" s="103"/>
      <c r="E48" s="120"/>
      <c r="F48" s="120"/>
      <c r="G48" s="120"/>
      <c r="H48" s="120"/>
      <c r="I48" s="120"/>
      <c r="J48" s="120"/>
      <c r="K48" s="120"/>
      <c r="L48" s="120"/>
      <c r="M48" s="120"/>
      <c r="N48" s="120"/>
      <c r="O48" s="120"/>
      <c r="P48" s="120"/>
      <c r="Q48" s="120"/>
      <c r="R48" s="120"/>
      <c r="S48" s="120"/>
      <c r="T48" s="120"/>
      <c r="U48" s="120"/>
      <c r="V48" s="120"/>
      <c r="W48" s="120"/>
      <c r="X48" s="120"/>
      <c r="Y48" s="120"/>
      <c r="Z48" s="120"/>
      <c r="AA48" s="120"/>
      <c r="AB48" s="120"/>
      <c r="AC48" s="120"/>
      <c r="AD48" s="120"/>
      <c r="AE48" s="120"/>
      <c r="AF48" s="128"/>
      <c r="AG48" s="101"/>
      <c r="AH48" s="225"/>
      <c r="AI48" s="232"/>
      <c r="AJ48" s="232"/>
      <c r="AK48" s="232"/>
      <c r="AL48" s="137"/>
      <c r="AM48" s="137"/>
      <c r="AN48"/>
      <c r="AO48"/>
      <c r="AP48"/>
      <c r="AQ48"/>
      <c r="AR48"/>
      <c r="AS48"/>
      <c r="AT48"/>
      <c r="AU48"/>
      <c r="AV48"/>
      <c r="AW48"/>
      <c r="AX48"/>
      <c r="AY48"/>
      <c r="AZ48"/>
      <c r="BA48"/>
      <c r="BB48"/>
      <c r="BC48"/>
      <c r="BD48"/>
      <c r="BE48"/>
      <c r="BF48"/>
    </row>
    <row r="49" spans="1:39" ht="10.5" customHeight="1">
      <c r="A49" s="4"/>
      <c r="B49" s="30"/>
      <c r="C49" s="96"/>
      <c r="D49" s="18"/>
      <c r="E49" s="216"/>
      <c r="F49" s="126"/>
      <c r="G49" s="126"/>
      <c r="H49" s="126"/>
      <c r="I49" s="126"/>
      <c r="J49" s="126"/>
      <c r="K49" s="126"/>
      <c r="L49" s="126"/>
      <c r="M49" s="126"/>
      <c r="N49" s="126"/>
      <c r="O49" s="126"/>
      <c r="P49" s="126"/>
      <c r="Q49" s="126"/>
      <c r="R49" s="126"/>
      <c r="S49" s="126"/>
      <c r="T49" s="126"/>
      <c r="U49" s="126"/>
      <c r="V49" s="126"/>
      <c r="W49" s="126"/>
      <c r="X49" s="126"/>
      <c r="Y49" s="126"/>
      <c r="Z49" s="126"/>
      <c r="AA49" s="126"/>
      <c r="AB49" s="126"/>
      <c r="AC49" s="126"/>
      <c r="AD49" s="126"/>
      <c r="AE49" s="216"/>
      <c r="AF49" s="5"/>
      <c r="AG49" s="4"/>
      <c r="AH49" s="111"/>
      <c r="AI49" s="232"/>
      <c r="AJ49" s="232"/>
      <c r="AK49" s="232"/>
      <c r="AL49" s="48"/>
      <c r="AM49" s="48"/>
    </row>
    <row r="50" spans="1:39" ht="12" customHeight="1">
      <c r="A50" s="4"/>
      <c r="B50" s="30"/>
      <c r="C50" s="96"/>
      <c r="D50" s="18"/>
      <c r="E50" s="216"/>
      <c r="F50" s="126"/>
      <c r="G50" s="126"/>
      <c r="H50" s="126"/>
      <c r="I50" s="126"/>
      <c r="J50" s="126"/>
      <c r="K50" s="126"/>
      <c r="L50" s="126"/>
      <c r="M50" s="126"/>
      <c r="N50" s="126"/>
      <c r="O50" s="126"/>
      <c r="P50" s="126"/>
      <c r="Q50" s="126"/>
      <c r="R50" s="126"/>
      <c r="S50" s="126"/>
      <c r="T50" s="126"/>
      <c r="U50" s="126"/>
      <c r="V50" s="126"/>
      <c r="W50" s="126"/>
      <c r="X50" s="126"/>
      <c r="Y50" s="126"/>
      <c r="Z50" s="126"/>
      <c r="AA50" s="126"/>
      <c r="AB50" s="126"/>
      <c r="AC50" s="126"/>
      <c r="AD50" s="126"/>
      <c r="AE50" s="216"/>
      <c r="AF50" s="5"/>
      <c r="AG50" s="4"/>
      <c r="AH50" s="111"/>
      <c r="AI50" s="232"/>
      <c r="AJ50" s="232"/>
      <c r="AK50" s="232"/>
      <c r="AL50" s="48"/>
      <c r="AM50" s="48"/>
    </row>
    <row r="51" spans="1:39" ht="12" customHeight="1">
      <c r="A51" s="4"/>
      <c r="B51" s="30"/>
      <c r="C51" s="96"/>
      <c r="D51" s="18"/>
      <c r="E51" s="21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216"/>
      <c r="AF51" s="5"/>
      <c r="AG51" s="4"/>
      <c r="AH51" s="48"/>
      <c r="AI51" s="232"/>
      <c r="AJ51" s="232"/>
      <c r="AK51" s="232"/>
      <c r="AL51" s="48"/>
      <c r="AM51" s="48"/>
    </row>
    <row r="52" spans="1:39" ht="12" customHeight="1">
      <c r="A52" s="4"/>
      <c r="B52" s="30"/>
      <c r="C52" s="96"/>
      <c r="D52" s="18"/>
      <c r="E52" s="21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216"/>
      <c r="AF52" s="5"/>
      <c r="AG52" s="4"/>
      <c r="AH52" s="48"/>
      <c r="AI52" s="232"/>
      <c r="AJ52" s="232"/>
      <c r="AK52" s="232"/>
      <c r="AL52" s="48"/>
      <c r="AM52" s="48"/>
    </row>
    <row r="53" spans="1:39" ht="12" customHeight="1">
      <c r="A53" s="4"/>
      <c r="B53" s="30"/>
      <c r="C53" s="96"/>
      <c r="D53" s="18"/>
      <c r="E53" s="21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216"/>
      <c r="AF53" s="5"/>
      <c r="AG53" s="4"/>
      <c r="AH53" s="48"/>
      <c r="AI53" s="232"/>
      <c r="AJ53" s="232"/>
      <c r="AK53" s="232"/>
      <c r="AL53" s="48"/>
      <c r="AM53" s="48"/>
    </row>
    <row r="54" spans="1:39" ht="12" customHeight="1">
      <c r="A54" s="4"/>
      <c r="B54" s="30"/>
      <c r="C54" s="96"/>
      <c r="D54" s="18"/>
      <c r="E54" s="21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216"/>
      <c r="AF54" s="5"/>
      <c r="AG54" s="4"/>
      <c r="AH54" s="48"/>
      <c r="AI54" s="232"/>
      <c r="AJ54" s="232"/>
      <c r="AK54" s="232"/>
      <c r="AL54" s="48"/>
      <c r="AM54" s="48"/>
    </row>
    <row r="55" spans="1:39" ht="12" customHeight="1">
      <c r="A55" s="4"/>
      <c r="B55" s="30"/>
      <c r="C55" s="96"/>
      <c r="D55" s="18"/>
      <c r="E55" s="21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216"/>
      <c r="AF55" s="5"/>
      <c r="AG55" s="4"/>
      <c r="AH55" s="48"/>
      <c r="AI55" s="48"/>
      <c r="AJ55" s="48"/>
      <c r="AK55" s="48"/>
      <c r="AL55" s="48"/>
      <c r="AM55" s="48"/>
    </row>
    <row r="56" spans="1:39" ht="12" customHeight="1">
      <c r="A56" s="4"/>
      <c r="B56" s="30"/>
      <c r="C56" s="96"/>
      <c r="D56" s="18"/>
      <c r="E56" s="21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216"/>
      <c r="AF56" s="5"/>
      <c r="AG56" s="4"/>
      <c r="AH56" s="48"/>
      <c r="AI56" s="48"/>
      <c r="AJ56" s="48"/>
      <c r="AK56" s="48"/>
      <c r="AL56" s="48"/>
      <c r="AM56" s="48"/>
    </row>
    <row r="57" spans="1:39" ht="12" customHeight="1">
      <c r="A57" s="4"/>
      <c r="B57" s="30"/>
      <c r="C57" s="96"/>
      <c r="D57" s="18"/>
      <c r="E57" s="21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216"/>
      <c r="AF57" s="5"/>
      <c r="AG57" s="4"/>
      <c r="AH57" s="48"/>
      <c r="AI57" s="48"/>
      <c r="AJ57" s="48"/>
      <c r="AK57" s="48"/>
      <c r="AL57" s="48"/>
      <c r="AM57" s="48"/>
    </row>
    <row r="58" spans="1:39" ht="12" customHeight="1">
      <c r="A58" s="4"/>
      <c r="B58" s="30"/>
      <c r="C58" s="96"/>
      <c r="D58" s="18"/>
      <c r="E58" s="21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216"/>
      <c r="AF58" s="5"/>
      <c r="AG58" s="4"/>
      <c r="AH58" s="48"/>
      <c r="AI58" s="48"/>
      <c r="AJ58" s="48"/>
      <c r="AK58" s="48"/>
      <c r="AL58" s="48"/>
      <c r="AM58" s="48"/>
    </row>
    <row r="59" spans="1:39" ht="12" customHeight="1">
      <c r="A59" s="4"/>
      <c r="B59" s="30"/>
      <c r="C59" s="96"/>
      <c r="D59" s="18"/>
      <c r="E59" s="21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216"/>
      <c r="AF59" s="5"/>
      <c r="AG59" s="4"/>
      <c r="AH59" s="48"/>
      <c r="AI59" s="48"/>
      <c r="AJ59" s="48"/>
      <c r="AK59" s="48"/>
      <c r="AL59" s="48"/>
      <c r="AM59" s="48"/>
    </row>
    <row r="60" spans="1:39" ht="12" customHeight="1">
      <c r="A60" s="4"/>
      <c r="B60" s="30"/>
      <c r="C60" s="96"/>
      <c r="D60" s="18"/>
      <c r="E60" s="21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216"/>
      <c r="AF60" s="5"/>
      <c r="AG60" s="4"/>
      <c r="AH60" s="48"/>
      <c r="AI60" s="48"/>
      <c r="AJ60" s="48"/>
      <c r="AK60" s="48"/>
      <c r="AL60" s="48"/>
      <c r="AM60" s="48"/>
    </row>
    <row r="61" spans="1:39" ht="12" customHeight="1">
      <c r="A61" s="4"/>
      <c r="B61" s="30"/>
      <c r="C61" s="96"/>
      <c r="D61" s="18"/>
      <c r="E61" s="21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216"/>
      <c r="AF61" s="5"/>
      <c r="AG61" s="4"/>
      <c r="AH61" s="48"/>
      <c r="AI61" s="48"/>
      <c r="AJ61" s="48"/>
      <c r="AK61" s="48"/>
      <c r="AL61" s="48"/>
      <c r="AM61" s="48"/>
    </row>
    <row r="62" spans="1:39" ht="12" customHeight="1">
      <c r="A62" s="4"/>
      <c r="B62" s="30"/>
      <c r="C62" s="96"/>
      <c r="D62" s="18"/>
      <c r="E62" s="21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216"/>
      <c r="AF62" s="5"/>
      <c r="AG62" s="4"/>
      <c r="AH62" s="48"/>
      <c r="AI62" s="48"/>
      <c r="AJ62" s="48"/>
      <c r="AK62" s="48"/>
      <c r="AL62" s="48"/>
      <c r="AM62" s="48"/>
    </row>
    <row r="63" spans="1:39" ht="12" customHeight="1">
      <c r="A63" s="4"/>
      <c r="B63" s="30"/>
      <c r="C63" s="96"/>
      <c r="D63" s="18"/>
      <c r="E63" s="21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216"/>
      <c r="AF63" s="5"/>
      <c r="AG63" s="4"/>
      <c r="AH63" s="48"/>
      <c r="AI63" s="48"/>
      <c r="AJ63" s="48"/>
      <c r="AK63" s="48"/>
      <c r="AL63" s="48"/>
      <c r="AM63" s="48"/>
    </row>
    <row r="64" spans="1:39" ht="12" customHeight="1">
      <c r="A64" s="4"/>
      <c r="B64" s="30"/>
      <c r="C64" s="96"/>
      <c r="D64" s="18"/>
      <c r="E64" s="21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216"/>
      <c r="AF64" s="5"/>
      <c r="AG64" s="4"/>
      <c r="AH64" s="48"/>
      <c r="AI64" s="48"/>
      <c r="AJ64" s="48"/>
      <c r="AK64" s="48"/>
      <c r="AL64" s="48"/>
      <c r="AM64" s="48"/>
    </row>
    <row r="65" spans="1:43" ht="12" customHeight="1">
      <c r="A65" s="4"/>
      <c r="B65" s="30"/>
      <c r="C65" s="96"/>
      <c r="D65" s="18"/>
      <c r="E65" s="21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216"/>
      <c r="AF65" s="5"/>
      <c r="AG65" s="4"/>
      <c r="AH65" s="48"/>
      <c r="AI65" s="48"/>
      <c r="AJ65" s="48"/>
      <c r="AK65" s="48"/>
      <c r="AL65" s="48"/>
      <c r="AM65" s="48"/>
    </row>
    <row r="66" spans="1:43" ht="12" customHeight="1">
      <c r="A66" s="4"/>
      <c r="B66" s="30"/>
      <c r="C66" s="96"/>
      <c r="D66" s="18"/>
      <c r="E66" s="21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c r="AD66" s="126"/>
      <c r="AE66" s="216"/>
      <c r="AF66" s="5"/>
      <c r="AG66" s="4"/>
      <c r="AH66" s="48"/>
      <c r="AI66" s="48"/>
      <c r="AJ66" s="48"/>
      <c r="AK66" s="48"/>
      <c r="AL66" s="48"/>
      <c r="AM66" s="48"/>
    </row>
    <row r="67" spans="1:43" ht="12" customHeight="1">
      <c r="A67" s="4"/>
      <c r="B67" s="30"/>
      <c r="C67" s="96"/>
      <c r="D67" s="18"/>
      <c r="E67" s="21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216"/>
      <c r="AF67" s="5"/>
      <c r="AG67" s="4"/>
      <c r="AH67" s="48"/>
      <c r="AI67" s="48"/>
      <c r="AJ67" s="48"/>
      <c r="AK67" s="48"/>
      <c r="AL67" s="48"/>
      <c r="AM67" s="48"/>
    </row>
    <row r="68" spans="1:43" ht="12" customHeight="1">
      <c r="A68" s="4"/>
      <c r="B68" s="30"/>
      <c r="C68" s="96"/>
      <c r="D68" s="18"/>
      <c r="E68" s="21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c r="AD68" s="126"/>
      <c r="AE68" s="216"/>
      <c r="AF68" s="5"/>
      <c r="AG68" s="8"/>
      <c r="AH68" s="48"/>
      <c r="AI68" s="48"/>
      <c r="AJ68" s="48"/>
      <c r="AK68" s="48"/>
      <c r="AL68" s="48"/>
      <c r="AM68" s="48"/>
    </row>
    <row r="69" spans="1:43" s="132" customFormat="1" ht="9" customHeight="1">
      <c r="A69" s="130"/>
      <c r="B69" s="189"/>
      <c r="C69" s="134"/>
      <c r="D69" s="53"/>
      <c r="E69" s="136"/>
      <c r="F69" s="136"/>
      <c r="G69" s="136"/>
      <c r="H69" s="217"/>
      <c r="I69" s="217"/>
      <c r="J69" s="217"/>
      <c r="K69" s="217"/>
      <c r="L69" s="217"/>
      <c r="M69" s="217"/>
      <c r="N69" s="217"/>
      <c r="O69" s="217"/>
      <c r="P69" s="217"/>
      <c r="Q69" s="217"/>
      <c r="R69" s="217"/>
      <c r="S69" s="217"/>
      <c r="T69" s="217"/>
      <c r="U69" s="217"/>
      <c r="V69" s="217"/>
      <c r="W69" s="217"/>
      <c r="X69" s="217"/>
      <c r="Y69" s="217"/>
      <c r="Z69" s="217"/>
      <c r="AA69" s="217"/>
      <c r="AB69" s="217"/>
      <c r="AC69" s="217"/>
      <c r="AD69" s="217"/>
      <c r="AE69" s="217"/>
      <c r="AF69" s="131"/>
      <c r="AG69" s="131"/>
      <c r="AH69" s="230"/>
      <c r="AI69" s="230"/>
      <c r="AJ69" s="230"/>
      <c r="AK69" s="230"/>
      <c r="AL69" s="230"/>
      <c r="AM69" s="230"/>
    </row>
    <row r="70" spans="1:43" ht="11.25" customHeight="1" thickBot="1">
      <c r="A70" s="4"/>
      <c r="B70" s="143"/>
      <c r="C70" s="95"/>
      <c r="D70" s="18"/>
      <c r="E70" s="218"/>
      <c r="F70" s="218"/>
      <c r="G70" s="218"/>
      <c r="H70" s="218"/>
      <c r="I70" s="218"/>
      <c r="J70" s="218"/>
      <c r="K70" s="218"/>
      <c r="L70" s="218"/>
      <c r="M70" s="218"/>
      <c r="N70" s="218"/>
      <c r="O70" s="218"/>
      <c r="P70" s="218"/>
      <c r="Q70" s="218"/>
      <c r="R70" s="218"/>
      <c r="S70" s="218"/>
      <c r="T70" s="218"/>
      <c r="U70" s="218"/>
      <c r="V70" s="217"/>
      <c r="W70" s="218"/>
      <c r="X70" s="218"/>
      <c r="Y70" s="218"/>
      <c r="Z70" s="218"/>
      <c r="AA70" s="218"/>
      <c r="AB70" s="218"/>
      <c r="AC70" s="218"/>
      <c r="AD70" s="218"/>
      <c r="AE70" s="218"/>
      <c r="AF70" s="5"/>
      <c r="AG70" s="8"/>
      <c r="AH70" s="48"/>
      <c r="AI70" s="48"/>
      <c r="AJ70" s="48"/>
      <c r="AK70" s="48"/>
      <c r="AL70" s="48"/>
      <c r="AM70" s="48"/>
    </row>
    <row r="71" spans="1:43" ht="13.5" customHeight="1" thickBot="1">
      <c r="A71" s="4"/>
      <c r="B71" s="114">
        <v>22</v>
      </c>
      <c r="C71" s="1421" t="s">
        <v>592</v>
      </c>
      <c r="D71" s="1421"/>
      <c r="E71" s="1421"/>
      <c r="F71" s="1421"/>
      <c r="G71" s="1421"/>
      <c r="H71" s="1421"/>
      <c r="I71" s="8"/>
      <c r="J71" s="8"/>
      <c r="K71" s="8"/>
      <c r="L71" s="8"/>
      <c r="M71" s="8"/>
      <c r="N71" s="8"/>
      <c r="O71" s="8"/>
      <c r="P71" s="8"/>
      <c r="Q71" s="8"/>
      <c r="R71" s="8"/>
      <c r="S71" s="8"/>
      <c r="T71" s="8"/>
      <c r="U71" s="8"/>
      <c r="V71" s="217"/>
      <c r="W71" s="8"/>
      <c r="X71" s="8"/>
      <c r="Y71" s="8"/>
      <c r="Z71" s="8"/>
      <c r="AA71" s="8"/>
      <c r="AB71" s="8"/>
      <c r="AC71" s="8"/>
      <c r="AD71" s="8"/>
      <c r="AE71" s="8"/>
      <c r="AF71" s="8"/>
      <c r="AG71" s="8"/>
      <c r="AH71" s="231"/>
      <c r="AI71" s="231"/>
      <c r="AJ71" s="231"/>
      <c r="AK71" s="231"/>
      <c r="AL71" s="231"/>
      <c r="AM71" s="231"/>
      <c r="AN71" s="116"/>
      <c r="AO71" s="116"/>
      <c r="AP71" s="116"/>
      <c r="AQ71" s="116"/>
    </row>
    <row r="72" spans="1:43" ht="13.5" customHeight="1">
      <c r="A72" s="115"/>
      <c r="B72" s="115"/>
      <c r="C72" s="115"/>
      <c r="D72" s="115"/>
      <c r="E72" s="115"/>
      <c r="F72" s="115"/>
      <c r="G72" s="115"/>
      <c r="H72" s="115"/>
      <c r="I72" s="115"/>
      <c r="J72" s="115"/>
      <c r="K72" s="115"/>
      <c r="L72" s="115"/>
      <c r="M72" s="115"/>
      <c r="N72" s="115"/>
      <c r="O72" s="115"/>
      <c r="P72" s="115"/>
      <c r="Q72" s="115"/>
      <c r="R72" s="115"/>
      <c r="S72" s="115"/>
      <c r="T72" s="115"/>
      <c r="U72" s="115"/>
      <c r="W72" s="115"/>
      <c r="X72" s="115"/>
      <c r="Y72" s="115"/>
      <c r="Z72" s="115"/>
      <c r="AA72" s="115"/>
      <c r="AB72" s="135"/>
      <c r="AC72" s="115"/>
      <c r="AD72" s="135"/>
      <c r="AE72" s="115"/>
      <c r="AF72" s="115"/>
      <c r="AG72" s="115"/>
      <c r="AH72" s="116"/>
      <c r="AI72" s="116"/>
      <c r="AJ72" s="116"/>
      <c r="AK72" s="116"/>
      <c r="AL72" s="116"/>
      <c r="AM72" s="116"/>
      <c r="AN72" s="116"/>
      <c r="AO72" s="116"/>
      <c r="AP72" s="116"/>
      <c r="AQ72" s="116"/>
    </row>
    <row r="73" spans="1:43">
      <c r="A73" s="115"/>
      <c r="B73" s="115"/>
      <c r="C73" s="115"/>
      <c r="D73" s="115"/>
      <c r="E73" s="115"/>
      <c r="F73" s="115"/>
      <c r="G73" s="115"/>
      <c r="H73" s="115"/>
      <c r="I73" s="115"/>
      <c r="J73" s="115"/>
      <c r="K73" s="115"/>
      <c r="L73" s="115"/>
      <c r="M73" s="115"/>
      <c r="N73" s="115"/>
      <c r="O73" s="115"/>
      <c r="P73" s="115"/>
      <c r="Q73" s="115"/>
      <c r="R73" s="115"/>
      <c r="S73" s="115"/>
      <c r="T73" s="115"/>
      <c r="U73" s="115"/>
      <c r="W73" s="115"/>
      <c r="X73" s="115"/>
      <c r="Y73" s="115"/>
      <c r="Z73" s="115"/>
      <c r="AA73" s="115"/>
      <c r="AB73" s="135"/>
      <c r="AC73" s="115"/>
      <c r="AD73" s="135"/>
      <c r="AE73" s="115"/>
      <c r="AF73" s="115"/>
      <c r="AG73" s="115"/>
      <c r="AH73" s="116"/>
      <c r="AI73" s="116"/>
      <c r="AJ73" s="116"/>
      <c r="AK73" s="116"/>
      <c r="AL73" s="116"/>
      <c r="AM73" s="116"/>
      <c r="AN73" s="116"/>
      <c r="AO73" s="116"/>
      <c r="AP73" s="116"/>
      <c r="AQ73" s="116"/>
    </row>
    <row r="74" spans="1:43">
      <c r="A74" s="115"/>
      <c r="B74" s="115"/>
      <c r="C74" s="115"/>
      <c r="D74" s="115"/>
      <c r="E74" s="115"/>
      <c r="F74" s="115"/>
      <c r="G74" s="115"/>
      <c r="H74" s="115"/>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c r="AH74" s="116"/>
      <c r="AI74" s="116"/>
      <c r="AJ74" s="116"/>
      <c r="AK74" s="116"/>
      <c r="AL74" s="116"/>
      <c r="AM74" s="116"/>
      <c r="AN74" s="116"/>
      <c r="AO74" s="116"/>
      <c r="AP74" s="116"/>
      <c r="AQ74" s="116"/>
    </row>
    <row r="75" spans="1:4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c r="AH75" s="116"/>
      <c r="AI75" s="116"/>
      <c r="AJ75" s="116"/>
      <c r="AK75" s="116"/>
      <c r="AL75" s="116"/>
      <c r="AM75" s="116"/>
      <c r="AN75" s="116"/>
      <c r="AO75" s="116"/>
      <c r="AP75" s="116"/>
      <c r="AQ75" s="116"/>
    </row>
    <row r="76" spans="1:4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c r="AH76" s="116"/>
      <c r="AI76" s="116"/>
      <c r="AJ76" s="116"/>
      <c r="AK76" s="116"/>
      <c r="AL76" s="116"/>
      <c r="AM76" s="116"/>
      <c r="AN76" s="116"/>
      <c r="AO76" s="116"/>
      <c r="AP76" s="116"/>
      <c r="AQ76" s="116"/>
    </row>
    <row r="77" spans="1:43">
      <c r="AB77" s="46"/>
      <c r="AD77" s="46"/>
      <c r="AJ77" s="106"/>
    </row>
    <row r="82" spans="28:32" ht="8.25" customHeight="1"/>
    <row r="84" spans="28:32" ht="9" customHeight="1">
      <c r="AF84" s="9"/>
    </row>
    <row r="85" spans="28:32" ht="8.25" customHeight="1">
      <c r="AB85" s="58"/>
      <c r="AD85" s="58"/>
      <c r="AF85" s="58"/>
    </row>
    <row r="86" spans="28:32" ht="9.75" customHeight="1"/>
  </sheetData>
  <customSheetViews>
    <customSheetView guid="{D8E90C30-C61D-40A7-989F-8651AA8E91E2}" hiddenRows="1" topLeftCell="A34">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34">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34">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8">
    <mergeCell ref="X1:AE1"/>
    <mergeCell ref="C71:H71"/>
    <mergeCell ref="B2:D2"/>
    <mergeCell ref="F45:V45"/>
    <mergeCell ref="F6:V6"/>
    <mergeCell ref="X6:AD6"/>
    <mergeCell ref="X45:AD45"/>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1.xml><?xml version="1.0" encoding="utf-8"?>
<worksheet xmlns="http://schemas.openxmlformats.org/spreadsheetml/2006/main" xmlns:r="http://schemas.openxmlformats.org/officeDocument/2006/relationships">
  <sheetPr enableFormatConditionsCalculation="0">
    <tabColor indexed="55"/>
  </sheetPr>
  <dimension ref="A1:BF88"/>
  <sheetViews>
    <sheetView workbookViewId="0"/>
  </sheetViews>
  <sheetFormatPr defaultRowHeight="12.75"/>
  <cols>
    <col min="1" max="1" width="1" customWidth="1"/>
    <col min="2" max="2" width="2.5703125" customWidth="1"/>
    <col min="3" max="3" width="3" customWidth="1"/>
    <col min="4" max="4" width="10.7109375" customWidth="1"/>
    <col min="5" max="5" width="0.5703125" customWidth="1"/>
    <col min="6" max="6" width="5.85546875" customWidth="1"/>
    <col min="7" max="7" width="0.5703125" customWidth="1"/>
    <col min="8" max="8" width="5.85546875" customWidth="1"/>
    <col min="9" max="9" width="0.5703125" customWidth="1"/>
    <col min="10" max="10" width="5.7109375" customWidth="1"/>
    <col min="11" max="11" width="0.5703125" customWidth="1"/>
    <col min="12" max="12" width="5.5703125" customWidth="1"/>
    <col min="13" max="13" width="0.42578125" customWidth="1"/>
    <col min="14" max="14" width="5.7109375" customWidth="1"/>
    <col min="15" max="15" width="0.5703125" customWidth="1"/>
    <col min="16" max="16" width="6" customWidth="1"/>
    <col min="17" max="17" width="0.5703125" customWidth="1"/>
    <col min="18" max="18" width="5.7109375" customWidth="1"/>
    <col min="19" max="19" width="0.5703125" customWidth="1"/>
    <col min="20" max="20" width="5.7109375" customWidth="1"/>
    <col min="21" max="21" width="0.5703125" customWidth="1"/>
    <col min="22" max="22" width="5.85546875" style="115" customWidth="1"/>
    <col min="23" max="23" width="0.5703125" customWidth="1"/>
    <col min="24" max="24" width="5.7109375" customWidth="1"/>
    <col min="25" max="25" width="0.5703125" customWidth="1"/>
    <col min="26" max="26" width="5.7109375" customWidth="1"/>
    <col min="27" max="27" width="0.5703125" customWidth="1"/>
    <col min="28" max="28" width="5.7109375" customWidth="1"/>
    <col min="29" max="29" width="0.5703125" customWidth="1"/>
    <col min="30" max="30" width="5.7109375" customWidth="1"/>
    <col min="31" max="31" width="0.5703125" customWidth="1"/>
    <col min="32" max="32" width="2.5703125" customWidth="1"/>
    <col min="33" max="33" width="1" customWidth="1"/>
  </cols>
  <sheetData>
    <row r="1" spans="1:57" ht="13.5" customHeight="1" thickBot="1">
      <c r="A1" s="4"/>
      <c r="B1" s="61"/>
      <c r="C1" s="1704" t="s">
        <v>6</v>
      </c>
      <c r="D1" s="1480"/>
      <c r="E1" s="1480"/>
      <c r="F1" s="1480"/>
      <c r="G1" s="1480"/>
      <c r="H1" s="1480"/>
      <c r="I1" s="28"/>
      <c r="J1" s="28"/>
      <c r="K1" s="28"/>
      <c r="L1" s="28"/>
      <c r="M1" s="28"/>
      <c r="N1" s="28"/>
      <c r="O1" s="28"/>
      <c r="P1" s="28"/>
      <c r="Q1" s="28"/>
      <c r="R1" s="28"/>
      <c r="S1" s="28"/>
      <c r="T1" s="28"/>
      <c r="U1" s="28"/>
      <c r="V1" s="28"/>
      <c r="W1" s="28"/>
      <c r="Y1" s="129"/>
      <c r="Z1" s="129"/>
      <c r="AA1" s="129"/>
      <c r="AB1" s="129"/>
      <c r="AC1" s="129"/>
      <c r="AD1" s="129"/>
      <c r="AE1" s="129"/>
      <c r="AF1" s="129"/>
      <c r="AG1" s="4"/>
      <c r="AH1" s="48"/>
      <c r="AI1" s="48"/>
      <c r="AJ1" s="48"/>
      <c r="AK1" s="48"/>
      <c r="AL1" s="48"/>
      <c r="AM1" s="48"/>
      <c r="AN1" s="48"/>
      <c r="AO1" s="48"/>
    </row>
    <row r="2" spans="1:57" ht="6" customHeight="1">
      <c r="A2" s="4"/>
      <c r="B2" s="1670"/>
      <c r="C2" s="1670"/>
      <c r="D2" s="1670"/>
      <c r="E2" s="24"/>
      <c r="F2" s="24"/>
      <c r="G2" s="24"/>
      <c r="H2" s="24"/>
      <c r="I2" s="24"/>
      <c r="J2" s="25"/>
      <c r="K2" s="25"/>
      <c r="L2" s="25"/>
      <c r="M2" s="25"/>
      <c r="N2" s="25"/>
      <c r="O2" s="25"/>
      <c r="P2" s="25"/>
      <c r="Q2" s="25"/>
      <c r="R2" s="25"/>
      <c r="S2" s="25"/>
      <c r="T2" s="25"/>
      <c r="U2" s="25"/>
      <c r="V2" s="25"/>
      <c r="W2" s="25"/>
      <c r="X2" s="25"/>
      <c r="Y2" s="25"/>
      <c r="Z2" s="19"/>
      <c r="AA2" s="19"/>
      <c r="AB2" s="19"/>
      <c r="AC2" s="19"/>
      <c r="AD2" s="19"/>
      <c r="AE2" s="19"/>
      <c r="AF2" s="49"/>
      <c r="AG2" s="4"/>
      <c r="AH2" s="48"/>
      <c r="AI2" s="48"/>
      <c r="AJ2" s="48"/>
      <c r="AK2" s="48"/>
      <c r="AL2" s="48"/>
      <c r="AM2" s="48"/>
      <c r="AN2" s="48"/>
      <c r="AO2" s="48"/>
    </row>
    <row r="3" spans="1:57" ht="12" customHeight="1">
      <c r="A3" s="4"/>
      <c r="B3" s="8"/>
      <c r="C3" s="8"/>
      <c r="D3" s="8"/>
      <c r="E3" s="8"/>
      <c r="F3" s="8"/>
      <c r="G3" s="8"/>
      <c r="H3" s="8"/>
      <c r="I3" s="8"/>
      <c r="J3" s="8"/>
      <c r="K3" s="8"/>
      <c r="L3" s="8"/>
      <c r="M3" s="8"/>
      <c r="N3" s="8"/>
      <c r="O3" s="8"/>
      <c r="P3" s="8"/>
      <c r="Q3" s="8"/>
      <c r="R3" s="8"/>
      <c r="S3" s="8"/>
      <c r="T3" s="8"/>
      <c r="U3" s="8"/>
      <c r="V3" s="8"/>
      <c r="W3" s="8"/>
      <c r="X3" s="8"/>
      <c r="Y3" s="8"/>
      <c r="Z3" s="8"/>
      <c r="AA3" s="8"/>
      <c r="AB3" s="33"/>
      <c r="AC3" s="8"/>
      <c r="AD3" s="33"/>
      <c r="AE3" s="8"/>
      <c r="AF3" s="20"/>
      <c r="AG3" s="4"/>
      <c r="AH3" s="48"/>
      <c r="AI3" s="48"/>
      <c r="AJ3" s="48"/>
      <c r="AK3" s="48"/>
      <c r="AL3" s="48"/>
      <c r="AM3" s="48"/>
      <c r="AN3" s="48"/>
      <c r="AO3" s="48"/>
    </row>
    <row r="4" spans="1:57" s="12" customFormat="1" ht="13.5" customHeight="1">
      <c r="A4" s="11"/>
      <c r="B4" s="21"/>
      <c r="C4" s="219"/>
      <c r="D4" s="138"/>
      <c r="E4" s="138"/>
      <c r="F4" s="138"/>
      <c r="G4" s="138"/>
      <c r="H4" s="138"/>
      <c r="I4" s="138"/>
      <c r="J4" s="138"/>
      <c r="K4" s="138"/>
      <c r="L4" s="138"/>
      <c r="M4" s="138"/>
      <c r="N4" s="138"/>
      <c r="O4" s="138"/>
      <c r="P4" s="138"/>
      <c r="Q4" s="138"/>
      <c r="R4" s="220"/>
      <c r="S4" s="220"/>
      <c r="T4" s="220"/>
      <c r="U4" s="220"/>
      <c r="V4" s="220"/>
      <c r="W4" s="220"/>
      <c r="X4" s="220"/>
      <c r="Y4" s="220"/>
      <c r="Z4" s="220"/>
      <c r="AA4" s="220"/>
      <c r="AB4" s="220"/>
      <c r="AC4" s="220"/>
      <c r="AD4" s="220"/>
      <c r="AE4" s="220"/>
      <c r="AF4" s="20"/>
      <c r="AG4" s="11"/>
      <c r="AH4" s="109"/>
      <c r="AI4" s="109"/>
      <c r="AJ4" s="109"/>
      <c r="AK4" s="109"/>
      <c r="AL4" s="109"/>
      <c r="AM4" s="109"/>
      <c r="AN4" s="109"/>
      <c r="AO4" s="109"/>
    </row>
    <row r="5" spans="1:57" ht="3.75" customHeight="1">
      <c r="A5" s="4"/>
      <c r="B5" s="8"/>
      <c r="C5" s="13"/>
      <c r="D5" s="13"/>
      <c r="E5" s="13"/>
      <c r="F5" s="1702"/>
      <c r="G5" s="1702"/>
      <c r="H5" s="1702"/>
      <c r="I5" s="1702"/>
      <c r="J5" s="1702"/>
      <c r="K5" s="1702"/>
      <c r="L5" s="1702"/>
      <c r="M5" s="13"/>
      <c r="N5" s="13"/>
      <c r="O5" s="13"/>
      <c r="P5" s="13"/>
      <c r="Q5" s="13"/>
      <c r="R5" s="5"/>
      <c r="S5" s="5"/>
      <c r="T5" s="5"/>
      <c r="U5" s="124"/>
      <c r="V5" s="5"/>
      <c r="W5" s="5"/>
      <c r="X5" s="5"/>
      <c r="Y5" s="5"/>
      <c r="Z5" s="5"/>
      <c r="AA5" s="5"/>
      <c r="AB5" s="5"/>
      <c r="AC5" s="5"/>
      <c r="AD5" s="5"/>
      <c r="AE5" s="5"/>
      <c r="AF5" s="20"/>
      <c r="AG5" s="4"/>
      <c r="AH5" s="48"/>
      <c r="AI5" s="48"/>
      <c r="AJ5" s="48"/>
      <c r="AK5" s="48"/>
      <c r="AL5" s="48"/>
      <c r="AM5" s="48"/>
      <c r="AN5" s="48"/>
      <c r="AO5" s="48"/>
    </row>
    <row r="6" spans="1:57" ht="9.75" customHeight="1">
      <c r="A6" s="4"/>
      <c r="B6" s="8"/>
      <c r="C6" s="13"/>
      <c r="D6" s="13"/>
      <c r="E6" s="15"/>
      <c r="F6" s="1668"/>
      <c r="G6" s="1668"/>
      <c r="H6" s="1668"/>
      <c r="I6" s="1668"/>
      <c r="J6" s="1668"/>
      <c r="K6" s="1668"/>
      <c r="L6" s="1668"/>
      <c r="M6" s="1668"/>
      <c r="N6" s="1668"/>
      <c r="O6" s="1668"/>
      <c r="P6" s="1668"/>
      <c r="Q6" s="1668"/>
      <c r="R6" s="1668"/>
      <c r="S6" s="1668"/>
      <c r="T6" s="1668"/>
      <c r="U6" s="1668"/>
      <c r="V6" s="1668"/>
      <c r="W6" s="15"/>
      <c r="X6" s="1668"/>
      <c r="Y6" s="1668"/>
      <c r="Z6" s="1668"/>
      <c r="AA6" s="1668"/>
      <c r="AB6" s="1668"/>
      <c r="AC6" s="1668"/>
      <c r="AD6" s="1668"/>
      <c r="AE6" s="15"/>
      <c r="AF6" s="20"/>
      <c r="AG6" s="4"/>
      <c r="AH6" s="48"/>
      <c r="AI6" s="48"/>
      <c r="AJ6" s="48"/>
      <c r="AK6" s="48"/>
      <c r="AL6" s="48"/>
      <c r="AM6" s="48"/>
      <c r="AN6" s="48"/>
      <c r="AO6" s="48"/>
    </row>
    <row r="7" spans="1:57" ht="12.75" customHeight="1">
      <c r="A7" s="4"/>
      <c r="B7" s="8"/>
      <c r="C7" s="13"/>
      <c r="D7" s="13"/>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22"/>
      <c r="AG7" s="4"/>
      <c r="AH7" s="48"/>
      <c r="AI7" s="232"/>
      <c r="AJ7" s="232"/>
      <c r="AK7" s="232"/>
      <c r="AL7" s="48"/>
      <c r="AM7" s="48"/>
      <c r="AN7" s="48"/>
      <c r="AO7" s="48"/>
    </row>
    <row r="8" spans="1:57" s="105" customFormat="1" ht="13.5" hidden="1" customHeight="1">
      <c r="A8" s="101"/>
      <c r="B8" s="102"/>
      <c r="C8" s="1705"/>
      <c r="D8" s="1705"/>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04"/>
      <c r="AG8" s="101"/>
      <c r="AH8" s="224"/>
      <c r="AI8" s="232"/>
      <c r="AJ8" s="232"/>
      <c r="AK8" s="232"/>
      <c r="AL8" s="224"/>
      <c r="AM8" s="224"/>
      <c r="AN8" s="224"/>
      <c r="AO8" s="224"/>
    </row>
    <row r="9" spans="1:57" s="105" customFormat="1" ht="6" hidden="1" customHeight="1">
      <c r="A9" s="101"/>
      <c r="B9" s="102"/>
      <c r="C9" s="118"/>
      <c r="D9" s="11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4"/>
      <c r="AG9" s="101"/>
      <c r="AH9" s="224"/>
      <c r="AI9" s="232"/>
      <c r="AJ9" s="232"/>
      <c r="AK9" s="232"/>
      <c r="AL9" s="224"/>
      <c r="AM9" s="224"/>
      <c r="AN9" s="224"/>
      <c r="AO9" s="224"/>
    </row>
    <row r="10" spans="1:57" s="125" customFormat="1" ht="15" customHeight="1">
      <c r="A10" s="121"/>
      <c r="B10" s="223"/>
      <c r="C10" s="122"/>
      <c r="D10" s="123"/>
      <c r="E10" s="124"/>
      <c r="F10" s="124"/>
      <c r="G10" s="124"/>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221"/>
      <c r="AG10" s="121"/>
      <c r="AH10" s="225"/>
      <c r="AI10" s="232"/>
      <c r="AJ10" s="232"/>
      <c r="AK10" s="232"/>
      <c r="AL10" s="137"/>
      <c r="AM10" s="137"/>
      <c r="AN10" s="109"/>
      <c r="AO10" s="109"/>
      <c r="AP10" s="12"/>
      <c r="AQ10" s="12"/>
      <c r="AR10"/>
      <c r="AS10" s="47"/>
      <c r="AT10" s="12"/>
      <c r="AU10" s="12"/>
      <c r="AV10" s="12"/>
      <c r="AW10" s="12"/>
      <c r="AX10" s="12"/>
      <c r="AY10" s="12"/>
      <c r="AZ10" s="12"/>
      <c r="BA10" s="12"/>
      <c r="BB10" s="12"/>
      <c r="BC10" s="12"/>
      <c r="BD10" s="12"/>
      <c r="BE10" s="12"/>
    </row>
    <row r="11" spans="1:57" ht="12" customHeight="1">
      <c r="A11" s="4"/>
      <c r="B11" s="8"/>
      <c r="C11" s="96"/>
      <c r="D11" s="18"/>
      <c r="E11" s="216"/>
      <c r="F11" s="216"/>
      <c r="G11" s="216"/>
      <c r="H11" s="216"/>
      <c r="I11" s="216"/>
      <c r="J11" s="216"/>
      <c r="K11" s="216"/>
      <c r="L11" s="216"/>
      <c r="M11" s="216"/>
      <c r="N11" s="216"/>
      <c r="O11" s="216"/>
      <c r="P11" s="216"/>
      <c r="Q11" s="216"/>
      <c r="R11" s="216"/>
      <c r="S11" s="216"/>
      <c r="T11" s="216"/>
      <c r="U11" s="216"/>
      <c r="V11" s="216"/>
      <c r="W11" s="216"/>
      <c r="X11" s="216"/>
      <c r="Y11" s="216"/>
      <c r="Z11" s="216"/>
      <c r="AA11" s="216"/>
      <c r="AB11" s="55"/>
      <c r="AC11" s="216"/>
      <c r="AD11" s="55"/>
      <c r="AE11" s="216"/>
      <c r="AF11" s="22"/>
      <c r="AG11" s="4"/>
      <c r="AH11" s="48"/>
      <c r="AI11" s="232"/>
      <c r="AJ11" s="232"/>
      <c r="AK11" s="232"/>
      <c r="AL11" s="48"/>
      <c r="AM11" s="48"/>
      <c r="AN11" s="48"/>
      <c r="AO11" s="48"/>
      <c r="AS11" s="47"/>
    </row>
    <row r="12" spans="1:57" ht="12" customHeight="1">
      <c r="A12" s="4"/>
      <c r="B12" s="8"/>
      <c r="C12" s="96"/>
      <c r="D12" s="18"/>
      <c r="E12" s="216"/>
      <c r="F12" s="216"/>
      <c r="G12" s="216"/>
      <c r="H12" s="216"/>
      <c r="I12" s="216"/>
      <c r="J12" s="216"/>
      <c r="K12" s="216"/>
      <c r="L12" s="216"/>
      <c r="M12" s="216"/>
      <c r="N12" s="216"/>
      <c r="O12" s="216"/>
      <c r="P12" s="216"/>
      <c r="Q12" s="216"/>
      <c r="R12" s="216"/>
      <c r="S12" s="216"/>
      <c r="T12" s="216"/>
      <c r="U12" s="216"/>
      <c r="V12" s="216"/>
      <c r="W12" s="216"/>
      <c r="X12" s="216"/>
      <c r="Y12" s="216"/>
      <c r="Z12" s="216"/>
      <c r="AA12" s="216"/>
      <c r="AB12" s="55"/>
      <c r="AC12" s="216"/>
      <c r="AD12" s="55"/>
      <c r="AE12" s="216"/>
      <c r="AF12" s="22"/>
      <c r="AG12" s="4"/>
      <c r="AH12" s="48"/>
      <c r="AI12" s="232"/>
      <c r="AJ12" s="232"/>
      <c r="AK12" s="232"/>
      <c r="AL12" s="48"/>
      <c r="AM12" s="48"/>
      <c r="AN12" s="48"/>
      <c r="AO12" s="48"/>
      <c r="AS12" s="47"/>
    </row>
    <row r="13" spans="1:57" ht="12" customHeight="1">
      <c r="A13" s="4"/>
      <c r="B13" s="8"/>
      <c r="C13" s="96"/>
      <c r="D13" s="18"/>
      <c r="E13" s="216"/>
      <c r="F13" s="216"/>
      <c r="G13" s="216"/>
      <c r="H13" s="216"/>
      <c r="I13" s="216"/>
      <c r="J13" s="216"/>
      <c r="K13" s="216"/>
      <c r="L13" s="216"/>
      <c r="M13" s="216"/>
      <c r="N13" s="216"/>
      <c r="O13" s="216"/>
      <c r="P13" s="216"/>
      <c r="Q13" s="216"/>
      <c r="R13" s="216"/>
      <c r="S13" s="216"/>
      <c r="T13" s="216"/>
      <c r="U13" s="216"/>
      <c r="V13" s="216"/>
      <c r="W13" s="216"/>
      <c r="X13" s="216"/>
      <c r="Y13" s="216"/>
      <c r="Z13" s="216"/>
      <c r="AA13" s="216"/>
      <c r="AB13" s="55"/>
      <c r="AC13" s="216"/>
      <c r="AD13" s="55"/>
      <c r="AE13" s="216"/>
      <c r="AF13" s="22"/>
      <c r="AG13" s="4"/>
      <c r="AH13" s="48"/>
      <c r="AI13" s="232"/>
      <c r="AJ13" s="232"/>
      <c r="AK13" s="232"/>
      <c r="AL13" s="48"/>
      <c r="AM13" s="48"/>
      <c r="AN13" s="48"/>
      <c r="AO13" s="48"/>
      <c r="AS13" s="47"/>
    </row>
    <row r="14" spans="1:57" ht="12" customHeight="1">
      <c r="A14" s="4"/>
      <c r="B14" s="8"/>
      <c r="C14" s="96"/>
      <c r="D14" s="18"/>
      <c r="E14" s="216"/>
      <c r="F14" s="216"/>
      <c r="G14" s="216"/>
      <c r="H14" s="216"/>
      <c r="I14" s="216"/>
      <c r="J14" s="216"/>
      <c r="K14" s="216"/>
      <c r="L14" s="216"/>
      <c r="M14" s="216"/>
      <c r="N14" s="216"/>
      <c r="O14" s="216"/>
      <c r="P14" s="216"/>
      <c r="Q14" s="216"/>
      <c r="R14" s="216"/>
      <c r="S14" s="216"/>
      <c r="T14" s="216"/>
      <c r="U14" s="216"/>
      <c r="V14" s="216"/>
      <c r="W14" s="216"/>
      <c r="X14" s="216"/>
      <c r="Y14" s="216"/>
      <c r="Z14" s="216"/>
      <c r="AA14" s="216"/>
      <c r="AB14" s="55"/>
      <c r="AC14" s="216"/>
      <c r="AD14" s="55"/>
      <c r="AE14" s="216"/>
      <c r="AF14" s="22"/>
      <c r="AG14" s="4"/>
      <c r="AH14" s="48"/>
      <c r="AI14" s="48"/>
      <c r="AJ14" s="48"/>
      <c r="AK14" s="48"/>
      <c r="AL14" s="48"/>
      <c r="AM14" s="48"/>
      <c r="AN14" s="48"/>
      <c r="AO14" s="48"/>
      <c r="AS14" s="47"/>
    </row>
    <row r="15" spans="1:57" ht="12" customHeight="1">
      <c r="A15" s="4"/>
      <c r="B15" s="8"/>
      <c r="C15" s="96"/>
      <c r="D15" s="18"/>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55"/>
      <c r="AC15" s="216"/>
      <c r="AD15" s="55"/>
      <c r="AE15" s="216"/>
      <c r="AF15" s="22"/>
      <c r="AG15" s="4"/>
      <c r="AH15" s="48"/>
      <c r="AI15" s="48"/>
      <c r="AJ15" s="48"/>
      <c r="AK15" s="48"/>
      <c r="AL15" s="48"/>
      <c r="AM15" s="48"/>
      <c r="AN15" s="48"/>
      <c r="AO15" s="48"/>
    </row>
    <row r="16" spans="1:57" ht="12" customHeight="1">
      <c r="A16" s="4"/>
      <c r="B16" s="8"/>
      <c r="C16" s="96"/>
      <c r="D16" s="18"/>
      <c r="E16" s="216"/>
      <c r="F16" s="216"/>
      <c r="G16" s="216"/>
      <c r="H16" s="216"/>
      <c r="I16" s="216"/>
      <c r="J16" s="216"/>
      <c r="K16" s="216"/>
      <c r="L16" s="216"/>
      <c r="M16" s="216"/>
      <c r="N16" s="216"/>
      <c r="O16" s="216"/>
      <c r="P16" s="216"/>
      <c r="Q16" s="216"/>
      <c r="R16" s="216"/>
      <c r="S16" s="216"/>
      <c r="T16" s="216"/>
      <c r="U16" s="216"/>
      <c r="V16" s="216"/>
      <c r="W16" s="216"/>
      <c r="X16" s="216"/>
      <c r="Y16" s="216"/>
      <c r="Z16" s="216"/>
      <c r="AA16" s="216"/>
      <c r="AB16" s="55"/>
      <c r="AC16" s="216"/>
      <c r="AD16" s="55"/>
      <c r="AE16" s="216"/>
      <c r="AF16" s="22"/>
      <c r="AG16" s="4"/>
      <c r="AH16" s="48"/>
      <c r="AI16" s="48"/>
      <c r="AJ16" s="48"/>
      <c r="AK16" s="48"/>
      <c r="AL16" s="48"/>
      <c r="AM16" s="48"/>
      <c r="AN16" s="48"/>
      <c r="AO16" s="48"/>
    </row>
    <row r="17" spans="1:45" ht="12" customHeight="1">
      <c r="A17" s="4"/>
      <c r="B17" s="8"/>
      <c r="C17" s="96"/>
      <c r="D17" s="18"/>
      <c r="E17" s="216"/>
      <c r="F17" s="216"/>
      <c r="G17" s="216"/>
      <c r="H17" s="216"/>
      <c r="I17" s="216"/>
      <c r="J17" s="216"/>
      <c r="K17" s="216"/>
      <c r="L17" s="216"/>
      <c r="M17" s="216"/>
      <c r="N17" s="216"/>
      <c r="O17" s="216"/>
      <c r="P17" s="216"/>
      <c r="Q17" s="216"/>
      <c r="R17" s="216"/>
      <c r="S17" s="216"/>
      <c r="T17" s="216"/>
      <c r="U17" s="216"/>
      <c r="V17" s="216"/>
      <c r="W17" s="216"/>
      <c r="X17" s="216"/>
      <c r="Y17" s="216"/>
      <c r="Z17" s="216"/>
      <c r="AA17" s="216"/>
      <c r="AB17" s="55"/>
      <c r="AC17" s="216"/>
      <c r="AD17" s="55"/>
      <c r="AE17" s="216"/>
      <c r="AF17" s="22"/>
      <c r="AG17" s="4"/>
      <c r="AH17" s="48"/>
      <c r="AI17" s="48"/>
      <c r="AJ17" s="48"/>
      <c r="AK17" s="48"/>
      <c r="AL17" s="48"/>
      <c r="AM17" s="48"/>
      <c r="AN17" s="48"/>
      <c r="AO17" s="48"/>
    </row>
    <row r="18" spans="1:45" ht="12" customHeight="1">
      <c r="A18" s="4"/>
      <c r="B18" s="8"/>
      <c r="C18" s="96"/>
      <c r="D18" s="18"/>
      <c r="E18" s="216"/>
      <c r="F18" s="216"/>
      <c r="G18" s="216"/>
      <c r="H18" s="216"/>
      <c r="I18" s="216"/>
      <c r="J18" s="216"/>
      <c r="K18" s="216"/>
      <c r="L18" s="216"/>
      <c r="M18" s="216"/>
      <c r="N18" s="216"/>
      <c r="O18" s="216"/>
      <c r="P18" s="216"/>
      <c r="Q18" s="216"/>
      <c r="R18" s="216"/>
      <c r="S18" s="216"/>
      <c r="T18" s="216"/>
      <c r="U18" s="216"/>
      <c r="V18" s="216"/>
      <c r="W18" s="216"/>
      <c r="X18" s="216"/>
      <c r="Y18" s="216"/>
      <c r="Z18" s="216"/>
      <c r="AA18" s="216"/>
      <c r="AB18" s="55"/>
      <c r="AC18" s="216"/>
      <c r="AD18" s="55"/>
      <c r="AE18" s="216"/>
      <c r="AF18" s="22"/>
      <c r="AG18" s="4"/>
      <c r="AH18" s="48"/>
      <c r="AI18" s="48"/>
      <c r="AJ18" s="48"/>
      <c r="AK18" s="48"/>
      <c r="AL18" s="48"/>
      <c r="AM18" s="48"/>
      <c r="AN18" s="48"/>
      <c r="AO18" s="48"/>
    </row>
    <row r="19" spans="1:45" ht="12" customHeight="1">
      <c r="A19" s="4"/>
      <c r="B19" s="8"/>
      <c r="C19" s="96"/>
      <c r="D19" s="18"/>
      <c r="E19" s="216"/>
      <c r="F19" s="216"/>
      <c r="G19" s="216"/>
      <c r="H19" s="216"/>
      <c r="I19" s="216"/>
      <c r="J19" s="216"/>
      <c r="K19" s="216"/>
      <c r="L19" s="216"/>
      <c r="M19" s="216"/>
      <c r="N19" s="216"/>
      <c r="O19" s="216"/>
      <c r="P19" s="216"/>
      <c r="Q19" s="216"/>
      <c r="R19" s="216"/>
      <c r="S19" s="216"/>
      <c r="T19" s="216"/>
      <c r="U19" s="216"/>
      <c r="V19" s="216"/>
      <c r="W19" s="216"/>
      <c r="X19" s="216"/>
      <c r="Y19" s="216"/>
      <c r="Z19" s="216"/>
      <c r="AA19" s="216"/>
      <c r="AB19" s="55"/>
      <c r="AC19" s="216"/>
      <c r="AD19" s="55"/>
      <c r="AE19" s="216"/>
      <c r="AF19" s="22"/>
      <c r="AG19" s="4"/>
      <c r="AH19" s="48"/>
      <c r="AI19" s="48"/>
      <c r="AJ19" s="48"/>
      <c r="AK19" s="48"/>
      <c r="AL19" s="48"/>
      <c r="AM19" s="48"/>
      <c r="AN19" s="48"/>
      <c r="AO19" s="48"/>
    </row>
    <row r="20" spans="1:45" ht="12" customHeight="1">
      <c r="A20" s="4"/>
      <c r="B20" s="8"/>
      <c r="C20" s="96"/>
      <c r="D20" s="18"/>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55"/>
      <c r="AC20" s="216"/>
      <c r="AD20" s="55"/>
      <c r="AE20" s="216"/>
      <c r="AF20" s="22"/>
      <c r="AG20" s="4"/>
      <c r="AH20" s="48"/>
      <c r="AI20" s="48"/>
      <c r="AJ20" s="48"/>
      <c r="AK20" s="48"/>
      <c r="AL20" s="48"/>
      <c r="AM20" s="48"/>
      <c r="AN20" s="48"/>
      <c r="AO20" s="48"/>
    </row>
    <row r="21" spans="1:45" ht="12" customHeight="1">
      <c r="A21" s="4"/>
      <c r="B21" s="8"/>
      <c r="C21" s="96"/>
      <c r="D21" s="18"/>
      <c r="E21" s="216"/>
      <c r="F21" s="216"/>
      <c r="G21" s="216"/>
      <c r="H21" s="216"/>
      <c r="I21" s="216"/>
      <c r="J21" s="216"/>
      <c r="K21" s="216"/>
      <c r="L21" s="216"/>
      <c r="M21" s="216"/>
      <c r="N21" s="216"/>
      <c r="O21" s="216"/>
      <c r="P21" s="216"/>
      <c r="Q21" s="216"/>
      <c r="R21" s="216"/>
      <c r="S21" s="216"/>
      <c r="T21" s="216"/>
      <c r="U21" s="216"/>
      <c r="V21" s="216"/>
      <c r="W21" s="216"/>
      <c r="X21" s="216"/>
      <c r="Y21" s="216"/>
      <c r="Z21" s="216"/>
      <c r="AA21" s="216"/>
      <c r="AB21" s="55"/>
      <c r="AC21" s="216"/>
      <c r="AD21" s="55"/>
      <c r="AE21" s="216"/>
      <c r="AF21" s="22"/>
      <c r="AG21" s="4"/>
      <c r="AH21" s="48"/>
      <c r="AI21" s="48"/>
      <c r="AJ21" s="48"/>
      <c r="AK21" s="48"/>
      <c r="AL21" s="48"/>
      <c r="AM21" s="48"/>
      <c r="AN21" s="48"/>
      <c r="AO21" s="48"/>
    </row>
    <row r="22" spans="1:45" ht="12" customHeight="1">
      <c r="A22" s="4"/>
      <c r="B22" s="8"/>
      <c r="C22" s="96"/>
      <c r="D22" s="18"/>
      <c r="E22" s="216"/>
      <c r="F22" s="216"/>
      <c r="G22" s="216"/>
      <c r="H22" s="216"/>
      <c r="I22" s="216"/>
      <c r="J22" s="216"/>
      <c r="K22" s="216"/>
      <c r="L22" s="216"/>
      <c r="M22" s="216"/>
      <c r="N22" s="216"/>
      <c r="O22" s="216"/>
      <c r="P22" s="216"/>
      <c r="Q22" s="216"/>
      <c r="R22" s="216"/>
      <c r="S22" s="216"/>
      <c r="T22" s="216"/>
      <c r="U22" s="216"/>
      <c r="V22" s="216"/>
      <c r="W22" s="216"/>
      <c r="X22" s="216"/>
      <c r="Y22" s="216"/>
      <c r="Z22" s="216"/>
      <c r="AA22" s="216"/>
      <c r="AB22" s="55"/>
      <c r="AC22" s="216"/>
      <c r="AD22" s="55"/>
      <c r="AE22" s="216"/>
      <c r="AF22" s="22"/>
      <c r="AG22" s="4"/>
      <c r="AH22" s="48"/>
      <c r="AI22" s="48"/>
      <c r="AJ22" s="48"/>
      <c r="AK22" s="48"/>
      <c r="AL22" s="48"/>
      <c r="AM22" s="48"/>
      <c r="AN22" s="48"/>
      <c r="AO22" s="48"/>
    </row>
    <row r="23" spans="1:45" ht="12" customHeight="1">
      <c r="A23" s="4"/>
      <c r="B23" s="8"/>
      <c r="C23" s="96"/>
      <c r="D23" s="18"/>
      <c r="E23" s="216"/>
      <c r="F23" s="216"/>
      <c r="G23" s="216"/>
      <c r="H23" s="216"/>
      <c r="I23" s="216"/>
      <c r="J23" s="216"/>
      <c r="K23" s="216"/>
      <c r="L23" s="216"/>
      <c r="M23" s="216"/>
      <c r="N23" s="216"/>
      <c r="O23" s="216"/>
      <c r="P23" s="216"/>
      <c r="Q23" s="216"/>
      <c r="R23" s="216"/>
      <c r="S23" s="216"/>
      <c r="T23" s="216"/>
      <c r="U23" s="216"/>
      <c r="V23" s="216"/>
      <c r="W23" s="216"/>
      <c r="X23" s="216"/>
      <c r="Y23" s="216"/>
      <c r="Z23" s="216"/>
      <c r="AA23" s="216"/>
      <c r="AB23" s="55"/>
      <c r="AC23" s="216"/>
      <c r="AD23" s="55"/>
      <c r="AE23" s="216"/>
      <c r="AF23" s="22"/>
      <c r="AG23" s="4"/>
      <c r="AH23" s="48"/>
      <c r="AI23" s="48"/>
      <c r="AJ23" s="48"/>
      <c r="AK23" s="48"/>
      <c r="AL23" s="48"/>
      <c r="AM23" s="48"/>
      <c r="AN23" s="48"/>
      <c r="AO23" s="48"/>
    </row>
    <row r="24" spans="1:45" ht="12" customHeight="1">
      <c r="A24" s="4"/>
      <c r="B24" s="8"/>
      <c r="C24" s="96"/>
      <c r="D24" s="18"/>
      <c r="E24" s="216"/>
      <c r="F24" s="216"/>
      <c r="G24" s="216"/>
      <c r="H24" s="216"/>
      <c r="I24" s="216"/>
      <c r="J24" s="216"/>
      <c r="K24" s="216"/>
      <c r="L24" s="216"/>
      <c r="M24" s="216"/>
      <c r="N24" s="216"/>
      <c r="O24" s="216"/>
      <c r="P24" s="216"/>
      <c r="Q24" s="216"/>
      <c r="R24" s="216"/>
      <c r="S24" s="216"/>
      <c r="T24" s="216"/>
      <c r="U24" s="216"/>
      <c r="V24" s="216"/>
      <c r="W24" s="216"/>
      <c r="X24" s="216"/>
      <c r="Y24" s="216"/>
      <c r="Z24" s="216"/>
      <c r="AA24" s="216"/>
      <c r="AB24" s="55"/>
      <c r="AC24" s="216"/>
      <c r="AD24" s="55"/>
      <c r="AE24" s="216"/>
      <c r="AF24" s="22"/>
      <c r="AG24" s="4"/>
      <c r="AH24" s="48"/>
      <c r="AI24" s="48"/>
      <c r="AJ24" s="48"/>
      <c r="AK24" s="48"/>
      <c r="AL24" s="48"/>
      <c r="AM24" s="48"/>
      <c r="AN24" s="48"/>
      <c r="AO24" s="48"/>
    </row>
    <row r="25" spans="1:45" ht="12" customHeight="1">
      <c r="A25" s="4"/>
      <c r="B25" s="8"/>
      <c r="C25" s="96"/>
      <c r="D25" s="18"/>
      <c r="E25" s="216"/>
      <c r="F25" s="216"/>
      <c r="G25" s="216"/>
      <c r="H25" s="216"/>
      <c r="I25" s="216"/>
      <c r="J25" s="216"/>
      <c r="K25" s="216"/>
      <c r="L25" s="216"/>
      <c r="M25" s="216"/>
      <c r="N25" s="216"/>
      <c r="O25" s="216"/>
      <c r="P25" s="216"/>
      <c r="Q25" s="216"/>
      <c r="R25" s="216"/>
      <c r="S25" s="216"/>
      <c r="T25" s="216"/>
      <c r="U25" s="216"/>
      <c r="V25" s="216"/>
      <c r="W25" s="216"/>
      <c r="X25" s="216"/>
      <c r="Y25" s="216"/>
      <c r="Z25" s="216"/>
      <c r="AA25" s="216"/>
      <c r="AB25" s="55"/>
      <c r="AC25" s="216"/>
      <c r="AD25" s="55"/>
      <c r="AE25" s="216"/>
      <c r="AF25" s="22"/>
      <c r="AG25" s="4"/>
      <c r="AH25" s="48"/>
      <c r="AI25" s="48"/>
      <c r="AJ25" s="48"/>
      <c r="AK25" s="48"/>
      <c r="AL25" s="48"/>
      <c r="AM25" s="48"/>
      <c r="AN25" s="48"/>
      <c r="AO25" s="48"/>
    </row>
    <row r="26" spans="1:45" ht="12" customHeight="1">
      <c r="A26" s="4"/>
      <c r="B26" s="8"/>
      <c r="C26" s="96"/>
      <c r="D26" s="18"/>
      <c r="E26" s="216"/>
      <c r="F26" s="216"/>
      <c r="G26" s="216"/>
      <c r="H26" s="216"/>
      <c r="I26" s="216"/>
      <c r="J26" s="216"/>
      <c r="K26" s="216"/>
      <c r="L26" s="216"/>
      <c r="M26" s="216"/>
      <c r="N26" s="216"/>
      <c r="O26" s="216"/>
      <c r="P26" s="216"/>
      <c r="Q26" s="216"/>
      <c r="R26" s="216"/>
      <c r="S26" s="216"/>
      <c r="T26" s="216"/>
      <c r="U26" s="216"/>
      <c r="V26" s="216"/>
      <c r="W26" s="216"/>
      <c r="X26" s="216"/>
      <c r="Y26" s="216"/>
      <c r="Z26" s="216"/>
      <c r="AA26" s="216"/>
      <c r="AB26" s="55"/>
      <c r="AC26" s="216"/>
      <c r="AD26" s="55"/>
      <c r="AE26" s="216"/>
      <c r="AF26" s="22"/>
      <c r="AG26" s="4"/>
      <c r="AH26" s="48"/>
      <c r="AI26" s="48"/>
      <c r="AJ26" s="48"/>
      <c r="AK26" s="48"/>
      <c r="AL26" s="48"/>
      <c r="AM26" s="48"/>
      <c r="AN26" s="48"/>
      <c r="AO26" s="48"/>
    </row>
    <row r="27" spans="1:45" ht="12" customHeight="1">
      <c r="A27" s="4"/>
      <c r="B27" s="8"/>
      <c r="C27" s="96"/>
      <c r="D27" s="18"/>
      <c r="E27" s="216"/>
      <c r="F27" s="216"/>
      <c r="G27" s="216"/>
      <c r="H27" s="216"/>
      <c r="I27" s="216"/>
      <c r="J27" s="216"/>
      <c r="K27" s="216"/>
      <c r="L27" s="216"/>
      <c r="M27" s="216"/>
      <c r="N27" s="216"/>
      <c r="O27" s="216"/>
      <c r="P27" s="216"/>
      <c r="Q27" s="216"/>
      <c r="R27" s="216"/>
      <c r="S27" s="216"/>
      <c r="T27" s="216"/>
      <c r="U27" s="216"/>
      <c r="V27" s="216"/>
      <c r="W27" s="216"/>
      <c r="X27" s="216"/>
      <c r="Y27" s="216"/>
      <c r="Z27" s="216"/>
      <c r="AA27" s="216"/>
      <c r="AB27" s="55"/>
      <c r="AC27" s="216"/>
      <c r="AD27" s="55"/>
      <c r="AE27" s="216"/>
      <c r="AF27" s="22"/>
      <c r="AG27" s="4"/>
      <c r="AH27" s="48"/>
      <c r="AI27" s="48"/>
      <c r="AJ27" s="48"/>
      <c r="AK27" s="48"/>
      <c r="AL27" s="48"/>
      <c r="AM27" s="48"/>
      <c r="AN27" s="48"/>
      <c r="AO27" s="48"/>
    </row>
    <row r="28" spans="1:45" ht="12" customHeight="1">
      <c r="A28" s="4"/>
      <c r="B28" s="8"/>
      <c r="C28" s="96"/>
      <c r="D28" s="18"/>
      <c r="E28" s="216"/>
      <c r="F28" s="216"/>
      <c r="G28" s="216"/>
      <c r="H28" s="216"/>
      <c r="I28" s="216"/>
      <c r="J28" s="216"/>
      <c r="K28" s="216"/>
      <c r="L28" s="216"/>
      <c r="M28" s="216"/>
      <c r="N28" s="216"/>
      <c r="O28" s="216"/>
      <c r="P28" s="216"/>
      <c r="Q28" s="216"/>
      <c r="R28" s="216"/>
      <c r="S28" s="216"/>
      <c r="T28" s="216"/>
      <c r="U28" s="216"/>
      <c r="V28" s="216"/>
      <c r="W28" s="216"/>
      <c r="X28" s="216"/>
      <c r="Y28" s="216"/>
      <c r="Z28" s="216"/>
      <c r="AA28" s="216"/>
      <c r="AB28" s="55"/>
      <c r="AC28" s="216"/>
      <c r="AD28" s="55"/>
      <c r="AE28" s="216"/>
      <c r="AF28" s="22"/>
      <c r="AG28" s="4"/>
      <c r="AH28" s="48"/>
      <c r="AI28" s="48"/>
      <c r="AJ28" s="48"/>
      <c r="AK28" s="48"/>
      <c r="AL28" s="48"/>
      <c r="AM28" s="48"/>
      <c r="AN28" s="48"/>
      <c r="AO28" s="48"/>
    </row>
    <row r="29" spans="1:45" ht="12" customHeight="1">
      <c r="A29" s="4"/>
      <c r="B29" s="8"/>
      <c r="C29" s="96"/>
      <c r="D29" s="18"/>
      <c r="E29" s="216"/>
      <c r="F29" s="216"/>
      <c r="G29" s="216"/>
      <c r="H29" s="216"/>
      <c r="I29" s="216"/>
      <c r="J29" s="216"/>
      <c r="K29" s="216"/>
      <c r="L29" s="216"/>
      <c r="M29" s="216"/>
      <c r="N29" s="216"/>
      <c r="O29" s="216"/>
      <c r="P29" s="216"/>
      <c r="Q29" s="216"/>
      <c r="R29" s="216"/>
      <c r="S29" s="216"/>
      <c r="T29" s="216"/>
      <c r="U29" s="216"/>
      <c r="V29" s="216"/>
      <c r="W29" s="216"/>
      <c r="X29" s="216"/>
      <c r="Y29" s="216"/>
      <c r="Z29" s="216"/>
      <c r="AA29" s="216"/>
      <c r="AB29" s="55"/>
      <c r="AC29" s="216"/>
      <c r="AD29" s="55"/>
      <c r="AE29" s="216"/>
      <c r="AF29" s="22"/>
      <c r="AG29" s="4"/>
      <c r="AH29" s="48"/>
      <c r="AI29" s="48"/>
      <c r="AJ29" s="48"/>
      <c r="AK29" s="48"/>
      <c r="AL29" s="48"/>
      <c r="AM29" s="48"/>
      <c r="AN29" s="48"/>
      <c r="AO29" s="48"/>
    </row>
    <row r="30" spans="1:45" ht="12" customHeight="1">
      <c r="A30" s="4"/>
      <c r="B30" s="8"/>
      <c r="C30" s="96"/>
      <c r="D30" s="18"/>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55"/>
      <c r="AC30" s="216"/>
      <c r="AD30" s="55"/>
      <c r="AE30" s="216"/>
      <c r="AF30" s="22"/>
      <c r="AG30" s="4"/>
      <c r="AH30" s="48"/>
      <c r="AI30" s="48"/>
      <c r="AJ30" s="48"/>
      <c r="AK30" s="48"/>
      <c r="AL30" s="48"/>
      <c r="AM30" s="48"/>
      <c r="AN30" s="48"/>
      <c r="AO30" s="48"/>
      <c r="AR30" s="50"/>
      <c r="AS30" s="107"/>
    </row>
    <row r="31" spans="1:45" ht="6" customHeight="1">
      <c r="A31" s="4"/>
      <c r="B31" s="8"/>
      <c r="C31" s="96"/>
      <c r="D31" s="18"/>
      <c r="E31" s="18"/>
      <c r="F31" s="18"/>
      <c r="G31" s="18"/>
      <c r="H31" s="18"/>
      <c r="I31" s="18"/>
      <c r="J31" s="18"/>
      <c r="K31" s="18"/>
      <c r="L31" s="18"/>
      <c r="M31" s="18"/>
      <c r="N31" s="18"/>
      <c r="O31" s="18"/>
      <c r="P31" s="18"/>
      <c r="Q31" s="18"/>
      <c r="R31" s="16"/>
      <c r="S31" s="16"/>
      <c r="T31" s="16"/>
      <c r="U31" s="16"/>
      <c r="V31" s="45"/>
      <c r="W31" s="16"/>
      <c r="X31" s="16"/>
      <c r="Y31" s="16"/>
      <c r="Z31" s="16"/>
      <c r="AA31" s="16"/>
      <c r="AB31" s="16"/>
      <c r="AC31" s="16"/>
      <c r="AD31" s="16"/>
      <c r="AE31" s="16"/>
      <c r="AF31" s="22"/>
      <c r="AG31" s="4"/>
      <c r="AH31" s="48"/>
      <c r="AI31" s="48"/>
      <c r="AJ31" s="48"/>
      <c r="AK31" s="48"/>
      <c r="AL31" s="48"/>
      <c r="AM31" s="48"/>
      <c r="AN31" s="48"/>
      <c r="AO31" s="48"/>
    </row>
    <row r="32" spans="1:45" ht="6" customHeight="1">
      <c r="A32" s="4"/>
      <c r="B32" s="8"/>
      <c r="C32" s="113"/>
      <c r="D32" s="18"/>
      <c r="E32" s="18"/>
      <c r="F32" s="18"/>
      <c r="G32" s="18"/>
      <c r="H32" s="18"/>
      <c r="I32" s="18"/>
      <c r="J32" s="18"/>
      <c r="K32" s="18"/>
      <c r="L32" s="18"/>
      <c r="M32" s="18"/>
      <c r="N32" s="18"/>
      <c r="O32" s="18"/>
      <c r="P32" s="18"/>
      <c r="Q32" s="18"/>
      <c r="R32" s="16"/>
      <c r="S32" s="16"/>
      <c r="T32" s="16"/>
      <c r="U32" s="16"/>
      <c r="V32" s="45"/>
      <c r="W32" s="16"/>
      <c r="X32" s="16"/>
      <c r="Y32" s="16"/>
      <c r="Z32" s="16"/>
      <c r="AA32" s="16"/>
      <c r="AB32" s="16"/>
      <c r="AC32" s="16"/>
      <c r="AD32" s="16"/>
      <c r="AE32" s="16"/>
      <c r="AF32" s="22"/>
      <c r="AG32" s="4"/>
      <c r="AH32" s="48"/>
      <c r="AI32" s="48"/>
      <c r="AJ32" s="48"/>
      <c r="AK32" s="48"/>
      <c r="AL32" s="48"/>
      <c r="AM32" s="48"/>
      <c r="AN32" s="48"/>
      <c r="AO32" s="48"/>
    </row>
    <row r="33" spans="1:53" ht="9" customHeight="1">
      <c r="A33" s="4"/>
      <c r="B33" s="8"/>
      <c r="C33" s="103"/>
      <c r="D33" s="103"/>
      <c r="E33" s="103"/>
      <c r="F33" s="103"/>
      <c r="G33" s="103"/>
      <c r="H33" s="103"/>
      <c r="I33" s="103"/>
      <c r="J33" s="18"/>
      <c r="K33" s="18"/>
      <c r="L33" s="18"/>
      <c r="M33" s="18"/>
      <c r="N33" s="18"/>
      <c r="O33" s="18"/>
      <c r="P33" s="18"/>
      <c r="Q33" s="18"/>
      <c r="R33" s="16"/>
      <c r="S33" s="16"/>
      <c r="T33" s="16"/>
      <c r="U33" s="16"/>
      <c r="V33" s="45"/>
      <c r="W33" s="16"/>
      <c r="X33" s="16"/>
      <c r="Y33" s="16"/>
      <c r="Z33" s="16"/>
      <c r="AA33" s="16"/>
      <c r="AB33" s="16"/>
      <c r="AC33" s="16"/>
      <c r="AD33" s="16"/>
      <c r="AE33" s="16"/>
      <c r="AF33" s="22"/>
      <c r="AG33" s="4"/>
      <c r="AH33" s="48"/>
      <c r="AI33" s="48"/>
      <c r="AJ33" s="48"/>
      <c r="AK33" s="48"/>
      <c r="AL33" s="48"/>
      <c r="AM33" s="48"/>
      <c r="AN33" s="48"/>
      <c r="AO33" s="48"/>
    </row>
    <row r="34" spans="1:53" ht="12.75" customHeight="1">
      <c r="A34" s="4"/>
      <c r="B34" s="8"/>
      <c r="C34" s="96"/>
      <c r="D34" s="18"/>
      <c r="E34" s="18"/>
      <c r="F34" s="18"/>
      <c r="G34" s="18"/>
      <c r="H34" s="18"/>
      <c r="I34" s="18"/>
      <c r="J34" s="18"/>
      <c r="K34" s="18"/>
      <c r="L34" s="18"/>
      <c r="M34" s="18"/>
      <c r="N34" s="18"/>
      <c r="O34" s="18"/>
      <c r="P34" s="18"/>
      <c r="Q34" s="18"/>
      <c r="R34" s="16"/>
      <c r="S34" s="16"/>
      <c r="T34" s="16"/>
      <c r="U34" s="16"/>
      <c r="V34" s="45"/>
      <c r="W34" s="16"/>
      <c r="X34" s="16"/>
      <c r="Y34" s="16"/>
      <c r="Z34" s="16"/>
      <c r="AA34" s="16"/>
      <c r="AB34" s="16"/>
      <c r="AC34" s="16"/>
      <c r="AD34" s="16"/>
      <c r="AE34" s="16"/>
      <c r="AF34" s="22"/>
      <c r="AG34" s="4"/>
      <c r="AH34" s="226"/>
      <c r="AI34" s="227"/>
      <c r="AJ34" s="227"/>
      <c r="AK34" s="227"/>
      <c r="AL34" s="228"/>
      <c r="AM34" s="226"/>
      <c r="AN34" s="226"/>
      <c r="AO34" s="226"/>
      <c r="AP34" s="54"/>
      <c r="AQ34" s="54"/>
      <c r="AR34" s="54"/>
      <c r="AS34" s="54"/>
      <c r="AT34" s="54"/>
      <c r="AU34" s="54"/>
      <c r="AV34" s="54"/>
      <c r="AW34" s="54"/>
      <c r="AX34" s="54"/>
      <c r="AY34" s="54"/>
      <c r="AZ34" s="54"/>
      <c r="BA34" s="54"/>
    </row>
    <row r="35" spans="1:53" ht="12.75" customHeight="1">
      <c r="A35" s="4"/>
      <c r="B35" s="8"/>
      <c r="C35" s="96"/>
      <c r="D35" s="18"/>
      <c r="E35" s="18"/>
      <c r="F35" s="18"/>
      <c r="G35" s="18"/>
      <c r="H35" s="18"/>
      <c r="I35" s="18"/>
      <c r="J35" s="18"/>
      <c r="K35" s="18"/>
      <c r="L35" s="18"/>
      <c r="M35" s="18"/>
      <c r="N35" s="18"/>
      <c r="O35" s="18"/>
      <c r="P35" s="18"/>
      <c r="Q35" s="18"/>
      <c r="R35" s="16"/>
      <c r="S35" s="16"/>
      <c r="T35" s="16"/>
      <c r="U35" s="16"/>
      <c r="V35" s="45"/>
      <c r="W35" s="16"/>
      <c r="X35" s="16"/>
      <c r="Y35" s="16"/>
      <c r="Z35" s="16"/>
      <c r="AA35" s="16"/>
      <c r="AB35" s="16"/>
      <c r="AC35" s="16"/>
      <c r="AD35" s="16"/>
      <c r="AE35" s="16"/>
      <c r="AF35" s="22"/>
      <c r="AG35" s="4"/>
      <c r="AH35" s="226"/>
      <c r="AI35" s="48"/>
      <c r="AJ35" s="48" t="s">
        <v>39</v>
      </c>
      <c r="AK35" s="48"/>
      <c r="AL35" s="48"/>
      <c r="AM35" s="48"/>
      <c r="AN35" s="48"/>
      <c r="AO35" s="48"/>
    </row>
    <row r="36" spans="1:53" ht="15.75" customHeight="1">
      <c r="A36" s="4"/>
      <c r="B36" s="8"/>
      <c r="C36" s="96"/>
      <c r="D36" s="18"/>
      <c r="E36" s="18"/>
      <c r="F36" s="18"/>
      <c r="G36" s="18"/>
      <c r="H36" s="18"/>
      <c r="I36" s="18"/>
      <c r="J36" s="18"/>
      <c r="K36" s="18"/>
      <c r="L36" s="18"/>
      <c r="M36" s="18"/>
      <c r="N36" s="18"/>
      <c r="O36" s="18"/>
      <c r="P36" s="18"/>
      <c r="Q36" s="18"/>
      <c r="R36" s="16"/>
      <c r="S36" s="16"/>
      <c r="T36" s="16"/>
      <c r="U36" s="16"/>
      <c r="V36" s="45"/>
      <c r="W36" s="16"/>
      <c r="X36" s="16"/>
      <c r="Y36" s="16"/>
      <c r="Z36" s="16"/>
      <c r="AA36" s="16"/>
      <c r="AB36" s="16"/>
      <c r="AC36" s="16"/>
      <c r="AD36" s="16"/>
      <c r="AE36" s="16"/>
      <c r="AF36" s="22"/>
      <c r="AG36" s="4"/>
      <c r="AH36" s="226"/>
      <c r="AI36" s="48"/>
      <c r="AJ36" s="48"/>
      <c r="AK36" s="48"/>
      <c r="AL36" s="48"/>
      <c r="AM36" s="48"/>
      <c r="AN36" s="48"/>
      <c r="AO36" s="48"/>
    </row>
    <row r="37" spans="1:53" ht="20.25" customHeight="1">
      <c r="A37" s="4"/>
      <c r="B37" s="8"/>
      <c r="C37" s="96"/>
      <c r="D37" s="18"/>
      <c r="E37" s="18"/>
      <c r="F37" s="18"/>
      <c r="G37" s="18"/>
      <c r="H37" s="18"/>
      <c r="I37" s="18"/>
      <c r="J37" s="18"/>
      <c r="K37" s="18"/>
      <c r="L37" s="18"/>
      <c r="M37" s="18"/>
      <c r="N37" s="18"/>
      <c r="O37" s="18"/>
      <c r="P37" s="18"/>
      <c r="Q37" s="18"/>
      <c r="R37" s="16"/>
      <c r="S37" s="16"/>
      <c r="T37" s="16"/>
      <c r="U37" s="16"/>
      <c r="V37" s="45"/>
      <c r="W37" s="16"/>
      <c r="X37" s="16"/>
      <c r="Y37" s="16"/>
      <c r="Z37" s="16"/>
      <c r="AA37" s="16"/>
      <c r="AB37" s="16"/>
      <c r="AC37" s="16"/>
      <c r="AD37" s="16"/>
      <c r="AE37" s="16"/>
      <c r="AF37" s="22"/>
      <c r="AG37" s="4"/>
      <c r="AH37" s="229"/>
      <c r="AI37" s="48"/>
      <c r="AJ37" s="48"/>
      <c r="AK37" s="48"/>
      <c r="AL37" s="48"/>
      <c r="AM37" s="48"/>
      <c r="AN37" s="48"/>
      <c r="AO37" s="48"/>
    </row>
    <row r="38" spans="1:53" ht="15.75" customHeight="1">
      <c r="A38" s="4"/>
      <c r="B38" s="8"/>
      <c r="C38" s="96"/>
      <c r="D38" s="18"/>
      <c r="E38" s="18"/>
      <c r="F38" s="18"/>
      <c r="G38" s="18"/>
      <c r="H38" s="18"/>
      <c r="I38" s="18"/>
      <c r="J38" s="18"/>
      <c r="K38" s="18"/>
      <c r="L38" s="18"/>
      <c r="M38" s="18"/>
      <c r="N38" s="18"/>
      <c r="O38" s="18"/>
      <c r="P38" s="18"/>
      <c r="Q38" s="18"/>
      <c r="R38" s="16"/>
      <c r="S38" s="16"/>
      <c r="T38" s="16"/>
      <c r="U38" s="16"/>
      <c r="V38" s="45"/>
      <c r="W38" s="16"/>
      <c r="X38" s="16"/>
      <c r="Y38" s="16"/>
      <c r="Z38" s="16"/>
      <c r="AA38" s="16"/>
      <c r="AB38" s="16"/>
      <c r="AC38" s="16"/>
      <c r="AD38" s="16"/>
      <c r="AE38" s="16"/>
      <c r="AF38" s="22"/>
      <c r="AG38" s="4"/>
      <c r="AH38" s="226"/>
      <c r="AI38" s="48"/>
      <c r="AJ38" s="48"/>
      <c r="AK38" s="48"/>
      <c r="AL38" s="48"/>
      <c r="AM38" s="48"/>
      <c r="AN38" s="48"/>
      <c r="AO38" s="48"/>
    </row>
    <row r="39" spans="1:53" ht="12.75" customHeight="1">
      <c r="A39" s="4"/>
      <c r="B39" s="8"/>
      <c r="C39" s="96"/>
      <c r="D39" s="18"/>
      <c r="E39" s="18"/>
      <c r="F39" s="18"/>
      <c r="G39" s="18"/>
      <c r="H39" s="18"/>
      <c r="I39" s="18"/>
      <c r="J39" s="18"/>
      <c r="K39" s="18"/>
      <c r="L39" s="18"/>
      <c r="M39" s="18"/>
      <c r="N39" s="18"/>
      <c r="O39" s="18"/>
      <c r="P39" s="18"/>
      <c r="Q39" s="18"/>
      <c r="R39" s="16"/>
      <c r="S39" s="16"/>
      <c r="T39" s="16"/>
      <c r="U39" s="16"/>
      <c r="V39" s="45"/>
      <c r="W39" s="16"/>
      <c r="X39" s="16"/>
      <c r="Y39" s="16"/>
      <c r="Z39" s="16"/>
      <c r="AA39" s="16"/>
      <c r="AB39" s="16"/>
      <c r="AC39" s="16"/>
      <c r="AD39" s="16"/>
      <c r="AE39" s="16"/>
      <c r="AF39" s="22"/>
      <c r="AG39" s="4"/>
      <c r="AH39" s="226"/>
      <c r="AI39" s="48"/>
      <c r="AJ39" s="48"/>
      <c r="AK39" s="48"/>
      <c r="AL39" s="48"/>
      <c r="AM39" s="48"/>
      <c r="AN39" s="48"/>
      <c r="AO39" s="48"/>
    </row>
    <row r="40" spans="1:53" ht="12" customHeight="1">
      <c r="A40" s="4"/>
      <c r="B40" s="8"/>
      <c r="C40" s="96"/>
      <c r="D40" s="18"/>
      <c r="E40" s="18"/>
      <c r="F40" s="18"/>
      <c r="G40" s="18"/>
      <c r="H40" s="18"/>
      <c r="I40" s="18"/>
      <c r="J40" s="18"/>
      <c r="K40" s="18"/>
      <c r="L40" s="18"/>
      <c r="M40" s="18"/>
      <c r="N40" s="18"/>
      <c r="O40" s="18"/>
      <c r="P40" s="18"/>
      <c r="Q40" s="18"/>
      <c r="R40" s="16"/>
      <c r="S40" s="16"/>
      <c r="T40" s="16"/>
      <c r="U40" s="16"/>
      <c r="V40" s="45"/>
      <c r="W40" s="16"/>
      <c r="X40" s="16"/>
      <c r="Y40" s="16"/>
      <c r="Z40" s="16"/>
      <c r="AA40" s="16"/>
      <c r="AB40" s="16"/>
      <c r="AC40" s="16"/>
      <c r="AD40" s="16"/>
      <c r="AE40" s="16"/>
      <c r="AF40" s="22"/>
      <c r="AG40" s="4"/>
      <c r="AH40" s="226"/>
      <c r="AI40" s="48"/>
      <c r="AJ40" s="48"/>
      <c r="AK40" s="48"/>
      <c r="AL40" s="48"/>
      <c r="AM40" s="48"/>
      <c r="AN40" s="48"/>
      <c r="AO40" s="48"/>
    </row>
    <row r="41" spans="1:53" ht="12.75" customHeight="1">
      <c r="A41" s="4"/>
      <c r="B41" s="8"/>
      <c r="C41" s="96"/>
      <c r="D41" s="18"/>
      <c r="E41" s="18"/>
      <c r="F41" s="18"/>
      <c r="G41" s="18"/>
      <c r="H41" s="18"/>
      <c r="I41" s="18"/>
      <c r="J41" s="18"/>
      <c r="K41" s="18"/>
      <c r="L41" s="18"/>
      <c r="M41" s="18"/>
      <c r="N41" s="18"/>
      <c r="O41" s="18"/>
      <c r="P41" s="18"/>
      <c r="Q41" s="18"/>
      <c r="R41" s="16"/>
      <c r="S41" s="16"/>
      <c r="T41" s="16"/>
      <c r="U41" s="16"/>
      <c r="V41" s="45"/>
      <c r="W41" s="16"/>
      <c r="X41" s="16"/>
      <c r="Y41" s="16"/>
      <c r="Z41" s="16"/>
      <c r="AA41" s="16"/>
      <c r="AB41" s="16"/>
      <c r="AC41" s="16"/>
      <c r="AD41" s="16"/>
      <c r="AE41" s="16"/>
      <c r="AF41" s="22"/>
      <c r="AG41" s="4"/>
      <c r="AH41" s="226"/>
      <c r="AI41" s="48"/>
      <c r="AJ41" s="48"/>
      <c r="AK41" s="48"/>
      <c r="AL41" s="48"/>
      <c r="AM41" s="48"/>
      <c r="AN41" s="48"/>
      <c r="AO41" s="48"/>
    </row>
    <row r="42" spans="1:53" ht="12.75" customHeight="1">
      <c r="A42" s="4"/>
      <c r="B42" s="8"/>
      <c r="C42" s="96"/>
      <c r="D42" s="18"/>
      <c r="E42" s="18"/>
      <c r="F42" s="18"/>
      <c r="G42" s="18"/>
      <c r="H42" s="18"/>
      <c r="I42" s="18"/>
      <c r="J42" s="18"/>
      <c r="K42" s="18"/>
      <c r="L42" s="18"/>
      <c r="M42" s="18"/>
      <c r="N42" s="18"/>
      <c r="O42" s="18"/>
      <c r="P42" s="18"/>
      <c r="Q42" s="18"/>
      <c r="R42" s="16"/>
      <c r="S42" s="16"/>
      <c r="T42" s="16"/>
      <c r="U42" s="16"/>
      <c r="V42" s="45"/>
      <c r="W42" s="16"/>
      <c r="X42" s="16"/>
      <c r="Y42" s="16"/>
      <c r="Z42" s="16"/>
      <c r="AA42" s="16"/>
      <c r="AB42" s="16"/>
      <c r="AC42" s="16"/>
      <c r="AD42" s="16"/>
      <c r="AE42" s="16"/>
      <c r="AF42" s="22"/>
      <c r="AG42" s="4"/>
      <c r="AH42" s="226"/>
      <c r="AI42" s="48"/>
      <c r="AJ42" s="48"/>
      <c r="AK42" s="48"/>
      <c r="AL42" s="48"/>
      <c r="AM42" s="48"/>
      <c r="AN42" s="48"/>
      <c r="AO42" s="48"/>
    </row>
    <row r="43" spans="1:53" ht="10.5" customHeight="1">
      <c r="A43" s="4"/>
      <c r="B43" s="8"/>
      <c r="C43" s="96"/>
      <c r="D43" s="18"/>
      <c r="E43" s="18"/>
      <c r="F43" s="18"/>
      <c r="G43" s="18"/>
      <c r="H43" s="18"/>
      <c r="I43" s="18"/>
      <c r="J43" s="18"/>
      <c r="K43" s="18"/>
      <c r="L43" s="18"/>
      <c r="M43" s="18"/>
      <c r="N43" s="18"/>
      <c r="O43" s="18"/>
      <c r="P43" s="18"/>
      <c r="Q43" s="18"/>
      <c r="R43" s="16"/>
      <c r="S43" s="16"/>
      <c r="T43" s="16"/>
      <c r="U43" s="16"/>
      <c r="V43" s="45"/>
      <c r="W43" s="16"/>
      <c r="X43" s="16"/>
      <c r="Y43" s="16"/>
      <c r="Z43" s="16"/>
      <c r="AA43" s="16"/>
      <c r="AB43" s="16"/>
      <c r="AC43" s="16"/>
      <c r="AD43" s="16"/>
      <c r="AE43" s="16"/>
      <c r="AF43" s="22"/>
      <c r="AG43" s="4"/>
      <c r="AH43" s="226"/>
      <c r="AI43" s="48"/>
      <c r="AJ43" s="48"/>
      <c r="AK43" s="48"/>
      <c r="AL43" s="48"/>
      <c r="AM43" s="48"/>
      <c r="AN43" s="48"/>
      <c r="AO43" s="48"/>
    </row>
    <row r="44" spans="1:53" ht="19.5" customHeight="1">
      <c r="A44" s="4"/>
      <c r="B44" s="8"/>
      <c r="C44" s="8"/>
      <c r="D44" s="8"/>
      <c r="E44" s="8"/>
      <c r="F44" s="8"/>
      <c r="G44" s="8"/>
      <c r="H44" s="8"/>
      <c r="I44" s="8"/>
      <c r="J44" s="8"/>
      <c r="K44" s="8"/>
      <c r="L44" s="8"/>
      <c r="M44" s="8"/>
      <c r="N44" s="8"/>
      <c r="O44" s="8"/>
      <c r="P44" s="8"/>
      <c r="Q44" s="8"/>
      <c r="R44" s="117"/>
      <c r="S44" s="117"/>
      <c r="T44" s="8"/>
      <c r="U44" s="8"/>
      <c r="V44" s="8"/>
      <c r="W44" s="8"/>
      <c r="X44" s="8"/>
      <c r="Y44" s="8"/>
      <c r="Z44" s="8"/>
      <c r="AA44" s="8"/>
      <c r="AB44" s="33"/>
      <c r="AC44" s="8"/>
      <c r="AD44" s="33"/>
      <c r="AE44" s="8"/>
      <c r="AF44" s="22"/>
      <c r="AG44" s="4"/>
      <c r="AH44" s="48"/>
      <c r="AI44" s="110"/>
      <c r="AJ44" s="48"/>
      <c r="AK44" s="48"/>
      <c r="AL44" s="48"/>
      <c r="AM44" s="48"/>
      <c r="AN44" s="48"/>
      <c r="AO44" s="48"/>
    </row>
    <row r="45" spans="1:53" ht="13.5" customHeight="1">
      <c r="A45" s="4"/>
      <c r="B45" s="8"/>
      <c r="C45" s="219"/>
      <c r="D45" s="138"/>
      <c r="E45" s="138"/>
      <c r="F45" s="138"/>
      <c r="G45" s="138"/>
      <c r="H45" s="138"/>
      <c r="I45" s="138"/>
      <c r="J45" s="138"/>
      <c r="K45" s="138"/>
      <c r="L45" s="138"/>
      <c r="M45" s="138"/>
      <c r="N45" s="138"/>
      <c r="O45" s="138"/>
      <c r="P45" s="138"/>
      <c r="Q45" s="138"/>
      <c r="R45" s="220"/>
      <c r="S45" s="220"/>
      <c r="T45" s="220"/>
      <c r="U45" s="220"/>
      <c r="V45" s="220"/>
      <c r="W45" s="220"/>
      <c r="X45" s="220"/>
      <c r="Y45" s="220"/>
      <c r="Z45" s="220"/>
      <c r="AA45" s="220"/>
      <c r="AB45" s="220"/>
      <c r="AC45" s="220"/>
      <c r="AD45" s="220"/>
      <c r="AE45" s="220"/>
      <c r="AF45" s="22"/>
      <c r="AG45" s="4"/>
      <c r="AH45" s="48"/>
      <c r="AI45" s="48"/>
      <c r="AJ45" s="48"/>
      <c r="AK45" s="48"/>
      <c r="AL45" s="48"/>
      <c r="AM45" s="48"/>
      <c r="AN45" s="48"/>
      <c r="AO45" s="48"/>
    </row>
    <row r="46" spans="1:53" ht="3.75" customHeight="1">
      <c r="A46" s="4"/>
      <c r="B46" s="8"/>
      <c r="C46" s="13"/>
      <c r="D46" s="13"/>
      <c r="E46" s="13"/>
      <c r="F46" s="13"/>
      <c r="G46" s="13"/>
      <c r="H46" s="13"/>
      <c r="I46" s="13"/>
      <c r="J46" s="13"/>
      <c r="K46" s="13"/>
      <c r="L46" s="13"/>
      <c r="M46" s="13"/>
      <c r="N46" s="13"/>
      <c r="O46" s="13"/>
      <c r="P46" s="13"/>
      <c r="Q46" s="13"/>
      <c r="R46" s="5"/>
      <c r="S46" s="5"/>
      <c r="T46" s="5"/>
      <c r="U46" s="5"/>
      <c r="V46" s="5"/>
      <c r="W46" s="5"/>
      <c r="X46" s="5"/>
      <c r="Y46" s="5"/>
      <c r="Z46" s="5"/>
      <c r="AA46" s="5"/>
      <c r="AB46" s="5"/>
      <c r="AC46" s="5"/>
      <c r="AD46" s="5"/>
      <c r="AE46" s="5"/>
      <c r="AF46" s="22"/>
      <c r="AG46" s="4"/>
      <c r="AH46" s="48"/>
      <c r="AI46" s="48"/>
      <c r="AJ46" s="48"/>
      <c r="AK46" s="48"/>
      <c r="AL46" s="48"/>
      <c r="AM46" s="48"/>
      <c r="AN46" s="48"/>
      <c r="AO46" s="48"/>
    </row>
    <row r="47" spans="1:53" ht="11.25" customHeight="1">
      <c r="A47" s="4"/>
      <c r="B47" s="8"/>
      <c r="C47" s="13"/>
      <c r="D47" s="13"/>
      <c r="E47" s="15"/>
      <c r="F47" s="1668"/>
      <c r="G47" s="1668"/>
      <c r="H47" s="1668"/>
      <c r="I47" s="1668"/>
      <c r="J47" s="1668"/>
      <c r="K47" s="1668"/>
      <c r="L47" s="1668"/>
      <c r="M47" s="1668"/>
      <c r="N47" s="1668"/>
      <c r="O47" s="1668"/>
      <c r="P47" s="1668"/>
      <c r="Q47" s="1668"/>
      <c r="R47" s="1668"/>
      <c r="S47" s="1668"/>
      <c r="T47" s="1668"/>
      <c r="U47" s="1668"/>
      <c r="V47" s="1668"/>
      <c r="W47" s="15"/>
      <c r="X47" s="1668"/>
      <c r="Y47" s="1668"/>
      <c r="Z47" s="1668"/>
      <c r="AA47" s="1668"/>
      <c r="AB47" s="1668"/>
      <c r="AC47" s="1668"/>
      <c r="AD47" s="1668"/>
      <c r="AE47" s="15"/>
      <c r="AF47" s="20"/>
      <c r="AG47" s="4"/>
      <c r="AH47" s="48"/>
      <c r="AI47" s="48"/>
      <c r="AJ47" s="48"/>
      <c r="AK47" s="48"/>
      <c r="AL47" s="48"/>
      <c r="AM47" s="48"/>
      <c r="AN47" s="48"/>
      <c r="AO47" s="48"/>
    </row>
    <row r="48" spans="1:53" ht="12.75" customHeight="1">
      <c r="A48" s="4"/>
      <c r="B48" s="8"/>
      <c r="C48" s="13"/>
      <c r="D48" s="13"/>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22"/>
      <c r="AG48" s="4"/>
      <c r="AH48" s="48"/>
      <c r="AI48" s="48"/>
      <c r="AJ48" s="48"/>
      <c r="AK48" s="48"/>
      <c r="AL48" s="48"/>
      <c r="AM48" s="48"/>
      <c r="AN48" s="48"/>
      <c r="AO48" s="48"/>
    </row>
    <row r="49" spans="1:58" ht="6" customHeight="1">
      <c r="A49" s="4"/>
      <c r="B49" s="8"/>
      <c r="C49" s="13"/>
      <c r="D49" s="13"/>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22"/>
      <c r="AG49" s="4"/>
      <c r="AH49" s="48"/>
      <c r="AI49" s="48"/>
      <c r="AJ49" s="48"/>
      <c r="AK49" s="48"/>
      <c r="AL49" s="48"/>
      <c r="AM49" s="48"/>
      <c r="AN49" s="48"/>
      <c r="AO49" s="48"/>
    </row>
    <row r="50" spans="1:58" s="105" customFormat="1" ht="12" customHeight="1">
      <c r="A50" s="101"/>
      <c r="B50" s="102"/>
      <c r="C50" s="118"/>
      <c r="D50" s="103"/>
      <c r="E50" s="120"/>
      <c r="F50" s="120"/>
      <c r="G50" s="120"/>
      <c r="H50" s="120"/>
      <c r="I50" s="120"/>
      <c r="J50" s="120"/>
      <c r="K50" s="120"/>
      <c r="L50" s="120"/>
      <c r="M50" s="120"/>
      <c r="N50" s="120"/>
      <c r="O50" s="120"/>
      <c r="P50" s="120"/>
      <c r="Q50" s="120"/>
      <c r="R50" s="120"/>
      <c r="S50" s="120"/>
      <c r="T50" s="120"/>
      <c r="U50" s="120"/>
      <c r="V50" s="120"/>
      <c r="W50" s="120"/>
      <c r="X50" s="120"/>
      <c r="Y50" s="120"/>
      <c r="Z50" s="120"/>
      <c r="AA50" s="120"/>
      <c r="AB50" s="120"/>
      <c r="AC50" s="120"/>
      <c r="AD50" s="120"/>
      <c r="AE50" s="120"/>
      <c r="AF50" s="104"/>
      <c r="AG50" s="101"/>
      <c r="AH50" s="225"/>
      <c r="AI50" s="232"/>
      <c r="AJ50" s="232"/>
      <c r="AK50" s="232"/>
      <c r="AL50" s="137"/>
      <c r="AM50" s="137"/>
      <c r="AN50" s="48"/>
      <c r="AO50" s="48"/>
      <c r="AP50"/>
      <c r="AQ50"/>
      <c r="AR50"/>
      <c r="AS50"/>
      <c r="AT50"/>
      <c r="AU50"/>
      <c r="AV50"/>
      <c r="AW50"/>
      <c r="AX50"/>
      <c r="AY50"/>
      <c r="AZ50"/>
      <c r="BA50"/>
      <c r="BB50"/>
      <c r="BC50"/>
      <c r="BD50"/>
      <c r="BE50"/>
      <c r="BF50"/>
    </row>
    <row r="51" spans="1:58" ht="12" customHeight="1">
      <c r="A51" s="4"/>
      <c r="B51" s="8"/>
      <c r="C51" s="96"/>
      <c r="D51" s="18"/>
      <c r="E51" s="216"/>
      <c r="F51" s="126"/>
      <c r="G51" s="126"/>
      <c r="H51" s="126"/>
      <c r="I51" s="126"/>
      <c r="J51" s="126"/>
      <c r="K51" s="126"/>
      <c r="L51" s="126"/>
      <c r="M51" s="126"/>
      <c r="N51" s="126"/>
      <c r="O51" s="126"/>
      <c r="P51" s="126"/>
      <c r="Q51" s="126"/>
      <c r="R51" s="126"/>
      <c r="S51" s="126"/>
      <c r="T51" s="126"/>
      <c r="U51" s="126"/>
      <c r="V51" s="126"/>
      <c r="W51" s="126"/>
      <c r="X51" s="126"/>
      <c r="Y51" s="126"/>
      <c r="Z51" s="126"/>
      <c r="AA51" s="126"/>
      <c r="AB51" s="126"/>
      <c r="AC51" s="126"/>
      <c r="AD51" s="126"/>
      <c r="AE51" s="216"/>
      <c r="AF51" s="22"/>
      <c r="AG51" s="4"/>
      <c r="AH51" s="111"/>
      <c r="AI51" s="232"/>
      <c r="AJ51" s="232"/>
      <c r="AK51" s="232"/>
      <c r="AL51" s="48"/>
      <c r="AM51" s="48"/>
      <c r="AN51" s="48"/>
      <c r="AO51" s="48"/>
    </row>
    <row r="52" spans="1:58" ht="12" customHeight="1">
      <c r="A52" s="4"/>
      <c r="B52" s="8"/>
      <c r="C52" s="96"/>
      <c r="D52" s="18"/>
      <c r="E52" s="216"/>
      <c r="F52" s="126"/>
      <c r="G52" s="126"/>
      <c r="H52" s="126"/>
      <c r="I52" s="126"/>
      <c r="J52" s="126"/>
      <c r="K52" s="126"/>
      <c r="L52" s="126"/>
      <c r="M52" s="126"/>
      <c r="N52" s="126"/>
      <c r="O52" s="126"/>
      <c r="P52" s="126"/>
      <c r="Q52" s="126"/>
      <c r="R52" s="126"/>
      <c r="S52" s="126"/>
      <c r="T52" s="126"/>
      <c r="U52" s="126"/>
      <c r="V52" s="126"/>
      <c r="W52" s="126"/>
      <c r="X52" s="126"/>
      <c r="Y52" s="126"/>
      <c r="Z52" s="126"/>
      <c r="AA52" s="126"/>
      <c r="AB52" s="126"/>
      <c r="AC52" s="126"/>
      <c r="AD52" s="126"/>
      <c r="AE52" s="216"/>
      <c r="AF52" s="22"/>
      <c r="AG52" s="4"/>
      <c r="AH52" s="111"/>
      <c r="AI52" s="232"/>
      <c r="AJ52" s="232"/>
      <c r="AK52" s="232"/>
      <c r="AL52" s="48"/>
      <c r="AM52" s="48"/>
      <c r="AN52" s="48"/>
      <c r="AO52" s="48"/>
    </row>
    <row r="53" spans="1:58" ht="12" customHeight="1">
      <c r="A53" s="4"/>
      <c r="B53" s="8"/>
      <c r="C53" s="96"/>
      <c r="D53" s="18"/>
      <c r="E53" s="216"/>
      <c r="F53" s="126"/>
      <c r="G53" s="126"/>
      <c r="H53" s="126"/>
      <c r="I53" s="126"/>
      <c r="J53" s="126"/>
      <c r="K53" s="126"/>
      <c r="L53" s="126"/>
      <c r="M53" s="126"/>
      <c r="N53" s="126"/>
      <c r="O53" s="126"/>
      <c r="P53" s="126"/>
      <c r="Q53" s="126"/>
      <c r="R53" s="126"/>
      <c r="S53" s="126"/>
      <c r="T53" s="126"/>
      <c r="U53" s="126"/>
      <c r="V53" s="126"/>
      <c r="W53" s="126"/>
      <c r="X53" s="126"/>
      <c r="Y53" s="126"/>
      <c r="Z53" s="126"/>
      <c r="AA53" s="126"/>
      <c r="AB53" s="126"/>
      <c r="AC53" s="126"/>
      <c r="AD53" s="126"/>
      <c r="AE53" s="216"/>
      <c r="AF53" s="22"/>
      <c r="AG53" s="4"/>
      <c r="AH53" s="48"/>
      <c r="AI53" s="232"/>
      <c r="AJ53" s="232"/>
      <c r="AK53" s="232"/>
      <c r="AL53" s="48"/>
      <c r="AM53" s="48"/>
      <c r="AN53" s="48"/>
      <c r="AO53" s="48"/>
    </row>
    <row r="54" spans="1:58" ht="12" customHeight="1">
      <c r="A54" s="4"/>
      <c r="B54" s="8"/>
      <c r="C54" s="96"/>
      <c r="D54" s="18"/>
      <c r="E54" s="216"/>
      <c r="F54" s="126"/>
      <c r="G54" s="126"/>
      <c r="H54" s="126"/>
      <c r="I54" s="126"/>
      <c r="J54" s="126"/>
      <c r="K54" s="126"/>
      <c r="L54" s="126"/>
      <c r="M54" s="126"/>
      <c r="N54" s="126"/>
      <c r="O54" s="126"/>
      <c r="P54" s="126"/>
      <c r="Q54" s="126"/>
      <c r="R54" s="126"/>
      <c r="S54" s="126"/>
      <c r="T54" s="126"/>
      <c r="U54" s="126"/>
      <c r="V54" s="126"/>
      <c r="W54" s="126"/>
      <c r="X54" s="126"/>
      <c r="Y54" s="126"/>
      <c r="Z54" s="126"/>
      <c r="AA54" s="126"/>
      <c r="AB54" s="126"/>
      <c r="AC54" s="126"/>
      <c r="AD54" s="126"/>
      <c r="AE54" s="216"/>
      <c r="AF54" s="22"/>
      <c r="AG54" s="4"/>
      <c r="AH54" s="48"/>
      <c r="AI54" s="232"/>
      <c r="AJ54" s="232"/>
      <c r="AK54" s="232"/>
      <c r="AL54" s="48"/>
      <c r="AM54" s="48"/>
      <c r="AN54" s="48"/>
      <c r="AO54" s="48"/>
    </row>
    <row r="55" spans="1:58" ht="12" customHeight="1">
      <c r="A55" s="4"/>
      <c r="B55" s="8"/>
      <c r="C55" s="96"/>
      <c r="D55" s="18"/>
      <c r="E55" s="216"/>
      <c r="F55" s="126"/>
      <c r="G55" s="126"/>
      <c r="H55" s="126"/>
      <c r="I55" s="126"/>
      <c r="J55" s="126"/>
      <c r="K55" s="126"/>
      <c r="L55" s="126"/>
      <c r="M55" s="126"/>
      <c r="N55" s="126"/>
      <c r="O55" s="126"/>
      <c r="P55" s="126"/>
      <c r="Q55" s="126"/>
      <c r="R55" s="126"/>
      <c r="S55" s="126"/>
      <c r="T55" s="126"/>
      <c r="U55" s="126"/>
      <c r="V55" s="126"/>
      <c r="W55" s="126"/>
      <c r="X55" s="126"/>
      <c r="Y55" s="126"/>
      <c r="Z55" s="126"/>
      <c r="AA55" s="126"/>
      <c r="AB55" s="126"/>
      <c r="AC55" s="126"/>
      <c r="AD55" s="126"/>
      <c r="AE55" s="216"/>
      <c r="AF55" s="22"/>
      <c r="AG55" s="4"/>
      <c r="AH55" s="48"/>
      <c r="AI55" s="232"/>
      <c r="AJ55" s="232"/>
      <c r="AK55" s="232"/>
      <c r="AL55" s="48"/>
      <c r="AM55" s="48"/>
      <c r="AN55" s="48"/>
      <c r="AO55" s="48"/>
    </row>
    <row r="56" spans="1:58" ht="12" customHeight="1">
      <c r="A56" s="4"/>
      <c r="B56" s="8"/>
      <c r="C56" s="96"/>
      <c r="D56" s="18"/>
      <c r="E56" s="216"/>
      <c r="F56" s="126"/>
      <c r="G56" s="126"/>
      <c r="H56" s="126"/>
      <c r="I56" s="126"/>
      <c r="J56" s="126"/>
      <c r="K56" s="126"/>
      <c r="L56" s="126"/>
      <c r="M56" s="126"/>
      <c r="N56" s="126"/>
      <c r="O56" s="126"/>
      <c r="P56" s="126"/>
      <c r="Q56" s="126"/>
      <c r="R56" s="126"/>
      <c r="S56" s="126"/>
      <c r="T56" s="126"/>
      <c r="U56" s="126"/>
      <c r="V56" s="126"/>
      <c r="W56" s="126"/>
      <c r="X56" s="126"/>
      <c r="Y56" s="126"/>
      <c r="Z56" s="126"/>
      <c r="AA56" s="126"/>
      <c r="AB56" s="126"/>
      <c r="AC56" s="126"/>
      <c r="AD56" s="126"/>
      <c r="AE56" s="216"/>
      <c r="AF56" s="22"/>
      <c r="AG56" s="4"/>
      <c r="AH56" s="48"/>
      <c r="AI56" s="232"/>
      <c r="AJ56" s="232"/>
      <c r="AK56" s="232"/>
      <c r="AL56" s="48"/>
      <c r="AM56" s="48"/>
      <c r="AN56" s="48"/>
      <c r="AO56" s="48"/>
    </row>
    <row r="57" spans="1:58" ht="12" customHeight="1">
      <c r="A57" s="4"/>
      <c r="B57" s="8"/>
      <c r="C57" s="96"/>
      <c r="D57" s="18"/>
      <c r="E57" s="216"/>
      <c r="F57" s="126"/>
      <c r="G57" s="126"/>
      <c r="H57" s="126"/>
      <c r="I57" s="126"/>
      <c r="J57" s="126"/>
      <c r="K57" s="126"/>
      <c r="L57" s="126"/>
      <c r="M57" s="126"/>
      <c r="N57" s="126"/>
      <c r="O57" s="126"/>
      <c r="P57" s="126"/>
      <c r="Q57" s="126"/>
      <c r="R57" s="126"/>
      <c r="S57" s="126"/>
      <c r="T57" s="126"/>
      <c r="U57" s="126"/>
      <c r="V57" s="126"/>
      <c r="W57" s="126"/>
      <c r="X57" s="126"/>
      <c r="Y57" s="126"/>
      <c r="Z57" s="126"/>
      <c r="AA57" s="126"/>
      <c r="AB57" s="126"/>
      <c r="AC57" s="126"/>
      <c r="AD57" s="126"/>
      <c r="AE57" s="216"/>
      <c r="AF57" s="22"/>
      <c r="AG57" s="4"/>
      <c r="AH57" s="48"/>
      <c r="AI57" s="48"/>
      <c r="AJ57" s="48"/>
      <c r="AK57" s="48"/>
      <c r="AL57" s="48"/>
      <c r="AM57" s="48"/>
      <c r="AN57" s="48"/>
      <c r="AO57" s="48"/>
    </row>
    <row r="58" spans="1:58" ht="12" customHeight="1">
      <c r="A58" s="4"/>
      <c r="B58" s="8"/>
      <c r="C58" s="96"/>
      <c r="D58" s="18"/>
      <c r="E58" s="216"/>
      <c r="F58" s="126"/>
      <c r="G58" s="126"/>
      <c r="H58" s="126"/>
      <c r="I58" s="126"/>
      <c r="J58" s="126"/>
      <c r="K58" s="126"/>
      <c r="L58" s="126"/>
      <c r="M58" s="126"/>
      <c r="N58" s="126"/>
      <c r="O58" s="126"/>
      <c r="P58" s="126"/>
      <c r="Q58" s="126"/>
      <c r="R58" s="126"/>
      <c r="S58" s="126"/>
      <c r="T58" s="126"/>
      <c r="U58" s="126"/>
      <c r="V58" s="126"/>
      <c r="W58" s="126"/>
      <c r="X58" s="126"/>
      <c r="Y58" s="126"/>
      <c r="Z58" s="126"/>
      <c r="AA58" s="126"/>
      <c r="AB58" s="126"/>
      <c r="AC58" s="126"/>
      <c r="AD58" s="126"/>
      <c r="AE58" s="216"/>
      <c r="AF58" s="22"/>
      <c r="AG58" s="4"/>
      <c r="AH58" s="48"/>
      <c r="AI58" s="48"/>
      <c r="AJ58" s="48"/>
      <c r="AK58" s="48"/>
      <c r="AL58" s="48"/>
      <c r="AM58" s="48"/>
      <c r="AN58" s="48"/>
      <c r="AO58" s="48"/>
    </row>
    <row r="59" spans="1:58" ht="12" customHeight="1">
      <c r="A59" s="4"/>
      <c r="B59" s="8"/>
      <c r="C59" s="96"/>
      <c r="D59" s="18"/>
      <c r="E59" s="216"/>
      <c r="F59" s="126"/>
      <c r="G59" s="126"/>
      <c r="H59" s="126"/>
      <c r="I59" s="126"/>
      <c r="J59" s="126"/>
      <c r="K59" s="126"/>
      <c r="L59" s="126"/>
      <c r="M59" s="126"/>
      <c r="N59" s="126"/>
      <c r="O59" s="126"/>
      <c r="P59" s="126"/>
      <c r="Q59" s="126"/>
      <c r="R59" s="126"/>
      <c r="S59" s="126"/>
      <c r="T59" s="126"/>
      <c r="U59" s="126"/>
      <c r="V59" s="126"/>
      <c r="W59" s="126"/>
      <c r="X59" s="126"/>
      <c r="Y59" s="126"/>
      <c r="Z59" s="126"/>
      <c r="AA59" s="126"/>
      <c r="AB59" s="126"/>
      <c r="AC59" s="126"/>
      <c r="AD59" s="126"/>
      <c r="AE59" s="216"/>
      <c r="AF59" s="22"/>
      <c r="AG59" s="4"/>
      <c r="AH59" s="48"/>
      <c r="AI59" s="48"/>
      <c r="AJ59" s="48"/>
      <c r="AK59" s="48"/>
      <c r="AL59" s="48"/>
      <c r="AM59" s="48"/>
      <c r="AN59" s="48"/>
      <c r="AO59" s="48"/>
    </row>
    <row r="60" spans="1:58" ht="12" customHeight="1">
      <c r="A60" s="4"/>
      <c r="B60" s="8"/>
      <c r="C60" s="96"/>
      <c r="D60" s="18"/>
      <c r="E60" s="216"/>
      <c r="F60" s="126"/>
      <c r="G60" s="126"/>
      <c r="H60" s="126"/>
      <c r="I60" s="126"/>
      <c r="J60" s="126"/>
      <c r="K60" s="126"/>
      <c r="L60" s="126"/>
      <c r="M60" s="126"/>
      <c r="N60" s="126"/>
      <c r="O60" s="126"/>
      <c r="P60" s="126"/>
      <c r="Q60" s="126"/>
      <c r="R60" s="126"/>
      <c r="S60" s="126"/>
      <c r="T60" s="126"/>
      <c r="U60" s="126"/>
      <c r="V60" s="126"/>
      <c r="W60" s="126"/>
      <c r="X60" s="126"/>
      <c r="Y60" s="126"/>
      <c r="Z60" s="126"/>
      <c r="AA60" s="126"/>
      <c r="AB60" s="126"/>
      <c r="AC60" s="126"/>
      <c r="AD60" s="126"/>
      <c r="AE60" s="216"/>
      <c r="AF60" s="22"/>
      <c r="AG60" s="4"/>
      <c r="AH60" s="48"/>
      <c r="AI60" s="48"/>
      <c r="AJ60" s="48"/>
      <c r="AK60" s="48"/>
      <c r="AL60" s="48"/>
      <c r="AM60" s="48"/>
      <c r="AN60" s="48"/>
      <c r="AO60" s="48"/>
    </row>
    <row r="61" spans="1:58" ht="12" customHeight="1">
      <c r="A61" s="4"/>
      <c r="B61" s="8"/>
      <c r="C61" s="96"/>
      <c r="D61" s="18"/>
      <c r="E61" s="216"/>
      <c r="F61" s="126"/>
      <c r="G61" s="126"/>
      <c r="H61" s="126"/>
      <c r="I61" s="126"/>
      <c r="J61" s="126"/>
      <c r="K61" s="126"/>
      <c r="L61" s="126"/>
      <c r="M61" s="126"/>
      <c r="N61" s="126"/>
      <c r="O61" s="126"/>
      <c r="P61" s="126"/>
      <c r="Q61" s="126"/>
      <c r="R61" s="126"/>
      <c r="S61" s="126"/>
      <c r="T61" s="126"/>
      <c r="U61" s="126"/>
      <c r="V61" s="126"/>
      <c r="W61" s="126"/>
      <c r="X61" s="126"/>
      <c r="Y61" s="126"/>
      <c r="Z61" s="126"/>
      <c r="AA61" s="126"/>
      <c r="AB61" s="126"/>
      <c r="AC61" s="126"/>
      <c r="AD61" s="126"/>
      <c r="AE61" s="216"/>
      <c r="AF61" s="22"/>
      <c r="AG61" s="4"/>
      <c r="AH61" s="48"/>
      <c r="AI61" s="48"/>
      <c r="AJ61" s="48"/>
      <c r="AK61" s="48"/>
      <c r="AL61" s="48"/>
      <c r="AM61" s="48"/>
      <c r="AN61" s="48"/>
      <c r="AO61" s="48"/>
    </row>
    <row r="62" spans="1:58" ht="12" customHeight="1">
      <c r="A62" s="4"/>
      <c r="B62" s="8"/>
      <c r="C62" s="96"/>
      <c r="D62" s="18"/>
      <c r="E62" s="216"/>
      <c r="F62" s="126"/>
      <c r="G62" s="126"/>
      <c r="H62" s="126"/>
      <c r="I62" s="126"/>
      <c r="J62" s="126"/>
      <c r="K62" s="126"/>
      <c r="L62" s="126"/>
      <c r="M62" s="126"/>
      <c r="N62" s="126"/>
      <c r="O62" s="126"/>
      <c r="P62" s="126"/>
      <c r="Q62" s="126"/>
      <c r="R62" s="126"/>
      <c r="S62" s="126"/>
      <c r="T62" s="126"/>
      <c r="U62" s="126"/>
      <c r="V62" s="126"/>
      <c r="W62" s="126"/>
      <c r="X62" s="126"/>
      <c r="Y62" s="126"/>
      <c r="Z62" s="126"/>
      <c r="AA62" s="126"/>
      <c r="AB62" s="126"/>
      <c r="AC62" s="126"/>
      <c r="AD62" s="126"/>
      <c r="AE62" s="216"/>
      <c r="AF62" s="22"/>
      <c r="AG62" s="4"/>
      <c r="AH62" s="48"/>
      <c r="AI62" s="48"/>
      <c r="AJ62" s="48"/>
      <c r="AK62" s="48"/>
      <c r="AL62" s="48"/>
      <c r="AM62" s="48"/>
      <c r="AN62" s="48"/>
      <c r="AO62" s="48"/>
    </row>
    <row r="63" spans="1:58" ht="12" customHeight="1">
      <c r="A63" s="4"/>
      <c r="B63" s="8"/>
      <c r="C63" s="96"/>
      <c r="D63" s="18"/>
      <c r="E63" s="216"/>
      <c r="F63" s="126"/>
      <c r="G63" s="126"/>
      <c r="H63" s="126"/>
      <c r="I63" s="126"/>
      <c r="J63" s="126"/>
      <c r="K63" s="126"/>
      <c r="L63" s="126"/>
      <c r="M63" s="126"/>
      <c r="N63" s="126"/>
      <c r="O63" s="126"/>
      <c r="P63" s="126"/>
      <c r="Q63" s="126"/>
      <c r="R63" s="126"/>
      <c r="S63" s="126"/>
      <c r="T63" s="126"/>
      <c r="U63" s="126"/>
      <c r="V63" s="126"/>
      <c r="W63" s="126"/>
      <c r="X63" s="126"/>
      <c r="Y63" s="126"/>
      <c r="Z63" s="126"/>
      <c r="AA63" s="126"/>
      <c r="AB63" s="126"/>
      <c r="AC63" s="126"/>
      <c r="AD63" s="126"/>
      <c r="AE63" s="216"/>
      <c r="AF63" s="22"/>
      <c r="AG63" s="4"/>
      <c r="AH63" s="48"/>
      <c r="AI63" s="48"/>
      <c r="AJ63" s="48"/>
      <c r="AK63" s="48"/>
      <c r="AL63" s="48"/>
      <c r="AM63" s="48"/>
      <c r="AN63" s="48"/>
      <c r="AO63" s="48"/>
    </row>
    <row r="64" spans="1:58" ht="12" customHeight="1">
      <c r="A64" s="4"/>
      <c r="B64" s="8"/>
      <c r="C64" s="96"/>
      <c r="D64" s="18"/>
      <c r="E64" s="216"/>
      <c r="F64" s="126"/>
      <c r="G64" s="126"/>
      <c r="H64" s="126"/>
      <c r="I64" s="126"/>
      <c r="J64" s="126"/>
      <c r="K64" s="126"/>
      <c r="L64" s="126"/>
      <c r="M64" s="126"/>
      <c r="N64" s="126"/>
      <c r="O64" s="126"/>
      <c r="P64" s="126"/>
      <c r="Q64" s="126"/>
      <c r="R64" s="126"/>
      <c r="S64" s="126"/>
      <c r="T64" s="126"/>
      <c r="U64" s="126"/>
      <c r="V64" s="126"/>
      <c r="W64" s="126"/>
      <c r="X64" s="126"/>
      <c r="Y64" s="126"/>
      <c r="Z64" s="126"/>
      <c r="AA64" s="126"/>
      <c r="AB64" s="126"/>
      <c r="AC64" s="126"/>
      <c r="AD64" s="126"/>
      <c r="AE64" s="216"/>
      <c r="AF64" s="22"/>
      <c r="AG64" s="4"/>
      <c r="AH64" s="48"/>
      <c r="AI64" s="48"/>
      <c r="AJ64" s="48"/>
      <c r="AK64" s="48"/>
      <c r="AL64" s="48"/>
      <c r="AM64" s="48"/>
      <c r="AN64" s="48"/>
      <c r="AO64" s="48"/>
    </row>
    <row r="65" spans="1:43" ht="12" customHeight="1">
      <c r="A65" s="4"/>
      <c r="B65" s="8"/>
      <c r="C65" s="96"/>
      <c r="D65" s="18"/>
      <c r="E65" s="216"/>
      <c r="F65" s="126"/>
      <c r="G65" s="126"/>
      <c r="H65" s="126"/>
      <c r="I65" s="126"/>
      <c r="J65" s="126"/>
      <c r="K65" s="126"/>
      <c r="L65" s="126"/>
      <c r="M65" s="126"/>
      <c r="N65" s="126"/>
      <c r="O65" s="126"/>
      <c r="P65" s="126"/>
      <c r="Q65" s="126"/>
      <c r="R65" s="126"/>
      <c r="S65" s="126"/>
      <c r="T65" s="126"/>
      <c r="U65" s="126"/>
      <c r="V65" s="126"/>
      <c r="W65" s="126"/>
      <c r="X65" s="126"/>
      <c r="Y65" s="126"/>
      <c r="Z65" s="126"/>
      <c r="AA65" s="126"/>
      <c r="AB65" s="126"/>
      <c r="AC65" s="126"/>
      <c r="AD65" s="126"/>
      <c r="AE65" s="216"/>
      <c r="AF65" s="22"/>
      <c r="AG65" s="4"/>
      <c r="AH65" s="48"/>
      <c r="AI65" s="48"/>
      <c r="AJ65" s="48"/>
      <c r="AK65" s="48"/>
      <c r="AL65" s="48"/>
      <c r="AM65" s="48"/>
      <c r="AN65" s="48"/>
      <c r="AO65" s="48"/>
    </row>
    <row r="66" spans="1:43" ht="12" customHeight="1">
      <c r="A66" s="4"/>
      <c r="B66" s="8"/>
      <c r="C66" s="96"/>
      <c r="D66" s="18"/>
      <c r="E66" s="216"/>
      <c r="F66" s="126"/>
      <c r="G66" s="126"/>
      <c r="H66" s="126"/>
      <c r="I66" s="126"/>
      <c r="J66" s="126"/>
      <c r="K66" s="126"/>
      <c r="L66" s="126"/>
      <c r="M66" s="126"/>
      <c r="N66" s="126"/>
      <c r="O66" s="126"/>
      <c r="P66" s="126"/>
      <c r="Q66" s="126"/>
      <c r="R66" s="126"/>
      <c r="S66" s="126"/>
      <c r="T66" s="126"/>
      <c r="U66" s="126"/>
      <c r="V66" s="126"/>
      <c r="W66" s="126"/>
      <c r="X66" s="126"/>
      <c r="Y66" s="126"/>
      <c r="Z66" s="126"/>
      <c r="AA66" s="126"/>
      <c r="AB66" s="126"/>
      <c r="AC66" s="126"/>
      <c r="AD66" s="126"/>
      <c r="AE66" s="216"/>
      <c r="AF66" s="22"/>
      <c r="AG66" s="4"/>
      <c r="AH66" s="48"/>
      <c r="AI66" s="48"/>
      <c r="AJ66" s="48"/>
      <c r="AK66" s="48"/>
      <c r="AL66" s="48"/>
      <c r="AM66" s="48"/>
      <c r="AN66" s="48"/>
      <c r="AO66" s="48"/>
    </row>
    <row r="67" spans="1:43" ht="12" customHeight="1">
      <c r="A67" s="4"/>
      <c r="B67" s="8"/>
      <c r="C67" s="96"/>
      <c r="D67" s="18"/>
      <c r="E67" s="216"/>
      <c r="F67" s="126"/>
      <c r="G67" s="126"/>
      <c r="H67" s="126"/>
      <c r="I67" s="126"/>
      <c r="J67" s="126"/>
      <c r="K67" s="126"/>
      <c r="L67" s="126"/>
      <c r="M67" s="126"/>
      <c r="N67" s="126"/>
      <c r="O67" s="126"/>
      <c r="P67" s="126"/>
      <c r="Q67" s="126"/>
      <c r="R67" s="126"/>
      <c r="S67" s="126"/>
      <c r="T67" s="126"/>
      <c r="U67" s="126"/>
      <c r="V67" s="126"/>
      <c r="W67" s="126"/>
      <c r="X67" s="126"/>
      <c r="Y67" s="126"/>
      <c r="Z67" s="126"/>
      <c r="AA67" s="126"/>
      <c r="AB67" s="126"/>
      <c r="AC67" s="126"/>
      <c r="AD67" s="126"/>
      <c r="AE67" s="216"/>
      <c r="AF67" s="22"/>
      <c r="AG67" s="4"/>
      <c r="AH67" s="48"/>
      <c r="AI67" s="48"/>
      <c r="AJ67" s="48"/>
      <c r="AK67" s="48"/>
      <c r="AL67" s="48"/>
      <c r="AM67" s="48"/>
      <c r="AN67" s="48"/>
      <c r="AO67" s="48"/>
    </row>
    <row r="68" spans="1:43" ht="12" customHeight="1">
      <c r="A68" s="4"/>
      <c r="B68" s="8"/>
      <c r="C68" s="96"/>
      <c r="D68" s="18"/>
      <c r="E68" s="216"/>
      <c r="F68" s="126"/>
      <c r="G68" s="126"/>
      <c r="H68" s="126"/>
      <c r="I68" s="126"/>
      <c r="J68" s="126"/>
      <c r="K68" s="126"/>
      <c r="L68" s="126"/>
      <c r="M68" s="126"/>
      <c r="N68" s="126"/>
      <c r="O68" s="126"/>
      <c r="P68" s="126"/>
      <c r="Q68" s="126"/>
      <c r="R68" s="126"/>
      <c r="S68" s="126"/>
      <c r="T68" s="126"/>
      <c r="U68" s="126"/>
      <c r="V68" s="126"/>
      <c r="W68" s="126"/>
      <c r="X68" s="126"/>
      <c r="Y68" s="126"/>
      <c r="Z68" s="126"/>
      <c r="AA68" s="126"/>
      <c r="AB68" s="126"/>
      <c r="AC68" s="126"/>
      <c r="AD68" s="126"/>
      <c r="AE68" s="216"/>
      <c r="AF68" s="22"/>
      <c r="AG68" s="4"/>
      <c r="AH68" s="48"/>
      <c r="AI68" s="48"/>
      <c r="AJ68" s="48"/>
      <c r="AK68" s="48"/>
      <c r="AL68" s="48"/>
      <c r="AM68" s="48"/>
      <c r="AN68" s="48"/>
      <c r="AO68" s="48"/>
    </row>
    <row r="69" spans="1:43" ht="12" customHeight="1">
      <c r="A69" s="4"/>
      <c r="B69" s="8"/>
      <c r="C69" s="96"/>
      <c r="D69" s="18"/>
      <c r="E69" s="216"/>
      <c r="F69" s="126"/>
      <c r="G69" s="126"/>
      <c r="H69" s="126"/>
      <c r="I69" s="126"/>
      <c r="J69" s="126"/>
      <c r="K69" s="126"/>
      <c r="L69" s="126"/>
      <c r="M69" s="126"/>
      <c r="N69" s="126"/>
      <c r="O69" s="126"/>
      <c r="P69" s="126"/>
      <c r="Q69" s="126"/>
      <c r="R69" s="126"/>
      <c r="S69" s="126"/>
      <c r="T69" s="126"/>
      <c r="U69" s="126"/>
      <c r="V69" s="126"/>
      <c r="W69" s="126"/>
      <c r="X69" s="126"/>
      <c r="Y69" s="126"/>
      <c r="Z69" s="126"/>
      <c r="AA69" s="126"/>
      <c r="AB69" s="126"/>
      <c r="AC69" s="126"/>
      <c r="AD69" s="126"/>
      <c r="AE69" s="216"/>
      <c r="AF69" s="22"/>
      <c r="AG69" s="4"/>
      <c r="AH69" s="48"/>
      <c r="AI69" s="48"/>
      <c r="AJ69" s="48"/>
      <c r="AK69" s="48"/>
      <c r="AL69" s="48"/>
      <c r="AM69" s="48"/>
      <c r="AN69" s="48"/>
      <c r="AO69" s="48"/>
    </row>
    <row r="70" spans="1:43" ht="12" customHeight="1">
      <c r="A70" s="4"/>
      <c r="B70" s="8"/>
      <c r="C70" s="96"/>
      <c r="D70" s="18"/>
      <c r="E70" s="216"/>
      <c r="F70" s="126"/>
      <c r="G70" s="126"/>
      <c r="H70" s="126"/>
      <c r="I70" s="126"/>
      <c r="J70" s="126"/>
      <c r="K70" s="126"/>
      <c r="L70" s="126"/>
      <c r="M70" s="126"/>
      <c r="N70" s="126"/>
      <c r="O70" s="126"/>
      <c r="P70" s="126"/>
      <c r="Q70" s="126"/>
      <c r="R70" s="126"/>
      <c r="S70" s="126"/>
      <c r="T70" s="126"/>
      <c r="U70" s="126"/>
      <c r="V70" s="126"/>
      <c r="W70" s="126"/>
      <c r="X70" s="126"/>
      <c r="Y70" s="126"/>
      <c r="Z70" s="126"/>
      <c r="AA70" s="126"/>
      <c r="AB70" s="126"/>
      <c r="AC70" s="126"/>
      <c r="AD70" s="126"/>
      <c r="AE70" s="216"/>
      <c r="AF70" s="22"/>
      <c r="AG70" s="4"/>
      <c r="AH70" s="48"/>
      <c r="AI70" s="48"/>
      <c r="AJ70" s="48"/>
      <c r="AK70" s="48"/>
      <c r="AL70" s="48"/>
      <c r="AM70" s="48"/>
      <c r="AN70" s="48"/>
      <c r="AO70" s="48"/>
    </row>
    <row r="71" spans="1:43" s="132" customFormat="1" ht="9.75" customHeight="1">
      <c r="A71" s="130"/>
      <c r="B71" s="131"/>
      <c r="C71" s="134"/>
      <c r="D71" s="53"/>
      <c r="E71" s="136"/>
      <c r="F71" s="136"/>
      <c r="G71" s="136"/>
      <c r="H71" s="217"/>
      <c r="I71" s="217"/>
      <c r="J71" s="217"/>
      <c r="K71" s="217"/>
      <c r="L71" s="217"/>
      <c r="M71" s="217"/>
      <c r="N71" s="217"/>
      <c r="O71" s="217"/>
      <c r="P71" s="217"/>
      <c r="Q71" s="217"/>
      <c r="R71" s="217"/>
      <c r="S71" s="217"/>
      <c r="T71" s="217"/>
      <c r="U71" s="217"/>
      <c r="V71" s="217"/>
      <c r="W71" s="217"/>
      <c r="X71" s="217"/>
      <c r="Y71" s="217"/>
      <c r="Z71" s="217"/>
      <c r="AA71" s="217"/>
      <c r="AB71" s="217"/>
      <c r="AC71" s="217"/>
      <c r="AD71" s="217"/>
      <c r="AE71" s="217"/>
      <c r="AF71" s="222"/>
      <c r="AG71" s="130"/>
      <c r="AH71" s="230"/>
      <c r="AI71" s="230"/>
      <c r="AJ71" s="230"/>
      <c r="AK71" s="230"/>
      <c r="AL71" s="230"/>
      <c r="AM71" s="230"/>
      <c r="AN71" s="230"/>
      <c r="AO71" s="230"/>
    </row>
    <row r="72" spans="1:43" ht="11.25" customHeight="1" thickBot="1">
      <c r="A72" s="4"/>
      <c r="B72" s="1"/>
      <c r="C72" s="95"/>
      <c r="D72" s="18"/>
      <c r="E72" s="218"/>
      <c r="F72" s="218"/>
      <c r="G72" s="218"/>
      <c r="H72" s="218"/>
      <c r="I72" s="218"/>
      <c r="J72" s="218"/>
      <c r="K72" s="218"/>
      <c r="L72" s="218"/>
      <c r="M72" s="218"/>
      <c r="N72" s="218"/>
      <c r="O72" s="218"/>
      <c r="P72" s="218"/>
      <c r="Q72" s="218"/>
      <c r="R72" s="218"/>
      <c r="S72" s="218"/>
      <c r="T72" s="218"/>
      <c r="U72" s="218"/>
      <c r="V72" s="217"/>
      <c r="W72" s="218"/>
      <c r="X72" s="218"/>
      <c r="Y72" s="218"/>
      <c r="Z72" s="218"/>
      <c r="AA72" s="218"/>
      <c r="AB72" s="218"/>
      <c r="AC72" s="218"/>
      <c r="AD72" s="218"/>
      <c r="AE72" s="218"/>
      <c r="AF72" s="22"/>
      <c r="AG72" s="4"/>
      <c r="AH72" s="48"/>
      <c r="AI72" s="48"/>
      <c r="AJ72" s="48"/>
      <c r="AK72" s="48"/>
      <c r="AL72" s="48"/>
      <c r="AM72" s="48"/>
      <c r="AN72" s="48"/>
      <c r="AO72" s="48"/>
    </row>
    <row r="73" spans="1:43" ht="13.5" customHeight="1" thickBot="1">
      <c r="A73" s="4"/>
      <c r="B73" s="1"/>
      <c r="C73" s="1"/>
      <c r="D73" s="1"/>
      <c r="I73" s="8"/>
      <c r="J73" s="8"/>
      <c r="K73" s="8"/>
      <c r="L73" s="8"/>
      <c r="M73" s="8"/>
      <c r="N73" s="8"/>
      <c r="O73" s="8"/>
      <c r="P73" s="8"/>
      <c r="Q73" s="8"/>
      <c r="R73" s="8"/>
      <c r="S73" s="8"/>
      <c r="T73" s="8"/>
      <c r="U73" s="8"/>
      <c r="V73" s="133"/>
      <c r="W73" s="8"/>
      <c r="X73" s="8"/>
      <c r="Y73" s="8"/>
      <c r="Z73" s="1460" t="s">
        <v>592</v>
      </c>
      <c r="AA73" s="1460"/>
      <c r="AB73" s="1460"/>
      <c r="AC73" s="1460"/>
      <c r="AD73" s="1460"/>
      <c r="AE73" s="1703"/>
      <c r="AF73" s="114">
        <v>23</v>
      </c>
      <c r="AG73" s="4"/>
      <c r="AH73" s="231"/>
      <c r="AI73" s="231"/>
      <c r="AJ73" s="231"/>
      <c r="AK73" s="231"/>
      <c r="AL73" s="231"/>
      <c r="AM73" s="231"/>
      <c r="AN73" s="231"/>
      <c r="AO73" s="231"/>
      <c r="AP73" s="116"/>
      <c r="AQ73" s="116"/>
    </row>
    <row r="74" spans="1:43" ht="13.5" customHeight="1">
      <c r="A74" s="115"/>
      <c r="B74" s="115"/>
      <c r="C74" s="115"/>
      <c r="D74" s="115"/>
      <c r="E74" s="115"/>
      <c r="F74" s="115"/>
      <c r="G74" s="115"/>
      <c r="H74" s="115"/>
      <c r="I74" s="115"/>
      <c r="J74" s="115"/>
      <c r="K74" s="115"/>
      <c r="L74" s="115"/>
      <c r="M74" s="115"/>
      <c r="N74" s="115"/>
      <c r="O74" s="115"/>
      <c r="P74" s="115"/>
      <c r="Q74" s="115"/>
      <c r="R74" s="115"/>
      <c r="S74" s="115"/>
      <c r="T74" s="115"/>
      <c r="U74" s="115"/>
      <c r="W74" s="115"/>
      <c r="X74" s="115"/>
      <c r="Y74" s="115"/>
      <c r="Z74" s="115"/>
      <c r="AA74" s="115"/>
      <c r="AB74" s="135"/>
      <c r="AC74" s="115"/>
      <c r="AD74" s="135"/>
      <c r="AE74" s="115"/>
      <c r="AF74" s="115"/>
      <c r="AG74" s="115"/>
      <c r="AH74" s="231"/>
      <c r="AI74" s="231"/>
      <c r="AJ74" s="231"/>
      <c r="AK74" s="231"/>
      <c r="AL74" s="231"/>
      <c r="AM74" s="231"/>
      <c r="AN74" s="231"/>
      <c r="AO74" s="231"/>
      <c r="AP74" s="116"/>
      <c r="AQ74" s="116"/>
    </row>
    <row r="75" spans="1:43">
      <c r="A75" s="115"/>
      <c r="B75" s="115"/>
      <c r="C75" s="115"/>
      <c r="D75" s="115"/>
      <c r="E75" s="115"/>
      <c r="F75" s="115"/>
      <c r="G75" s="115"/>
      <c r="H75" s="115"/>
      <c r="I75" s="115"/>
      <c r="J75" s="115"/>
      <c r="K75" s="115"/>
      <c r="L75" s="115"/>
      <c r="M75" s="115"/>
      <c r="N75" s="115"/>
      <c r="O75" s="115"/>
      <c r="P75" s="115"/>
      <c r="Q75" s="115"/>
      <c r="R75" s="115"/>
      <c r="S75" s="115"/>
      <c r="T75" s="115"/>
      <c r="U75" s="115"/>
      <c r="W75" s="115"/>
      <c r="X75" s="115"/>
      <c r="Y75" s="115"/>
      <c r="Z75" s="115"/>
      <c r="AA75" s="115"/>
      <c r="AB75" s="135"/>
      <c r="AC75" s="115"/>
      <c r="AD75" s="135"/>
      <c r="AE75" s="115"/>
      <c r="AF75" s="115"/>
      <c r="AG75" s="115"/>
      <c r="AH75" s="231"/>
      <c r="AI75" s="231"/>
      <c r="AJ75" s="231"/>
      <c r="AK75" s="231"/>
      <c r="AL75" s="231"/>
      <c r="AM75" s="231"/>
      <c r="AN75" s="231"/>
      <c r="AO75" s="231"/>
      <c r="AP75" s="116"/>
      <c r="AQ75" s="116"/>
    </row>
    <row r="76" spans="1:43">
      <c r="A76" s="115"/>
      <c r="B76" s="115"/>
      <c r="C76" s="115"/>
      <c r="D76" s="115"/>
      <c r="E76" s="115"/>
      <c r="F76" s="115"/>
      <c r="G76" s="115"/>
      <c r="H76" s="115"/>
      <c r="I76" s="115"/>
      <c r="J76" s="115"/>
      <c r="K76" s="115"/>
      <c r="L76" s="115"/>
      <c r="M76" s="115"/>
      <c r="N76" s="115"/>
      <c r="O76" s="115"/>
      <c r="P76" s="115"/>
      <c r="Q76" s="115"/>
      <c r="R76" s="115"/>
      <c r="S76" s="115"/>
      <c r="T76" s="115"/>
      <c r="U76" s="115"/>
      <c r="W76" s="115"/>
      <c r="X76" s="115"/>
      <c r="Y76" s="115"/>
      <c r="Z76" s="115"/>
      <c r="AA76" s="115"/>
      <c r="AB76" s="135"/>
      <c r="AC76" s="115"/>
      <c r="AD76" s="135"/>
      <c r="AE76" s="115"/>
      <c r="AF76" s="115"/>
      <c r="AG76" s="115"/>
      <c r="AH76" s="231"/>
      <c r="AI76" s="231"/>
      <c r="AJ76" s="231"/>
      <c r="AK76" s="231"/>
      <c r="AL76" s="231"/>
      <c r="AM76" s="231"/>
      <c r="AN76" s="231"/>
      <c r="AO76" s="231"/>
      <c r="AP76" s="116"/>
      <c r="AQ76" s="116"/>
    </row>
    <row r="77" spans="1:43">
      <c r="A77" s="115"/>
      <c r="B77" s="115"/>
      <c r="C77" s="115"/>
      <c r="D77" s="115"/>
      <c r="E77" s="115"/>
      <c r="F77" s="115"/>
      <c r="G77" s="115"/>
      <c r="H77" s="115"/>
      <c r="I77" s="115"/>
      <c r="J77" s="115"/>
      <c r="K77" s="115"/>
      <c r="L77" s="115"/>
      <c r="M77" s="115"/>
      <c r="N77" s="115"/>
      <c r="O77" s="115"/>
      <c r="P77" s="115"/>
      <c r="Q77" s="115"/>
      <c r="R77" s="115"/>
      <c r="S77" s="115"/>
      <c r="T77" s="115"/>
      <c r="U77" s="115"/>
      <c r="W77" s="115"/>
      <c r="X77" s="115"/>
      <c r="Y77" s="115"/>
      <c r="Z77" s="115"/>
      <c r="AA77" s="115"/>
      <c r="AB77" s="135"/>
      <c r="AC77" s="115"/>
      <c r="AD77" s="135"/>
      <c r="AE77" s="115"/>
      <c r="AF77" s="115"/>
      <c r="AG77" s="115"/>
      <c r="AH77" s="231"/>
      <c r="AI77" s="231"/>
      <c r="AJ77" s="231"/>
      <c r="AK77" s="231"/>
      <c r="AL77" s="231"/>
      <c r="AM77" s="231"/>
      <c r="AN77" s="231"/>
      <c r="AO77" s="231"/>
      <c r="AP77" s="116"/>
      <c r="AQ77" s="116"/>
    </row>
    <row r="78" spans="1:43">
      <c r="A78" s="115"/>
      <c r="B78" s="115"/>
      <c r="C78" s="115"/>
      <c r="D78" s="115"/>
      <c r="E78" s="115"/>
      <c r="F78" s="115"/>
      <c r="G78" s="115"/>
      <c r="H78" s="115"/>
      <c r="I78" s="115"/>
      <c r="J78" s="115"/>
      <c r="K78" s="115"/>
      <c r="L78" s="115"/>
      <c r="M78" s="115"/>
      <c r="N78" s="115"/>
      <c r="O78" s="115"/>
      <c r="P78" s="115"/>
      <c r="Q78" s="115"/>
      <c r="R78" s="115"/>
      <c r="S78" s="115"/>
      <c r="T78" s="115"/>
      <c r="U78" s="115"/>
      <c r="W78" s="115"/>
      <c r="X78" s="115"/>
      <c r="Y78" s="115"/>
      <c r="Z78" s="115"/>
      <c r="AA78" s="115"/>
      <c r="AB78" s="135"/>
      <c r="AC78" s="115"/>
      <c r="AD78" s="135"/>
      <c r="AE78" s="115"/>
      <c r="AF78" s="115"/>
      <c r="AG78" s="115"/>
      <c r="AH78" s="231"/>
      <c r="AI78" s="231"/>
      <c r="AJ78" s="231"/>
      <c r="AK78" s="231"/>
      <c r="AL78" s="231"/>
      <c r="AM78" s="231"/>
      <c r="AN78" s="231"/>
      <c r="AO78" s="231"/>
      <c r="AP78" s="116"/>
      <c r="AQ78" s="116"/>
    </row>
    <row r="79" spans="1:43">
      <c r="AB79" s="46"/>
      <c r="AD79" s="46"/>
      <c r="AH79" s="48"/>
      <c r="AI79" s="48"/>
      <c r="AJ79" s="111"/>
      <c r="AK79" s="48"/>
      <c r="AL79" s="48"/>
      <c r="AM79" s="48"/>
      <c r="AN79" s="48"/>
      <c r="AO79" s="48"/>
    </row>
    <row r="80" spans="1:43">
      <c r="AH80" s="48"/>
      <c r="AI80" s="48"/>
      <c r="AJ80" s="48"/>
      <c r="AK80" s="48"/>
      <c r="AL80" s="48"/>
      <c r="AM80" s="48"/>
      <c r="AN80" s="48"/>
      <c r="AO80" s="48"/>
    </row>
    <row r="81" spans="28:41">
      <c r="AH81" s="48"/>
      <c r="AI81" s="48"/>
      <c r="AJ81" s="48"/>
      <c r="AK81" s="48"/>
      <c r="AL81" s="48"/>
      <c r="AM81" s="48"/>
      <c r="AN81" s="48"/>
      <c r="AO81" s="48"/>
    </row>
    <row r="82" spans="28:41">
      <c r="AH82" s="48"/>
      <c r="AI82" s="48"/>
      <c r="AJ82" s="48"/>
      <c r="AK82" s="48"/>
      <c r="AL82" s="48"/>
      <c r="AM82" s="48"/>
      <c r="AN82" s="48"/>
      <c r="AO82" s="48"/>
    </row>
    <row r="83" spans="28:41">
      <c r="AH83" s="48"/>
      <c r="AI83" s="48"/>
      <c r="AJ83" s="48"/>
      <c r="AK83" s="48"/>
      <c r="AL83" s="48"/>
      <c r="AM83" s="48"/>
      <c r="AN83" s="48"/>
      <c r="AO83" s="48"/>
    </row>
    <row r="84" spans="28:41" ht="8.25" customHeight="1"/>
    <row r="86" spans="28:41" ht="9" customHeight="1">
      <c r="AF86" s="9"/>
    </row>
    <row r="87" spans="28:41" ht="8.25" customHeight="1">
      <c r="AB87" s="58"/>
      <c r="AD87" s="58"/>
      <c r="AF87" s="58"/>
    </row>
    <row r="88" spans="28:41" ht="9.75" customHeight="1"/>
  </sheetData>
  <customSheetViews>
    <customSheetView guid="{D8E90C30-C61D-40A7-989F-8651AA8E91E2}" hiddenRows="1" topLeftCell="A7">
      <selection activeCell="EW151" sqref="EW151:FA155"/>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hiddenRows="1" topLeftCell="A7">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hiddenRows="1" topLeftCell="A7">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9">
    <mergeCell ref="Z73:AE73"/>
    <mergeCell ref="C1:H1"/>
    <mergeCell ref="B2:D2"/>
    <mergeCell ref="F47:V47"/>
    <mergeCell ref="F6:V6"/>
    <mergeCell ref="C8:D8"/>
    <mergeCell ref="X6:AD6"/>
    <mergeCell ref="X47:AD47"/>
    <mergeCell ref="F5:L5"/>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drawing r:id="rId5"/>
</worksheet>
</file>

<file path=xl/worksheets/sheet22.xml><?xml version="1.0" encoding="utf-8"?>
<worksheet xmlns="http://schemas.openxmlformats.org/spreadsheetml/2006/main" xmlns:r="http://schemas.openxmlformats.org/officeDocument/2006/relationships">
  <sheetPr codeName="Folha10" enableFormatConditionsCalculation="0">
    <tabColor indexed="47"/>
  </sheetPr>
  <dimension ref="A1:P71"/>
  <sheetViews>
    <sheetView showRuler="0" workbookViewId="0"/>
  </sheetViews>
  <sheetFormatPr defaultRowHeight="12.75"/>
  <cols>
    <col min="1" max="1" width="3.28515625" customWidth="1"/>
    <col min="2" max="2" width="2.5703125" customWidth="1"/>
    <col min="3" max="3" width="3" customWidth="1"/>
    <col min="4" max="4" width="23.85546875" customWidth="1"/>
    <col min="5" max="5" width="0.5703125" customWidth="1"/>
    <col min="6" max="6" width="13" customWidth="1"/>
    <col min="7" max="7" width="5.5703125" customWidth="1"/>
    <col min="8" max="8" width="3.28515625" customWidth="1"/>
    <col min="9" max="9" width="13.42578125" customWidth="1"/>
    <col min="10" max="10" width="19.85546875" customWidth="1"/>
    <col min="11" max="11" width="8.28515625" customWidth="1"/>
    <col min="12" max="12" width="3.28515625" customWidth="1"/>
    <col min="13" max="13" width="2.42578125" customWidth="1"/>
    <col min="14" max="14" width="1" customWidth="1"/>
  </cols>
  <sheetData>
    <row r="1" spans="1:14" ht="13.5" customHeight="1">
      <c r="A1" s="145"/>
      <c r="B1" s="195"/>
      <c r="C1" s="1706"/>
      <c r="D1" s="1706"/>
      <c r="E1" s="1706"/>
      <c r="F1" s="1706"/>
      <c r="G1" s="1706"/>
      <c r="H1" s="148"/>
      <c r="I1" s="147"/>
      <c r="J1" s="147"/>
      <c r="K1" s="147"/>
      <c r="L1" s="147"/>
      <c r="M1" s="147"/>
      <c r="N1" s="147"/>
    </row>
    <row r="2" spans="1:14">
      <c r="A2" s="145"/>
      <c r="B2" s="196"/>
      <c r="C2" s="1706"/>
      <c r="D2" s="1706"/>
      <c r="E2" s="1706"/>
      <c r="F2" s="1706"/>
      <c r="G2" s="1706"/>
      <c r="H2" s="148"/>
      <c r="I2" s="147"/>
      <c r="J2" s="197"/>
      <c r="K2" s="147"/>
      <c r="L2" s="147"/>
      <c r="M2" s="147"/>
      <c r="N2" s="145"/>
    </row>
    <row r="3" spans="1:14" ht="33.75">
      <c r="A3" s="145"/>
      <c r="B3" s="147"/>
      <c r="C3" s="148"/>
      <c r="D3" s="148"/>
      <c r="E3" s="148"/>
      <c r="F3" s="148"/>
      <c r="G3" s="148"/>
      <c r="H3" s="148"/>
      <c r="I3" s="198"/>
      <c r="J3" s="147"/>
      <c r="K3" s="147"/>
      <c r="L3" s="199"/>
      <c r="M3" s="147"/>
      <c r="N3" s="145"/>
    </row>
    <row r="4" spans="1:14" s="12" customFormat="1">
      <c r="A4" s="149"/>
      <c r="B4" s="150"/>
      <c r="C4" s="148"/>
      <c r="D4" s="148"/>
      <c r="E4" s="148"/>
      <c r="F4" s="148"/>
      <c r="G4" s="148"/>
      <c r="H4" s="148"/>
      <c r="I4" s="147"/>
      <c r="J4" s="147"/>
      <c r="K4" s="147"/>
      <c r="L4" s="199"/>
      <c r="M4" s="147"/>
      <c r="N4" s="149"/>
    </row>
    <row r="5" spans="1:14">
      <c r="A5" s="145"/>
      <c r="B5" s="147"/>
      <c r="C5" s="148"/>
      <c r="D5" s="148"/>
      <c r="E5" s="148"/>
      <c r="F5" s="148"/>
      <c r="G5" s="148"/>
      <c r="H5" s="148"/>
      <c r="I5" s="147"/>
      <c r="J5" s="147"/>
      <c r="K5" s="147"/>
      <c r="L5" s="199"/>
      <c r="M5" s="147"/>
      <c r="N5" s="145"/>
    </row>
    <row r="6" spans="1:14">
      <c r="A6" s="145"/>
      <c r="B6" s="147"/>
      <c r="C6" s="148"/>
      <c r="D6" s="148"/>
      <c r="E6" s="148"/>
      <c r="F6" s="148"/>
      <c r="G6" s="148"/>
      <c r="H6" s="148"/>
      <c r="I6" s="147"/>
      <c r="J6" s="147"/>
      <c r="K6" s="147"/>
      <c r="L6" s="199"/>
      <c r="M6" s="147"/>
      <c r="N6" s="145"/>
    </row>
    <row r="7" spans="1:14">
      <c r="A7" s="145"/>
      <c r="B7" s="147"/>
      <c r="C7" s="148"/>
      <c r="D7" s="148"/>
      <c r="E7" s="148"/>
      <c r="F7" s="148"/>
      <c r="G7" s="148"/>
      <c r="H7" s="148"/>
      <c r="I7" s="147"/>
      <c r="J7" s="147"/>
      <c r="K7" s="147"/>
      <c r="L7" s="199"/>
      <c r="M7" s="200"/>
      <c r="N7" s="145"/>
    </row>
    <row r="8" spans="1:14">
      <c r="A8" s="145"/>
      <c r="B8" s="147"/>
      <c r="C8" s="148"/>
      <c r="D8" s="148"/>
      <c r="E8" s="148"/>
      <c r="F8" s="148"/>
      <c r="G8" s="148"/>
      <c r="H8" s="148"/>
      <c r="I8" s="147"/>
      <c r="J8" s="147"/>
      <c r="K8" s="147"/>
      <c r="L8" s="199"/>
      <c r="M8" s="200"/>
      <c r="N8" s="145"/>
    </row>
    <row r="9" spans="1:14">
      <c r="A9" s="145"/>
      <c r="B9" s="147"/>
      <c r="C9" s="148"/>
      <c r="D9" s="148"/>
      <c r="E9" s="148"/>
      <c r="F9" s="148"/>
      <c r="G9" s="148"/>
      <c r="H9" s="148"/>
      <c r="I9" s="147"/>
      <c r="J9" s="147"/>
      <c r="K9" s="147"/>
      <c r="L9" s="199"/>
      <c r="M9" s="200"/>
      <c r="N9" s="145"/>
    </row>
    <row r="10" spans="1:14">
      <c r="A10" s="145"/>
      <c r="B10" s="147"/>
      <c r="C10" s="148"/>
      <c r="D10" s="148"/>
      <c r="E10" s="148"/>
      <c r="F10" s="148"/>
      <c r="G10" s="148"/>
      <c r="H10" s="148"/>
      <c r="I10" s="147"/>
      <c r="J10" s="147"/>
      <c r="K10" s="147"/>
      <c r="L10" s="199"/>
      <c r="M10" s="200"/>
      <c r="N10" s="145"/>
    </row>
    <row r="11" spans="1:14">
      <c r="A11" s="145"/>
      <c r="B11" s="147"/>
      <c r="C11" s="148"/>
      <c r="D11" s="148"/>
      <c r="E11" s="148"/>
      <c r="F11" s="148"/>
      <c r="G11" s="148"/>
      <c r="H11" s="148"/>
      <c r="I11" s="147"/>
      <c r="J11" s="147"/>
      <c r="K11" s="147"/>
      <c r="L11" s="199"/>
      <c r="M11" s="200"/>
      <c r="N11" s="145"/>
    </row>
    <row r="12" spans="1:14">
      <c r="A12" s="145"/>
      <c r="B12" s="147"/>
      <c r="C12" s="148"/>
      <c r="D12" s="148"/>
      <c r="E12" s="148"/>
      <c r="F12" s="148"/>
      <c r="G12" s="148"/>
      <c r="H12" s="148"/>
      <c r="I12" s="147"/>
      <c r="J12" s="147"/>
      <c r="K12" s="147"/>
      <c r="L12" s="199"/>
      <c r="M12" s="200"/>
      <c r="N12" s="145"/>
    </row>
    <row r="13" spans="1:14">
      <c r="A13" s="145"/>
      <c r="B13" s="147"/>
      <c r="C13" s="148"/>
      <c r="D13" s="148"/>
      <c r="E13" s="148"/>
      <c r="F13" s="148"/>
      <c r="G13" s="148"/>
      <c r="H13" s="148"/>
      <c r="I13" s="147"/>
      <c r="J13" s="147"/>
      <c r="K13" s="147"/>
      <c r="L13" s="199"/>
      <c r="M13" s="200"/>
      <c r="N13" s="145"/>
    </row>
    <row r="14" spans="1:14">
      <c r="A14" s="145"/>
      <c r="B14" s="147"/>
      <c r="C14" s="148"/>
      <c r="D14" s="148"/>
      <c r="E14" s="148"/>
      <c r="F14" s="148"/>
      <c r="G14" s="148"/>
      <c r="H14" s="148"/>
      <c r="I14" s="147"/>
      <c r="J14" s="147"/>
      <c r="K14" s="147"/>
      <c r="L14" s="199"/>
      <c r="M14" s="200"/>
      <c r="N14" s="145"/>
    </row>
    <row r="15" spans="1:14">
      <c r="A15" s="145"/>
      <c r="B15" s="147"/>
      <c r="C15" s="148"/>
      <c r="D15" s="148"/>
      <c r="E15" s="148"/>
      <c r="F15" s="148"/>
      <c r="G15" s="148"/>
      <c r="H15" s="148"/>
      <c r="I15" s="147"/>
      <c r="J15" s="147"/>
      <c r="K15" s="147"/>
      <c r="L15" s="199"/>
      <c r="M15" s="200"/>
      <c r="N15" s="145"/>
    </row>
    <row r="16" spans="1:14">
      <c r="A16" s="145"/>
      <c r="B16" s="147"/>
      <c r="C16" s="148"/>
      <c r="D16" s="148"/>
      <c r="E16" s="148"/>
      <c r="F16" s="148"/>
      <c r="G16" s="148"/>
      <c r="H16" s="148"/>
      <c r="I16" s="147"/>
      <c r="J16" s="147"/>
      <c r="K16" s="147"/>
      <c r="L16" s="199"/>
      <c r="M16" s="200"/>
      <c r="N16" s="145"/>
    </row>
    <row r="17" spans="1:16">
      <c r="A17" s="145"/>
      <c r="B17" s="147"/>
      <c r="C17" s="148"/>
      <c r="D17" s="148"/>
      <c r="E17" s="148"/>
      <c r="F17" s="148"/>
      <c r="G17" s="148"/>
      <c r="H17" s="148"/>
      <c r="I17" s="147"/>
      <c r="J17" s="147"/>
      <c r="K17" s="147"/>
      <c r="L17" s="199"/>
      <c r="M17" s="200"/>
      <c r="N17" s="145"/>
    </row>
    <row r="18" spans="1:16">
      <c r="A18" s="145"/>
      <c r="B18" s="147"/>
      <c r="C18" s="148"/>
      <c r="D18" s="148"/>
      <c r="E18" s="148"/>
      <c r="F18" s="148"/>
      <c r="G18" s="148"/>
      <c r="H18" s="148"/>
      <c r="I18" s="147"/>
      <c r="J18" s="147"/>
      <c r="K18" s="147"/>
      <c r="L18" s="199"/>
      <c r="M18" s="200"/>
      <c r="N18" s="145"/>
    </row>
    <row r="19" spans="1:16">
      <c r="A19" s="145"/>
      <c r="B19" s="147"/>
      <c r="C19" s="148"/>
      <c r="D19" s="148"/>
      <c r="E19" s="148"/>
      <c r="F19" s="148"/>
      <c r="G19" s="148"/>
      <c r="H19" s="148"/>
      <c r="I19" s="147"/>
      <c r="J19" s="147"/>
      <c r="K19" s="147"/>
      <c r="L19" s="199"/>
      <c r="M19" s="200"/>
      <c r="N19" s="145"/>
    </row>
    <row r="20" spans="1:16">
      <c r="A20" s="145"/>
      <c r="B20" s="147"/>
      <c r="C20" s="148"/>
      <c r="D20" s="148"/>
      <c r="E20" s="148"/>
      <c r="F20" s="148"/>
      <c r="G20" s="148"/>
      <c r="H20" s="148"/>
      <c r="I20" s="147"/>
      <c r="J20" s="147"/>
      <c r="K20" s="147"/>
      <c r="L20" s="199"/>
      <c r="M20" s="200"/>
      <c r="N20" s="145"/>
    </row>
    <row r="21" spans="1:16">
      <c r="A21" s="145"/>
      <c r="B21" s="147"/>
      <c r="C21" s="148"/>
      <c r="D21" s="148"/>
      <c r="E21" s="148"/>
      <c r="F21" s="148"/>
      <c r="G21" s="148"/>
      <c r="H21" s="148"/>
      <c r="I21" s="147"/>
      <c r="J21" s="147"/>
      <c r="K21" s="147"/>
      <c r="L21" s="199"/>
      <c r="M21" s="200"/>
      <c r="N21" s="145"/>
    </row>
    <row r="22" spans="1:16">
      <c r="A22" s="145"/>
      <c r="B22" s="147"/>
      <c r="C22" s="148"/>
      <c r="D22" s="148"/>
      <c r="E22" s="148"/>
      <c r="F22" s="148"/>
      <c r="G22" s="148"/>
      <c r="H22" s="148"/>
      <c r="I22" s="147"/>
      <c r="J22" s="147"/>
      <c r="K22" s="147"/>
      <c r="L22" s="199"/>
      <c r="M22" s="200"/>
      <c r="N22" s="145"/>
    </row>
    <row r="23" spans="1:16">
      <c r="A23" s="145"/>
      <c r="B23" s="147"/>
      <c r="C23" s="148"/>
      <c r="D23" s="148"/>
      <c r="E23" s="148"/>
      <c r="F23" s="148"/>
      <c r="G23" s="148"/>
      <c r="H23" s="148"/>
      <c r="I23" s="147"/>
      <c r="J23" s="147"/>
      <c r="K23" s="147"/>
      <c r="L23" s="199"/>
      <c r="M23" s="200"/>
      <c r="N23" s="145"/>
      <c r="P23" s="7"/>
    </row>
    <row r="24" spans="1:16">
      <c r="A24" s="145"/>
      <c r="B24" s="147"/>
      <c r="C24" s="148"/>
      <c r="D24" s="148"/>
      <c r="E24" s="148"/>
      <c r="F24" s="148"/>
      <c r="G24" s="148"/>
      <c r="H24" s="148"/>
      <c r="I24" s="147"/>
      <c r="J24" s="147"/>
      <c r="K24" s="147"/>
      <c r="L24" s="199"/>
      <c r="M24" s="200"/>
      <c r="N24" s="145"/>
    </row>
    <row r="25" spans="1:16">
      <c r="A25" s="145"/>
      <c r="B25" s="147"/>
      <c r="C25" s="148"/>
      <c r="D25" s="148"/>
      <c r="E25" s="148"/>
      <c r="F25" s="148"/>
      <c r="G25" s="148"/>
      <c r="H25" s="148"/>
      <c r="I25" s="147"/>
      <c r="J25" s="147"/>
      <c r="K25" s="147"/>
      <c r="L25" s="199"/>
      <c r="M25" s="200"/>
      <c r="N25" s="145"/>
    </row>
    <row r="26" spans="1:16">
      <c r="A26" s="145"/>
      <c r="B26" s="147"/>
      <c r="C26" s="148"/>
      <c r="D26" s="148"/>
      <c r="E26" s="148"/>
      <c r="F26" s="148"/>
      <c r="G26" s="148"/>
      <c r="H26" s="148"/>
      <c r="I26" s="147"/>
      <c r="J26" s="147"/>
      <c r="K26" s="147"/>
      <c r="L26" s="199"/>
      <c r="M26" s="200"/>
      <c r="N26" s="145"/>
    </row>
    <row r="27" spans="1:16">
      <c r="A27" s="145"/>
      <c r="B27" s="147"/>
      <c r="C27" s="148"/>
      <c r="D27" s="148"/>
      <c r="E27" s="148"/>
      <c r="F27" s="148"/>
      <c r="G27" s="148"/>
      <c r="H27" s="148"/>
      <c r="I27" s="147"/>
      <c r="J27" s="147"/>
      <c r="K27" s="147"/>
      <c r="L27" s="199"/>
      <c r="M27" s="200"/>
      <c r="N27" s="145"/>
    </row>
    <row r="28" spans="1:16">
      <c r="A28" s="145"/>
      <c r="B28" s="147"/>
      <c r="C28" s="148"/>
      <c r="D28" s="148"/>
      <c r="E28" s="148"/>
      <c r="F28" s="148"/>
      <c r="G28" s="148"/>
      <c r="H28" s="148"/>
      <c r="I28" s="147"/>
      <c r="J28" s="147"/>
      <c r="K28" s="147"/>
      <c r="L28" s="199"/>
      <c r="M28" s="200"/>
      <c r="N28" s="145"/>
    </row>
    <row r="29" spans="1:16" ht="31.5" customHeight="1">
      <c r="A29" s="145"/>
      <c r="B29" s="147"/>
      <c r="C29" s="148"/>
      <c r="D29" s="148"/>
      <c r="E29" s="148"/>
      <c r="F29" s="148"/>
      <c r="G29" s="148"/>
      <c r="H29" s="148"/>
      <c r="I29" s="147"/>
      <c r="J29" s="147"/>
      <c r="K29" s="147"/>
      <c r="L29" s="199"/>
      <c r="M29" s="200"/>
      <c r="N29" s="145"/>
    </row>
    <row r="30" spans="1:16">
      <c r="A30" s="145"/>
      <c r="B30" s="147"/>
      <c r="C30" s="148"/>
      <c r="D30" s="148"/>
      <c r="E30" s="148"/>
      <c r="F30" s="148"/>
      <c r="G30" s="148"/>
      <c r="H30" s="148"/>
      <c r="I30" s="147"/>
      <c r="J30" s="147"/>
      <c r="K30" s="147"/>
      <c r="L30" s="199"/>
      <c r="M30" s="200"/>
      <c r="N30" s="145"/>
    </row>
    <row r="31" spans="1:16">
      <c r="A31" s="145"/>
      <c r="B31" s="147"/>
      <c r="C31" s="148"/>
      <c r="D31" s="148"/>
      <c r="E31" s="148"/>
      <c r="F31" s="148"/>
      <c r="G31" s="148"/>
      <c r="H31" s="148"/>
      <c r="I31" s="147"/>
      <c r="J31" s="147"/>
      <c r="K31" s="147"/>
      <c r="L31" s="199"/>
      <c r="M31" s="200"/>
      <c r="N31" s="145"/>
    </row>
    <row r="32" spans="1:16">
      <c r="A32" s="145"/>
      <c r="B32" s="147"/>
      <c r="C32" s="148"/>
      <c r="D32" s="148"/>
      <c r="E32" s="148"/>
      <c r="F32" s="148"/>
      <c r="G32" s="148"/>
      <c r="H32" s="147"/>
      <c r="I32" s="201"/>
      <c r="J32" s="163"/>
      <c r="K32" s="160"/>
      <c r="L32" s="160"/>
      <c r="M32" s="200"/>
      <c r="N32" s="145"/>
    </row>
    <row r="33" spans="1:14">
      <c r="A33" s="145"/>
      <c r="B33" s="147"/>
      <c r="C33" s="148"/>
      <c r="D33" s="148"/>
      <c r="E33" s="148"/>
      <c r="F33" s="148"/>
      <c r="G33" s="148"/>
      <c r="H33" s="148"/>
      <c r="I33" s="158"/>
      <c r="J33" s="158"/>
      <c r="K33" s="158"/>
      <c r="L33" s="158"/>
      <c r="M33" s="200"/>
      <c r="N33" s="145"/>
    </row>
    <row r="34" spans="1:14">
      <c r="A34" s="145"/>
      <c r="B34" s="147"/>
      <c r="C34" s="148"/>
      <c r="D34" s="148"/>
      <c r="E34" s="148"/>
      <c r="F34" s="148"/>
      <c r="G34" s="148"/>
      <c r="H34" s="148"/>
      <c r="I34" s="158"/>
      <c r="J34" s="158"/>
      <c r="K34" s="158"/>
      <c r="L34" s="158"/>
      <c r="M34" s="200"/>
      <c r="N34" s="145"/>
    </row>
    <row r="35" spans="1:14">
      <c r="A35" s="145"/>
      <c r="B35" s="147"/>
      <c r="C35" s="148"/>
      <c r="D35" s="148"/>
      <c r="E35" s="148"/>
      <c r="F35" s="148"/>
      <c r="G35" s="148"/>
      <c r="H35" s="148"/>
      <c r="I35" s="158"/>
      <c r="J35" s="158"/>
      <c r="K35" s="158"/>
      <c r="L35" s="158"/>
      <c r="M35" s="200"/>
      <c r="N35" s="145"/>
    </row>
    <row r="36" spans="1:14">
      <c r="A36" s="145"/>
      <c r="B36" s="147"/>
      <c r="C36" s="148"/>
      <c r="D36" s="148"/>
      <c r="E36" s="148"/>
      <c r="F36" s="148"/>
      <c r="G36" s="148"/>
      <c r="H36" s="148"/>
      <c r="I36" s="158"/>
      <c r="J36" s="158"/>
      <c r="K36" s="158"/>
      <c r="L36" s="158"/>
      <c r="M36" s="200"/>
      <c r="N36" s="145"/>
    </row>
    <row r="37" spans="1:14">
      <c r="A37" s="145"/>
      <c r="B37" s="147"/>
      <c r="C37" s="148"/>
      <c r="D37" s="148"/>
      <c r="E37" s="148"/>
      <c r="F37" s="148"/>
      <c r="G37" s="148"/>
      <c r="H37" s="148"/>
      <c r="I37" s="159"/>
      <c r="J37" s="159"/>
      <c r="K37" s="159"/>
      <c r="L37" s="159"/>
      <c r="M37" s="200"/>
      <c r="N37" s="145"/>
    </row>
    <row r="38" spans="1:14">
      <c r="A38" s="145"/>
      <c r="B38" s="147"/>
      <c r="C38" s="148"/>
      <c r="D38" s="148"/>
      <c r="E38" s="148"/>
      <c r="F38" s="148"/>
      <c r="G38" s="148"/>
      <c r="H38" s="148"/>
      <c r="I38" s="163"/>
      <c r="J38" s="163"/>
      <c r="K38" s="160"/>
      <c r="L38" s="160"/>
      <c r="M38" s="200"/>
      <c r="N38" s="145"/>
    </row>
    <row r="39" spans="1:14">
      <c r="A39" s="145"/>
      <c r="B39" s="147"/>
      <c r="C39" s="148"/>
      <c r="D39" s="148"/>
      <c r="E39" s="148"/>
      <c r="F39" s="148"/>
      <c r="G39" s="148"/>
      <c r="H39" s="148"/>
      <c r="I39" s="163"/>
      <c r="J39" s="163"/>
      <c r="K39" s="160"/>
      <c r="L39" s="160"/>
      <c r="M39" s="200"/>
      <c r="N39" s="145"/>
    </row>
    <row r="40" spans="1:14">
      <c r="A40" s="145"/>
      <c r="B40" s="147"/>
      <c r="C40" s="202"/>
      <c r="D40" s="151"/>
      <c r="E40" s="153"/>
      <c r="F40" s="151"/>
      <c r="G40" s="203"/>
      <c r="H40" s="151"/>
      <c r="I40" s="151"/>
      <c r="J40" s="151"/>
      <c r="K40" s="151"/>
      <c r="L40" s="151"/>
      <c r="M40" s="200"/>
      <c r="N40" s="145"/>
    </row>
    <row r="41" spans="1:14">
      <c r="A41" s="145"/>
      <c r="B41" s="147"/>
      <c r="C41" s="204"/>
      <c r="D41" s="151"/>
      <c r="E41" s="154"/>
      <c r="F41" s="163"/>
      <c r="G41" s="203"/>
      <c r="H41" s="163"/>
      <c r="I41" s="1707"/>
      <c r="J41" s="1707"/>
      <c r="K41" s="147"/>
      <c r="L41" s="160"/>
      <c r="M41" s="200"/>
      <c r="N41" s="145"/>
    </row>
    <row r="42" spans="1:14" ht="18.75" customHeight="1">
      <c r="A42" s="145"/>
      <c r="B42" s="215" t="s">
        <v>45</v>
      </c>
      <c r="C42" s="157"/>
      <c r="D42" s="164"/>
      <c r="E42" s="206"/>
      <c r="F42" s="207"/>
      <c r="G42" s="208"/>
      <c r="H42" s="207"/>
      <c r="I42" s="207"/>
      <c r="J42" s="207"/>
      <c r="K42" s="209"/>
      <c r="L42" s="209"/>
      <c r="M42" s="200"/>
      <c r="N42" s="145"/>
    </row>
    <row r="43" spans="1:14">
      <c r="A43" s="145"/>
      <c r="B43" s="8"/>
      <c r="C43" s="17"/>
      <c r="D43" s="18"/>
      <c r="E43" s="13"/>
      <c r="F43" s="45"/>
      <c r="G43" s="15"/>
      <c r="H43" s="45"/>
      <c r="I43" s="45"/>
      <c r="J43" s="45"/>
      <c r="K43" s="16"/>
      <c r="L43" s="16"/>
      <c r="M43" s="200"/>
      <c r="N43" s="145"/>
    </row>
    <row r="44" spans="1:14">
      <c r="A44" s="145"/>
      <c r="B44" s="8"/>
      <c r="C44" s="17"/>
      <c r="D44" s="57" t="s">
        <v>4</v>
      </c>
      <c r="E44" s="13"/>
      <c r="F44" s="45"/>
      <c r="G44" s="15"/>
      <c r="H44" s="45"/>
      <c r="I44" s="45"/>
      <c r="J44" s="45"/>
      <c r="K44" s="16"/>
      <c r="L44" s="16"/>
      <c r="M44" s="200"/>
      <c r="N44" s="145"/>
    </row>
    <row r="45" spans="1:14" ht="21" customHeight="1">
      <c r="A45" s="145"/>
      <c r="B45" s="8"/>
      <c r="C45" s="17"/>
      <c r="D45" s="205" t="s">
        <v>79</v>
      </c>
      <c r="E45" s="13"/>
      <c r="F45" s="45"/>
      <c r="G45" s="15"/>
      <c r="H45" s="45"/>
      <c r="I45" s="45"/>
      <c r="J45" s="45"/>
      <c r="K45" s="16"/>
      <c r="L45" s="16"/>
      <c r="M45" s="200"/>
      <c r="N45" s="145"/>
    </row>
    <row r="46" spans="1:14" ht="9" customHeight="1">
      <c r="A46" s="145"/>
      <c r="B46" s="8"/>
      <c r="C46" s="17"/>
      <c r="D46" s="18"/>
      <c r="E46" s="13"/>
      <c r="F46" s="45"/>
      <c r="G46" s="15"/>
      <c r="H46" s="45"/>
      <c r="I46" s="45"/>
      <c r="J46" s="45"/>
      <c r="K46" s="16"/>
      <c r="L46" s="16"/>
      <c r="M46" s="200"/>
      <c r="N46" s="145"/>
    </row>
    <row r="47" spans="1:14">
      <c r="A47" s="145"/>
      <c r="B47" s="8"/>
      <c r="C47" s="14"/>
      <c r="D47" s="18"/>
      <c r="E47" s="23"/>
      <c r="F47" s="18"/>
      <c r="G47" s="15"/>
      <c r="H47" s="18"/>
      <c r="I47" s="18"/>
      <c r="J47" s="18"/>
      <c r="K47" s="18"/>
      <c r="L47" s="18"/>
      <c r="M47" s="200"/>
      <c r="N47" s="145"/>
    </row>
    <row r="48" spans="1:14">
      <c r="A48" s="145"/>
      <c r="B48" s="8"/>
      <c r="C48" s="17"/>
      <c r="D48" s="18"/>
      <c r="E48" s="13"/>
      <c r="F48" s="45"/>
      <c r="G48" s="15"/>
      <c r="H48" s="45"/>
      <c r="I48" s="45"/>
      <c r="J48" s="45"/>
      <c r="K48" s="16"/>
      <c r="L48" s="16"/>
      <c r="M48" s="200"/>
      <c r="N48" s="145"/>
    </row>
    <row r="49" spans="1:14">
      <c r="A49" s="145"/>
      <c r="B49" s="8"/>
      <c r="C49" s="17"/>
      <c r="D49" s="18"/>
      <c r="E49" s="13"/>
      <c r="F49" s="45"/>
      <c r="G49" s="15"/>
      <c r="H49" s="45"/>
      <c r="I49" s="45"/>
      <c r="J49" s="45"/>
      <c r="K49" s="16"/>
      <c r="L49" s="16"/>
      <c r="M49" s="200"/>
      <c r="N49" s="145"/>
    </row>
    <row r="50" spans="1:14" ht="11.25" customHeight="1">
      <c r="A50" s="145"/>
      <c r="B50" s="8"/>
      <c r="C50" s="17"/>
      <c r="D50" s="18"/>
      <c r="E50" s="13"/>
      <c r="F50" s="45"/>
      <c r="G50" s="15"/>
      <c r="H50" s="45"/>
      <c r="I50" s="45"/>
      <c r="J50" s="45"/>
      <c r="K50" s="16"/>
      <c r="L50" s="16"/>
      <c r="M50" s="200"/>
      <c r="N50" s="145"/>
    </row>
    <row r="51" spans="1:14">
      <c r="A51" s="145"/>
      <c r="B51" s="8"/>
      <c r="C51" s="14"/>
      <c r="D51" s="57" t="s">
        <v>1</v>
      </c>
      <c r="E51" s="23"/>
      <c r="F51" s="18"/>
      <c r="G51" s="15"/>
      <c r="H51" s="18"/>
      <c r="I51" s="18"/>
      <c r="J51" s="18"/>
      <c r="K51" s="18"/>
      <c r="L51" s="18"/>
      <c r="M51" s="200"/>
      <c r="N51" s="145"/>
    </row>
    <row r="52" spans="1:14" ht="25.5" customHeight="1">
      <c r="A52" s="145"/>
      <c r="B52" s="8"/>
      <c r="C52" s="17"/>
      <c r="D52" s="205" t="s">
        <v>80</v>
      </c>
      <c r="E52" s="13"/>
      <c r="F52" s="45"/>
      <c r="G52" s="15"/>
      <c r="H52" s="45"/>
      <c r="I52" s="45"/>
      <c r="J52" s="45"/>
      <c r="K52" s="16"/>
      <c r="L52" s="16"/>
      <c r="M52" s="200"/>
      <c r="N52" s="145"/>
    </row>
    <row r="53" spans="1:14">
      <c r="A53" s="145"/>
      <c r="B53" s="8"/>
      <c r="C53" s="17"/>
      <c r="D53" s="18"/>
      <c r="E53" s="13"/>
      <c r="F53" s="45"/>
      <c r="G53" s="15"/>
      <c r="H53" s="45"/>
      <c r="I53" s="45"/>
      <c r="J53" s="45"/>
      <c r="K53" s="16"/>
      <c r="L53" s="16"/>
      <c r="M53" s="200"/>
      <c r="N53" s="145"/>
    </row>
    <row r="54" spans="1:14" ht="33.75" customHeight="1">
      <c r="A54" s="145"/>
      <c r="B54" s="210"/>
      <c r="C54" s="211"/>
      <c r="D54" s="212"/>
      <c r="E54" s="213"/>
      <c r="F54" s="212"/>
      <c r="G54" s="214"/>
      <c r="H54" s="212"/>
      <c r="I54" s="212"/>
      <c r="J54" s="212"/>
      <c r="K54" s="212"/>
      <c r="L54" s="212"/>
      <c r="M54" s="200"/>
      <c r="N54" s="145"/>
    </row>
    <row r="55" spans="1:14">
      <c r="A55" s="145"/>
      <c r="B55" s="147"/>
      <c r="C55" s="204"/>
      <c r="D55" s="151"/>
      <c r="E55" s="154"/>
      <c r="F55" s="163"/>
      <c r="G55" s="203"/>
      <c r="H55" s="163"/>
      <c r="I55" s="163"/>
      <c r="J55" s="163"/>
      <c r="K55" s="160"/>
      <c r="L55" s="160"/>
      <c r="M55" s="200"/>
      <c r="N55" s="145"/>
    </row>
    <row r="56" spans="1:14" ht="54" customHeight="1">
      <c r="A56" s="145"/>
      <c r="B56" s="147"/>
      <c r="C56" s="204"/>
      <c r="D56" s="151"/>
      <c r="E56" s="154"/>
      <c r="F56" s="163"/>
      <c r="G56" s="203"/>
      <c r="H56" s="163"/>
      <c r="I56" s="163"/>
      <c r="J56" s="163"/>
      <c r="K56" s="160"/>
      <c r="L56" s="160"/>
      <c r="M56" s="200"/>
      <c r="N56" s="145"/>
    </row>
    <row r="67" spans="12:13" ht="8.25" customHeight="1"/>
    <row r="69" spans="12:13" ht="9" customHeight="1">
      <c r="M69" s="9"/>
    </row>
    <row r="70" spans="12:13" ht="8.25" customHeight="1">
      <c r="L70" s="1409"/>
      <c r="M70" s="1409"/>
    </row>
    <row r="71" spans="12:13" ht="9.75" customHeight="1"/>
  </sheetData>
  <customSheetViews>
    <customSheetView guid="{D8E90C30-C61D-40A7-989F-8651AA8E91E2}" showPageBreaks="1" printArea="1" showRuler="0">
      <selection activeCell="F23" sqref="F23"/>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4">
    <mergeCell ref="L70:M70"/>
    <mergeCell ref="C2:G2"/>
    <mergeCell ref="C1:G1"/>
    <mergeCell ref="I41:J41"/>
  </mergeCells>
  <phoneticPr fontId="2" type="noConversion"/>
  <hyperlinks>
    <hyperlink ref="D45" r:id="rId4"/>
    <hyperlink ref="D52" r:id="rId5"/>
  </hyperlinks>
  <printOptions horizontalCentered="1"/>
  <pageMargins left="0.15748031496062992" right="0.15748031496062992" top="0.19685039370078741" bottom="0.19685039370078741" header="0" footer="0"/>
  <pageSetup paperSize="9" orientation="portrait" r:id="rId6"/>
  <headerFooter alignWithMargins="0"/>
  <drawing r:id="rId7"/>
</worksheet>
</file>

<file path=xl/worksheets/sheet3.xml><?xml version="1.0" encoding="utf-8"?>
<worksheet xmlns="http://schemas.openxmlformats.org/spreadsheetml/2006/main" xmlns:r="http://schemas.openxmlformats.org/officeDocument/2006/relationships">
  <sheetPr codeName="Folha21" enableFormatConditionsCalculation="0">
    <tabColor indexed="47"/>
  </sheetPr>
  <dimension ref="A1:P57"/>
  <sheetViews>
    <sheetView showRuler="0" workbookViewId="0"/>
  </sheetViews>
  <sheetFormatPr defaultRowHeight="12.75"/>
  <cols>
    <col min="1" max="1" width="1" style="70" customWidth="1"/>
    <col min="2" max="2" width="2.5703125" style="70" customWidth="1"/>
    <col min="3" max="3" width="4.28515625" style="70" customWidth="1"/>
    <col min="4" max="4" width="6" style="70" customWidth="1"/>
    <col min="5" max="5" width="10.7109375" style="70" customWidth="1"/>
    <col min="6" max="6" width="0.5703125" style="70" customWidth="1"/>
    <col min="7" max="7" width="13" style="70" customWidth="1"/>
    <col min="8" max="8" width="5.5703125" style="70" customWidth="1"/>
    <col min="9" max="9" width="2.5703125" style="70" customWidth="1"/>
    <col min="10" max="10" width="18.42578125" style="70" customWidth="1"/>
    <col min="11" max="11" width="11.7109375" style="70" customWidth="1"/>
    <col min="12" max="12" width="18.5703125" style="70" customWidth="1"/>
    <col min="13" max="13" width="2.7109375" style="70" customWidth="1"/>
    <col min="14" max="14" width="2.42578125" style="70" customWidth="1"/>
    <col min="15" max="15" width="1" style="70" customWidth="1"/>
    <col min="16" max="16384" width="9.140625" style="70"/>
  </cols>
  <sheetData>
    <row r="1" spans="1:15" ht="13.5" customHeight="1">
      <c r="A1" s="64"/>
      <c r="B1" s="67"/>
      <c r="C1" s="186" t="s">
        <v>24</v>
      </c>
      <c r="D1" s="65"/>
      <c r="E1" s="65"/>
      <c r="F1" s="66"/>
      <c r="G1" s="66"/>
      <c r="H1" s="66"/>
      <c r="I1" s="66"/>
      <c r="J1" s="66"/>
      <c r="K1" s="66"/>
      <c r="L1" s="66"/>
      <c r="M1" s="187"/>
      <c r="N1" s="187"/>
      <c r="O1" s="69"/>
    </row>
    <row r="2" spans="1:15" ht="13.5" customHeight="1">
      <c r="A2" s="64"/>
      <c r="B2" s="185"/>
      <c r="C2" s="71"/>
      <c r="D2" s="71"/>
      <c r="E2" s="71"/>
      <c r="F2" s="71"/>
      <c r="G2" s="71"/>
      <c r="H2" s="68"/>
      <c r="I2" s="68"/>
      <c r="J2" s="68"/>
      <c r="K2" s="68"/>
      <c r="L2" s="68"/>
      <c r="M2" s="68"/>
      <c r="N2" s="181"/>
      <c r="O2" s="72"/>
    </row>
    <row r="3" spans="1:15" s="76" customFormat="1" ht="11.25" customHeight="1">
      <c r="A3" s="73"/>
      <c r="B3" s="74"/>
      <c r="C3" s="1425" t="s">
        <v>73</v>
      </c>
      <c r="D3" s="1425"/>
      <c r="E3" s="1425"/>
      <c r="F3" s="1425"/>
      <c r="G3" s="1425"/>
      <c r="H3" s="1425"/>
      <c r="I3" s="1425"/>
      <c r="J3" s="1425"/>
      <c r="K3" s="1425"/>
      <c r="L3" s="1425"/>
      <c r="M3" s="1425"/>
      <c r="N3" s="182"/>
      <c r="O3" s="75"/>
    </row>
    <row r="4" spans="1:15" s="76" customFormat="1" ht="11.25">
      <c r="A4" s="73"/>
      <c r="B4" s="74"/>
      <c r="C4" s="1425"/>
      <c r="D4" s="1425"/>
      <c r="E4" s="1425"/>
      <c r="F4" s="1425"/>
      <c r="G4" s="1425"/>
      <c r="H4" s="1425"/>
      <c r="I4" s="1425"/>
      <c r="J4" s="1425"/>
      <c r="K4" s="1425"/>
      <c r="L4" s="1425"/>
      <c r="M4" s="1425"/>
      <c r="N4" s="182"/>
      <c r="O4" s="75"/>
    </row>
    <row r="5" spans="1:15" s="76" customFormat="1" ht="5.25" customHeight="1">
      <c r="A5" s="73"/>
      <c r="B5" s="74"/>
      <c r="C5" s="77"/>
      <c r="D5" s="77"/>
      <c r="E5" s="77"/>
      <c r="F5" s="77"/>
      <c r="G5" s="77"/>
      <c r="H5" s="77"/>
      <c r="I5" s="77"/>
      <c r="J5" s="74"/>
      <c r="K5" s="74"/>
      <c r="L5" s="74"/>
      <c r="M5" s="78"/>
      <c r="N5" s="182"/>
      <c r="O5" s="75"/>
    </row>
    <row r="6" spans="1:15" s="76" customFormat="1" ht="18" customHeight="1">
      <c r="A6" s="73"/>
      <c r="B6" s="74"/>
      <c r="C6" s="79"/>
      <c r="D6" s="1426" t="s">
        <v>56</v>
      </c>
      <c r="E6" s="1426"/>
      <c r="F6" s="1426"/>
      <c r="G6" s="1426"/>
      <c r="H6" s="1426"/>
      <c r="I6" s="1426"/>
      <c r="J6" s="1426"/>
      <c r="K6" s="1426"/>
      <c r="L6" s="1426"/>
      <c r="M6" s="1426"/>
      <c r="N6" s="182"/>
      <c r="O6" s="75"/>
    </row>
    <row r="7" spans="1:15" s="76" customFormat="1" ht="4.5" customHeight="1">
      <c r="A7" s="73"/>
      <c r="B7" s="74"/>
      <c r="C7" s="79"/>
      <c r="D7" s="183"/>
      <c r="E7" s="183"/>
      <c r="F7" s="183"/>
      <c r="G7" s="183"/>
      <c r="H7" s="183"/>
      <c r="I7" s="183"/>
      <c r="J7" s="183"/>
      <c r="K7" s="183"/>
      <c r="L7" s="183"/>
      <c r="M7" s="183"/>
      <c r="N7" s="182"/>
      <c r="O7" s="75"/>
    </row>
    <row r="8" spans="1:15" s="76" customFormat="1" ht="56.25" customHeight="1">
      <c r="A8" s="73"/>
      <c r="B8" s="74"/>
      <c r="C8" s="79"/>
      <c r="D8" s="1428" t="s">
        <v>74</v>
      </c>
      <c r="E8" s="1426"/>
      <c r="F8" s="1426"/>
      <c r="G8" s="1426"/>
      <c r="H8" s="1426"/>
      <c r="I8" s="1426"/>
      <c r="J8" s="1426"/>
      <c r="K8" s="1426"/>
      <c r="L8" s="1426"/>
      <c r="M8" s="1426"/>
      <c r="N8" s="182"/>
      <c r="O8" s="75"/>
    </row>
    <row r="9" spans="1:15" s="76" customFormat="1" ht="4.5" customHeight="1">
      <c r="A9" s="73"/>
      <c r="B9" s="74"/>
      <c r="C9" s="77"/>
      <c r="D9" s="77"/>
      <c r="E9" s="77"/>
      <c r="F9" s="77"/>
      <c r="G9" s="77"/>
      <c r="H9" s="77"/>
      <c r="I9" s="77"/>
      <c r="J9" s="74"/>
      <c r="K9" s="74"/>
      <c r="L9" s="74"/>
      <c r="M9" s="78"/>
      <c r="N9" s="182"/>
      <c r="O9" s="75"/>
    </row>
    <row r="10" spans="1:15" s="76" customFormat="1" ht="90" customHeight="1">
      <c r="A10" s="73"/>
      <c r="B10" s="74"/>
      <c r="C10" s="77"/>
      <c r="D10" s="1428" t="s">
        <v>75</v>
      </c>
      <c r="E10" s="1426"/>
      <c r="F10" s="1426"/>
      <c r="G10" s="1426"/>
      <c r="H10" s="1426"/>
      <c r="I10" s="1426"/>
      <c r="J10" s="1426"/>
      <c r="K10" s="1426"/>
      <c r="L10" s="1426"/>
      <c r="M10" s="1426"/>
      <c r="N10" s="182"/>
      <c r="O10" s="75"/>
    </row>
    <row r="11" spans="1:15" s="76" customFormat="1" ht="4.5" customHeight="1">
      <c r="A11" s="73"/>
      <c r="B11" s="74"/>
      <c r="C11" s="77"/>
      <c r="D11" s="77"/>
      <c r="E11" s="77"/>
      <c r="F11" s="77"/>
      <c r="G11" s="77"/>
      <c r="H11" s="77"/>
      <c r="I11" s="77"/>
      <c r="J11" s="74"/>
      <c r="K11" s="74"/>
      <c r="L11" s="74"/>
      <c r="M11" s="78"/>
      <c r="N11" s="182"/>
      <c r="O11" s="75"/>
    </row>
    <row r="12" spans="1:15" s="76" customFormat="1" ht="67.5" customHeight="1">
      <c r="A12" s="73"/>
      <c r="B12" s="74"/>
      <c r="C12" s="77"/>
      <c r="D12" s="1427" t="s">
        <v>65</v>
      </c>
      <c r="E12" s="1427"/>
      <c r="F12" s="1427"/>
      <c r="G12" s="1427"/>
      <c r="H12" s="1427"/>
      <c r="I12" s="1427"/>
      <c r="J12" s="1427"/>
      <c r="K12" s="1427"/>
      <c r="L12" s="1427"/>
      <c r="M12" s="1427"/>
      <c r="N12" s="182"/>
      <c r="O12" s="75"/>
    </row>
    <row r="13" spans="1:15" s="76" customFormat="1" ht="4.5" customHeight="1">
      <c r="A13" s="73"/>
      <c r="B13" s="74"/>
      <c r="C13" s="77"/>
      <c r="D13" s="183"/>
      <c r="E13" s="183"/>
      <c r="F13" s="183"/>
      <c r="G13" s="183"/>
      <c r="H13" s="183"/>
      <c r="I13" s="183"/>
      <c r="J13" s="183"/>
      <c r="K13" s="183"/>
      <c r="L13" s="183"/>
      <c r="M13" s="183"/>
      <c r="N13" s="182"/>
      <c r="O13" s="75"/>
    </row>
    <row r="14" spans="1:15" s="76" customFormat="1" ht="53.25" customHeight="1">
      <c r="A14" s="73"/>
      <c r="B14" s="74"/>
      <c r="C14" s="77"/>
      <c r="D14" s="1426" t="s">
        <v>66</v>
      </c>
      <c r="E14" s="1426"/>
      <c r="F14" s="1426"/>
      <c r="G14" s="1426"/>
      <c r="H14" s="1426"/>
      <c r="I14" s="1426"/>
      <c r="J14" s="1426"/>
      <c r="K14" s="1426"/>
      <c r="L14" s="1426"/>
      <c r="M14" s="1426"/>
      <c r="N14" s="182"/>
      <c r="O14" s="75"/>
    </row>
    <row r="15" spans="1:15" s="76" customFormat="1" ht="4.5" customHeight="1">
      <c r="A15" s="73"/>
      <c r="B15" s="74"/>
      <c r="C15" s="77"/>
      <c r="D15" s="183"/>
      <c r="E15" s="183"/>
      <c r="F15" s="183"/>
      <c r="G15" s="183"/>
      <c r="H15" s="183"/>
      <c r="I15" s="183"/>
      <c r="J15" s="183"/>
      <c r="K15" s="183"/>
      <c r="L15" s="183"/>
      <c r="M15" s="183"/>
      <c r="N15" s="182"/>
      <c r="O15" s="75"/>
    </row>
    <row r="16" spans="1:15" s="76" customFormat="1" ht="23.25" customHeight="1">
      <c r="A16" s="73"/>
      <c r="B16" s="74"/>
      <c r="C16" s="77"/>
      <c r="D16" s="1426" t="s">
        <v>67</v>
      </c>
      <c r="E16" s="1426"/>
      <c r="F16" s="1426"/>
      <c r="G16" s="1426"/>
      <c r="H16" s="1426"/>
      <c r="I16" s="1426"/>
      <c r="J16" s="1426"/>
      <c r="K16" s="1426"/>
      <c r="L16" s="1426"/>
      <c r="M16" s="1426"/>
      <c r="N16" s="182"/>
      <c r="O16" s="75"/>
    </row>
    <row r="17" spans="1:15" s="76" customFormat="1" ht="4.5" customHeight="1">
      <c r="A17" s="73"/>
      <c r="B17" s="74"/>
      <c r="C17" s="77"/>
      <c r="D17" s="183"/>
      <c r="E17" s="183"/>
      <c r="F17" s="183"/>
      <c r="G17" s="183"/>
      <c r="H17" s="183"/>
      <c r="I17" s="183"/>
      <c r="J17" s="183"/>
      <c r="K17" s="183"/>
      <c r="L17" s="183"/>
      <c r="M17" s="183"/>
      <c r="N17" s="182"/>
      <c r="O17" s="75"/>
    </row>
    <row r="18" spans="1:15" s="76" customFormat="1" ht="23.25" customHeight="1">
      <c r="A18" s="73"/>
      <c r="B18" s="74"/>
      <c r="C18" s="77"/>
      <c r="D18" s="1426" t="s">
        <v>57</v>
      </c>
      <c r="E18" s="1426"/>
      <c r="F18" s="1426"/>
      <c r="G18" s="1426"/>
      <c r="H18" s="1426"/>
      <c r="I18" s="1426"/>
      <c r="J18" s="1426"/>
      <c r="K18" s="1426"/>
      <c r="L18" s="1426"/>
      <c r="M18" s="1426"/>
      <c r="N18" s="182"/>
      <c r="O18" s="75"/>
    </row>
    <row r="19" spans="1:15" s="76" customFormat="1" ht="4.5" customHeight="1">
      <c r="A19" s="73"/>
      <c r="B19" s="74"/>
      <c r="C19" s="77"/>
      <c r="D19" s="183"/>
      <c r="E19" s="183"/>
      <c r="F19" s="183"/>
      <c r="G19" s="183"/>
      <c r="H19" s="183"/>
      <c r="I19" s="183"/>
      <c r="J19" s="183"/>
      <c r="K19" s="183"/>
      <c r="L19" s="183"/>
      <c r="M19" s="183"/>
      <c r="N19" s="182"/>
      <c r="O19" s="75"/>
    </row>
    <row r="20" spans="1:15" s="76" customFormat="1" ht="23.25" customHeight="1">
      <c r="A20" s="73"/>
      <c r="B20" s="74"/>
      <c r="C20" s="77"/>
      <c r="D20" s="1428" t="s">
        <v>68</v>
      </c>
      <c r="E20" s="1426"/>
      <c r="F20" s="1426"/>
      <c r="G20" s="1426"/>
      <c r="H20" s="1426"/>
      <c r="I20" s="1426"/>
      <c r="J20" s="1426"/>
      <c r="K20" s="1426"/>
      <c r="L20" s="1426"/>
      <c r="M20" s="1426"/>
      <c r="N20" s="182"/>
      <c r="O20" s="75"/>
    </row>
    <row r="21" spans="1:15" s="76" customFormat="1" ht="4.5" customHeight="1">
      <c r="A21" s="73"/>
      <c r="B21" s="74"/>
      <c r="C21" s="77"/>
      <c r="D21" s="183"/>
      <c r="E21" s="183"/>
      <c r="F21" s="183"/>
      <c r="G21" s="183"/>
      <c r="H21" s="183"/>
      <c r="I21" s="183"/>
      <c r="J21" s="183"/>
      <c r="K21" s="183"/>
      <c r="L21" s="183"/>
      <c r="M21" s="183"/>
      <c r="N21" s="182"/>
      <c r="O21" s="75"/>
    </row>
    <row r="22" spans="1:15" s="76" customFormat="1" ht="14.25" customHeight="1">
      <c r="A22" s="73"/>
      <c r="B22" s="74"/>
      <c r="C22" s="77"/>
      <c r="D22" s="1426" t="s">
        <v>58</v>
      </c>
      <c r="E22" s="1426"/>
      <c r="F22" s="1426"/>
      <c r="G22" s="1426"/>
      <c r="H22" s="1426"/>
      <c r="I22" s="1426"/>
      <c r="J22" s="1426"/>
      <c r="K22" s="1426"/>
      <c r="L22" s="1426"/>
      <c r="M22" s="1426"/>
      <c r="N22" s="182"/>
      <c r="O22" s="75"/>
    </row>
    <row r="23" spans="1:15" s="76" customFormat="1" ht="4.5" customHeight="1">
      <c r="A23" s="73"/>
      <c r="B23" s="74"/>
      <c r="C23" s="77"/>
      <c r="D23" s="183"/>
      <c r="E23" s="183"/>
      <c r="F23" s="183"/>
      <c r="G23" s="183"/>
      <c r="H23" s="183"/>
      <c r="I23" s="183"/>
      <c r="J23" s="183"/>
      <c r="K23" s="183"/>
      <c r="L23" s="183"/>
      <c r="M23" s="183"/>
      <c r="N23" s="182"/>
      <c r="O23" s="75"/>
    </row>
    <row r="24" spans="1:15" s="76" customFormat="1" ht="32.25" customHeight="1">
      <c r="A24" s="73"/>
      <c r="B24" s="74"/>
      <c r="C24" s="77"/>
      <c r="D24" s="1426" t="s">
        <v>55</v>
      </c>
      <c r="E24" s="1426"/>
      <c r="F24" s="1426"/>
      <c r="G24" s="1426"/>
      <c r="H24" s="1426"/>
      <c r="I24" s="1426"/>
      <c r="J24" s="1426"/>
      <c r="K24" s="1426"/>
      <c r="L24" s="1426"/>
      <c r="M24" s="1426"/>
      <c r="N24" s="182"/>
      <c r="O24" s="75"/>
    </row>
    <row r="25" spans="1:15" s="76" customFormat="1" ht="4.5" customHeight="1">
      <c r="A25" s="73"/>
      <c r="B25" s="74"/>
      <c r="C25" s="77"/>
      <c r="D25" s="183"/>
      <c r="E25" s="183"/>
      <c r="F25" s="183"/>
      <c r="G25" s="183"/>
      <c r="H25" s="183"/>
      <c r="I25" s="183"/>
      <c r="J25" s="183"/>
      <c r="K25" s="183"/>
      <c r="L25" s="183"/>
      <c r="M25" s="183"/>
      <c r="N25" s="182"/>
      <c r="O25" s="75"/>
    </row>
    <row r="26" spans="1:15" s="76" customFormat="1" ht="45" customHeight="1">
      <c r="A26" s="73"/>
      <c r="B26" s="74"/>
      <c r="C26" s="77"/>
      <c r="D26" s="1426" t="s">
        <v>69</v>
      </c>
      <c r="E26" s="1426"/>
      <c r="F26" s="1426"/>
      <c r="G26" s="1426"/>
      <c r="H26" s="1426"/>
      <c r="I26" s="1426"/>
      <c r="J26" s="1426"/>
      <c r="K26" s="1426"/>
      <c r="L26" s="1426"/>
      <c r="M26" s="1426"/>
      <c r="N26" s="182"/>
      <c r="O26" s="75"/>
    </row>
    <row r="27" spans="1:15" s="76" customFormat="1" ht="4.5" customHeight="1">
      <c r="A27" s="73"/>
      <c r="B27" s="74"/>
      <c r="C27" s="77"/>
      <c r="D27" s="183"/>
      <c r="E27" s="183"/>
      <c r="F27" s="183"/>
      <c r="G27" s="183"/>
      <c r="H27" s="183"/>
      <c r="I27" s="183"/>
      <c r="J27" s="183"/>
      <c r="K27" s="183"/>
      <c r="L27" s="183"/>
      <c r="M27" s="183"/>
      <c r="N27" s="182"/>
      <c r="O27" s="75"/>
    </row>
    <row r="28" spans="1:15" s="76" customFormat="1" ht="77.25" customHeight="1">
      <c r="A28" s="73"/>
      <c r="B28" s="74"/>
      <c r="C28" s="77"/>
      <c r="D28" s="1428" t="s">
        <v>70</v>
      </c>
      <c r="E28" s="1428"/>
      <c r="F28" s="1428"/>
      <c r="G28" s="1428"/>
      <c r="H28" s="1428"/>
      <c r="I28" s="1428"/>
      <c r="J28" s="1428"/>
      <c r="K28" s="1428"/>
      <c r="L28" s="1428"/>
      <c r="M28" s="1428"/>
      <c r="N28" s="182"/>
      <c r="O28" s="75"/>
    </row>
    <row r="29" spans="1:15" s="76" customFormat="1" ht="4.5" customHeight="1">
      <c r="A29" s="73"/>
      <c r="B29" s="74"/>
      <c r="C29" s="77"/>
      <c r="D29" s="97"/>
      <c r="E29" s="97"/>
      <c r="F29" s="97"/>
      <c r="G29" s="97"/>
      <c r="H29" s="97"/>
      <c r="I29" s="97"/>
      <c r="J29" s="98"/>
      <c r="K29" s="98"/>
      <c r="L29" s="98"/>
      <c r="M29" s="99"/>
      <c r="N29" s="182"/>
      <c r="O29" s="75"/>
    </row>
    <row r="30" spans="1:15" s="76" customFormat="1" ht="57" customHeight="1">
      <c r="A30" s="73"/>
      <c r="B30" s="74"/>
      <c r="C30" s="79"/>
      <c r="D30" s="1426" t="s">
        <v>72</v>
      </c>
      <c r="E30" s="1433"/>
      <c r="F30" s="1433"/>
      <c r="G30" s="1433"/>
      <c r="H30" s="1433"/>
      <c r="I30" s="1433"/>
      <c r="J30" s="1433"/>
      <c r="K30" s="1433"/>
      <c r="L30" s="1433"/>
      <c r="M30" s="1433"/>
      <c r="N30" s="182"/>
      <c r="O30" s="75"/>
    </row>
    <row r="31" spans="1:15" s="76" customFormat="1" ht="4.5" customHeight="1">
      <c r="A31" s="73"/>
      <c r="B31" s="74"/>
      <c r="C31" s="79"/>
      <c r="D31" s="100"/>
      <c r="E31" s="100"/>
      <c r="F31" s="100"/>
      <c r="G31" s="100"/>
      <c r="H31" s="100"/>
      <c r="I31" s="100"/>
      <c r="J31" s="100"/>
      <c r="K31" s="100"/>
      <c r="L31" s="100"/>
      <c r="M31" s="100"/>
      <c r="N31" s="182"/>
      <c r="O31" s="75"/>
    </row>
    <row r="32" spans="1:15" s="76" customFormat="1" ht="34.5" customHeight="1">
      <c r="A32" s="73"/>
      <c r="B32" s="74"/>
      <c r="C32" s="79"/>
      <c r="D32" s="1426" t="s">
        <v>71</v>
      </c>
      <c r="E32" s="1433"/>
      <c r="F32" s="1433"/>
      <c r="G32" s="1433"/>
      <c r="H32" s="1433"/>
      <c r="I32" s="1433"/>
      <c r="J32" s="1433"/>
      <c r="K32" s="1433"/>
      <c r="L32" s="1433"/>
      <c r="M32" s="1433"/>
      <c r="N32" s="182"/>
      <c r="O32" s="75"/>
    </row>
    <row r="33" spans="1:16" s="76" customFormat="1" ht="4.5" customHeight="1">
      <c r="A33" s="73"/>
      <c r="B33" s="74"/>
      <c r="C33" s="81"/>
      <c r="D33" s="184"/>
      <c r="E33" s="184"/>
      <c r="F33" s="184"/>
      <c r="G33" s="184"/>
      <c r="H33" s="184"/>
      <c r="I33" s="184"/>
      <c r="J33" s="184"/>
      <c r="K33" s="184"/>
      <c r="L33" s="184"/>
      <c r="M33" s="184"/>
      <c r="N33" s="182"/>
      <c r="O33" s="75"/>
    </row>
    <row r="34" spans="1:16" s="76" customFormat="1" ht="13.5" customHeight="1">
      <c r="A34" s="73"/>
      <c r="B34" s="74"/>
      <c r="C34" s="81"/>
      <c r="D34" s="85"/>
      <c r="E34" s="85"/>
      <c r="F34" s="85"/>
      <c r="G34" s="86"/>
      <c r="H34" s="87" t="s">
        <v>20</v>
      </c>
      <c r="I34" s="88"/>
      <c r="J34" s="84"/>
      <c r="K34" s="86"/>
      <c r="L34" s="87" t="s">
        <v>28</v>
      </c>
      <c r="M34" s="88"/>
      <c r="N34" s="182"/>
      <c r="O34" s="75"/>
    </row>
    <row r="35" spans="1:16" s="76" customFormat="1" ht="6" customHeight="1">
      <c r="A35" s="73"/>
      <c r="B35" s="74"/>
      <c r="C35" s="81"/>
      <c r="D35" s="89"/>
      <c r="E35" s="82"/>
      <c r="F35" s="82"/>
      <c r="G35" s="84"/>
      <c r="H35" s="83"/>
      <c r="I35" s="84"/>
      <c r="J35" s="84"/>
      <c r="K35" s="90"/>
      <c r="L35" s="84"/>
      <c r="M35" s="84"/>
      <c r="N35" s="182"/>
      <c r="O35" s="75"/>
    </row>
    <row r="36" spans="1:16" s="76" customFormat="1" ht="11.25">
      <c r="A36" s="73"/>
      <c r="B36" s="74"/>
      <c r="C36" s="80"/>
      <c r="D36" s="91" t="s">
        <v>50</v>
      </c>
      <c r="E36" s="82" t="s">
        <v>41</v>
      </c>
      <c r="F36" s="82"/>
      <c r="G36" s="82"/>
      <c r="H36" s="83"/>
      <c r="I36" s="82"/>
      <c r="J36" s="84"/>
      <c r="K36" s="92"/>
      <c r="L36" s="84"/>
      <c r="M36" s="84"/>
      <c r="N36" s="182"/>
      <c r="O36" s="75"/>
    </row>
    <row r="37" spans="1:16" s="76" customFormat="1">
      <c r="A37" s="73"/>
      <c r="B37" s="74"/>
      <c r="C37" s="81"/>
      <c r="D37" s="91" t="s">
        <v>5</v>
      </c>
      <c r="E37" s="82" t="s">
        <v>42</v>
      </c>
      <c r="F37" s="82"/>
      <c r="G37" s="84"/>
      <c r="H37" s="83"/>
      <c r="I37" s="84"/>
      <c r="J37" s="84"/>
      <c r="K37" s="1431" t="str">
        <f>MID(capa!C56,23,30)</f>
        <v xml:space="preserve"> 26 de junho de 2012</v>
      </c>
      <c r="L37" s="1432"/>
      <c r="M37" s="84"/>
      <c r="N37" s="182"/>
      <c r="O37" s="75"/>
    </row>
    <row r="38" spans="1:16" s="76" customFormat="1" ht="11.25">
      <c r="A38" s="73"/>
      <c r="B38" s="74"/>
      <c r="C38" s="81"/>
      <c r="D38" s="91" t="s">
        <v>46</v>
      </c>
      <c r="E38" s="82" t="s">
        <v>44</v>
      </c>
      <c r="F38" s="82"/>
      <c r="G38" s="84"/>
      <c r="H38" s="83"/>
      <c r="I38" s="84"/>
      <c r="J38" s="84"/>
      <c r="K38" s="92"/>
      <c r="L38" s="84"/>
      <c r="M38" s="84"/>
      <c r="N38" s="182"/>
      <c r="O38" s="75"/>
    </row>
    <row r="39" spans="1:16" s="76" customFormat="1" ht="11.25">
      <c r="A39" s="73"/>
      <c r="B39" s="74"/>
      <c r="C39" s="80"/>
      <c r="D39" s="91" t="s">
        <v>47</v>
      </c>
      <c r="E39" s="82" t="s">
        <v>23</v>
      </c>
      <c r="F39" s="82"/>
      <c r="G39" s="82"/>
      <c r="H39" s="83"/>
      <c r="I39" s="82"/>
      <c r="J39" s="84"/>
      <c r="K39" s="92"/>
      <c r="L39" s="84"/>
      <c r="M39" s="84"/>
      <c r="N39" s="182"/>
      <c r="O39" s="75"/>
    </row>
    <row r="40" spans="1:16" s="76" customFormat="1" ht="11.25">
      <c r="A40" s="73"/>
      <c r="B40" s="74"/>
      <c r="C40" s="80"/>
      <c r="D40" s="91" t="s">
        <v>17</v>
      </c>
      <c r="E40" s="82" t="s">
        <v>7</v>
      </c>
      <c r="F40" s="82"/>
      <c r="G40" s="82"/>
      <c r="H40" s="83"/>
      <c r="I40" s="82"/>
      <c r="J40" s="84"/>
      <c r="K40" s="92"/>
      <c r="L40" s="84"/>
      <c r="M40" s="84"/>
      <c r="N40" s="182"/>
      <c r="O40" s="75"/>
    </row>
    <row r="41" spans="1:16" s="76" customFormat="1" ht="15" customHeight="1">
      <c r="A41" s="73"/>
      <c r="B41" s="74"/>
      <c r="C41" s="74"/>
      <c r="D41" s="74"/>
      <c r="E41" s="74"/>
      <c r="F41" s="74"/>
      <c r="G41" s="74"/>
      <c r="H41" s="74"/>
      <c r="I41" s="74"/>
      <c r="J41" s="74"/>
      <c r="K41" s="68"/>
      <c r="L41" s="74"/>
      <c r="M41" s="74"/>
      <c r="N41" s="182"/>
      <c r="O41" s="75"/>
    </row>
    <row r="42" spans="1:16" ht="13.5" customHeight="1">
      <c r="A42" s="64"/>
      <c r="B42" s="72"/>
      <c r="C42" s="69"/>
      <c r="D42" s="69"/>
      <c r="E42" s="52"/>
      <c r="F42" s="68"/>
      <c r="G42" s="68"/>
      <c r="H42" s="68"/>
      <c r="I42" s="68"/>
      <c r="J42" s="68"/>
      <c r="L42" s="1429" t="s">
        <v>592</v>
      </c>
      <c r="M42" s="1430"/>
      <c r="N42" s="823">
        <v>3</v>
      </c>
      <c r="O42" s="801"/>
      <c r="P42" s="801"/>
    </row>
    <row r="53" spans="13:14" ht="8.25" customHeight="1"/>
    <row r="55" spans="13:14" ht="9" customHeight="1">
      <c r="N55" s="76"/>
    </row>
    <row r="56" spans="13:14" ht="8.25" customHeight="1">
      <c r="M56" s="93"/>
      <c r="N56" s="93"/>
    </row>
    <row r="57" spans="13:14" ht="9.75" customHeight="1"/>
  </sheetData>
  <customSheetViews>
    <customSheetView guid="{D8E90C30-C61D-40A7-989F-8651AA8E91E2}" showPageBreaks="1" printArea="1" showRuler="0">
      <selection activeCell="M6" sqref="M6"/>
      <pageMargins left="0.15748031496062992" right="0.15748031496062992" top="0.19685039370078741" bottom="0.19685039370078741" header="0" footer="0"/>
      <printOptions horizontalCentered="1"/>
      <pageSetup paperSize="9" orientation="portrait" r:id="rId1"/>
      <headerFooter alignWithMargins="0"/>
    </customSheetView>
    <customSheetView guid="{5859C3A0-D6FB-40D9-B6C2-346CB5A63A0A}" showRuler="0" topLeftCell="A19">
      <selection activeCell="EW151" sqref="EW151:FA155"/>
      <pageMargins left="0.15748031496062992" right="0.15748031496062992" top="0.19685039370078741" bottom="0.19685039370078741" header="0" footer="0"/>
      <printOptions horizontalCentered="1"/>
      <pageSetup paperSize="9" orientation="portrait" r:id="rId2"/>
      <headerFooter alignWithMargins="0"/>
    </customSheetView>
    <customSheetView guid="{87E9DA1B-1CEB-458D-87A5-C4E38BAE485A}" showPageBreaks="1" printArea="1" showRuler="0" topLeftCell="A19">
      <selection activeCell="EW151" sqref="EW151:FA155"/>
      <pageMargins left="0.15748031496062992" right="0.15748031496062992" top="0.19685039370078741" bottom="0.19685039370078741" header="0" footer="0"/>
      <printOptions horizontalCentered="1"/>
      <pageSetup paperSize="9" orientation="portrait" r:id="rId3"/>
      <headerFooter alignWithMargins="0"/>
    </customSheetView>
  </customSheetViews>
  <mergeCells count="17">
    <mergeCell ref="D28:M28"/>
    <mergeCell ref="L42:M42"/>
    <mergeCell ref="D24:M24"/>
    <mergeCell ref="D20:M20"/>
    <mergeCell ref="K37:L37"/>
    <mergeCell ref="D30:M30"/>
    <mergeCell ref="D32:M32"/>
    <mergeCell ref="D26:M26"/>
    <mergeCell ref="C3:M4"/>
    <mergeCell ref="D22:M22"/>
    <mergeCell ref="D14:M14"/>
    <mergeCell ref="D12:M12"/>
    <mergeCell ref="D8:M8"/>
    <mergeCell ref="D6:M6"/>
    <mergeCell ref="D18:M18"/>
    <mergeCell ref="D16:M16"/>
    <mergeCell ref="D10:M10"/>
  </mergeCells>
  <phoneticPr fontId="2" type="noConversion"/>
  <printOptions horizontalCentered="1"/>
  <pageMargins left="0.15748031496062992" right="0.15748031496062992" top="0.19685039370078741" bottom="0.19685039370078741" header="0" footer="0"/>
  <pageSetup paperSize="9" orientation="portrait" r:id="rId4"/>
  <headerFooter alignWithMargins="0"/>
</worksheet>
</file>

<file path=xl/worksheets/sheet4.xml><?xml version="1.0" encoding="utf-8"?>
<worksheet xmlns="http://schemas.openxmlformats.org/spreadsheetml/2006/main" xmlns:r="http://schemas.openxmlformats.org/officeDocument/2006/relationships">
  <sheetPr>
    <tabColor rgb="FF008000"/>
  </sheetPr>
  <dimension ref="A1:Z75"/>
  <sheetViews>
    <sheetView showRuler="0" workbookViewId="0"/>
  </sheetViews>
  <sheetFormatPr defaultRowHeight="12.75"/>
  <cols>
    <col min="1" max="1" width="1" style="303" customWidth="1"/>
    <col min="2" max="2" width="2.5703125" style="303" customWidth="1"/>
    <col min="3" max="3" width="1.28515625" style="303" customWidth="1"/>
    <col min="4" max="4" width="21.140625" style="303" customWidth="1"/>
    <col min="5" max="5" width="0.42578125" style="303" customWidth="1"/>
    <col min="6" max="6" width="8.140625" style="303" customWidth="1"/>
    <col min="7" max="7" width="0.42578125" style="303" customWidth="1"/>
    <col min="8" max="8" width="5.42578125" style="303" customWidth="1"/>
    <col min="9" max="9" width="0.42578125" style="303" customWidth="1"/>
    <col min="10" max="10" width="8.140625" style="303" customWidth="1"/>
    <col min="11" max="11" width="0.42578125" style="303" customWidth="1"/>
    <col min="12" max="12" width="5.42578125" style="303" customWidth="1"/>
    <col min="13" max="13" width="0.42578125" style="303" customWidth="1"/>
    <col min="14" max="14" width="8.140625" style="303" customWidth="1"/>
    <col min="15" max="15" width="0.42578125" style="303" customWidth="1"/>
    <col min="16" max="16" width="5.42578125" style="303" customWidth="1"/>
    <col min="17" max="17" width="0.42578125" style="303" customWidth="1"/>
    <col min="18" max="18" width="8.140625" style="303" customWidth="1"/>
    <col min="19" max="19" width="0.42578125" style="303" customWidth="1"/>
    <col min="20" max="20" width="5.42578125" style="303" customWidth="1"/>
    <col min="21" max="21" width="0.5703125" style="303" customWidth="1"/>
    <col min="22" max="22" width="8.140625" style="303" customWidth="1"/>
    <col min="23" max="23" width="0.42578125" style="303" customWidth="1"/>
    <col min="24" max="24" width="5.42578125" style="303" customWidth="1"/>
    <col min="25" max="25" width="2.5703125" style="303" customWidth="1"/>
    <col min="26" max="26" width="1" style="303" customWidth="1"/>
    <col min="27" max="16384" width="9.140625" style="303"/>
  </cols>
  <sheetData>
    <row r="1" spans="1:26" ht="13.5" customHeight="1" thickBot="1">
      <c r="A1" s="4"/>
      <c r="B1" s="29"/>
      <c r="C1" s="29"/>
      <c r="D1" s="398"/>
      <c r="E1" s="28"/>
      <c r="F1" s="29"/>
      <c r="G1" s="29"/>
      <c r="H1" s="29"/>
      <c r="I1" s="29"/>
      <c r="J1" s="29"/>
      <c r="K1" s="29"/>
      <c r="L1" s="29"/>
      <c r="M1" s="29"/>
      <c r="N1" s="1454" t="s">
        <v>340</v>
      </c>
      <c r="O1" s="1454"/>
      <c r="P1" s="1454"/>
      <c r="Q1" s="1454"/>
      <c r="R1" s="1454"/>
      <c r="S1" s="1454"/>
      <c r="T1" s="1454"/>
      <c r="U1" s="1454"/>
      <c r="V1" s="1454"/>
      <c r="W1" s="1454"/>
      <c r="X1" s="1455"/>
      <c r="Y1" s="313"/>
      <c r="Z1" s="4"/>
    </row>
    <row r="2" spans="1:26" ht="6" customHeight="1">
      <c r="A2" s="4"/>
      <c r="B2" s="30"/>
      <c r="C2" s="8"/>
      <c r="D2" s="8"/>
      <c r="E2" s="8"/>
      <c r="F2" s="8"/>
      <c r="G2" s="8"/>
      <c r="H2" s="8"/>
      <c r="I2" s="8"/>
      <c r="J2" s="8"/>
      <c r="K2" s="8"/>
      <c r="L2" s="8"/>
      <c r="M2" s="8"/>
      <c r="N2" s="8"/>
      <c r="O2" s="8"/>
      <c r="P2" s="8"/>
      <c r="Q2" s="8"/>
      <c r="R2" s="8"/>
      <c r="S2" s="8"/>
      <c r="T2" s="8"/>
      <c r="U2" s="8"/>
      <c r="V2" s="8"/>
      <c r="W2" s="8"/>
      <c r="X2" s="8"/>
      <c r="Y2" s="8"/>
      <c r="Z2" s="4"/>
    </row>
    <row r="3" spans="1:26" ht="13.5" customHeight="1" thickBot="1">
      <c r="A3" s="4"/>
      <c r="B3" s="30"/>
      <c r="D3" s="8"/>
      <c r="E3" s="8"/>
      <c r="F3" s="8"/>
      <c r="G3" s="8"/>
      <c r="H3" s="8"/>
      <c r="I3" s="8"/>
      <c r="J3" s="325"/>
      <c r="K3" s="8"/>
      <c r="L3" s="8"/>
      <c r="M3" s="8"/>
      <c r="N3" s="8"/>
      <c r="O3" s="8"/>
      <c r="P3" s="8"/>
      <c r="Q3" s="8"/>
      <c r="R3" s="8"/>
      <c r="S3" s="8"/>
      <c r="T3" s="8"/>
      <c r="U3" s="8"/>
      <c r="V3" s="1456" t="s">
        <v>100</v>
      </c>
      <c r="W3" s="1456"/>
      <c r="X3" s="1456"/>
      <c r="Y3" s="8"/>
      <c r="Z3" s="4"/>
    </row>
    <row r="4" spans="1:26" s="12" customFormat="1" ht="13.5" customHeight="1" thickBot="1">
      <c r="A4" s="11"/>
      <c r="B4" s="31"/>
      <c r="C4" s="301" t="s">
        <v>339</v>
      </c>
      <c r="D4" s="314"/>
      <c r="E4" s="314"/>
      <c r="F4" s="314"/>
      <c r="G4" s="314"/>
      <c r="H4" s="315"/>
      <c r="I4" s="315"/>
      <c r="J4" s="315"/>
      <c r="K4" s="315"/>
      <c r="L4" s="315"/>
      <c r="M4" s="315"/>
      <c r="N4" s="315"/>
      <c r="O4" s="315"/>
      <c r="P4" s="315"/>
      <c r="Q4" s="315"/>
      <c r="R4" s="315"/>
      <c r="S4" s="315"/>
      <c r="T4" s="315"/>
      <c r="U4" s="315"/>
      <c r="V4" s="316"/>
      <c r="W4" s="340"/>
      <c r="X4" s="316"/>
      <c r="Y4" s="8"/>
      <c r="Z4" s="11"/>
    </row>
    <row r="5" spans="1:26" ht="3.75" customHeight="1">
      <c r="A5" s="4"/>
      <c r="B5" s="263"/>
      <c r="C5" s="1457" t="s">
        <v>314</v>
      </c>
      <c r="D5" s="1458"/>
      <c r="E5" s="969"/>
      <c r="F5" s="390"/>
      <c r="G5" s="390"/>
      <c r="H5" s="390"/>
      <c r="I5" s="390"/>
      <c r="J5" s="390"/>
      <c r="K5" s="390"/>
      <c r="L5" s="390"/>
      <c r="M5" s="390"/>
      <c r="N5" s="390"/>
      <c r="O5" s="390"/>
      <c r="P5" s="390"/>
      <c r="Q5" s="390"/>
      <c r="S5" s="390"/>
      <c r="T5" s="390"/>
      <c r="U5" s="390"/>
      <c r="V5" s="390"/>
      <c r="W5" s="390"/>
      <c r="X5" s="390"/>
      <c r="Y5" s="8"/>
      <c r="Z5" s="4"/>
    </row>
    <row r="6" spans="1:26" ht="13.5" customHeight="1">
      <c r="A6" s="4"/>
      <c r="B6" s="263"/>
      <c r="C6" s="1459"/>
      <c r="D6" s="1459"/>
      <c r="E6" s="969"/>
      <c r="F6" s="1441">
        <v>2011</v>
      </c>
      <c r="G6" s="1441"/>
      <c r="H6" s="1441"/>
      <c r="I6" s="1441"/>
      <c r="J6" s="1441">
        <v>2011</v>
      </c>
      <c r="K6" s="1441"/>
      <c r="L6" s="1441"/>
      <c r="M6" s="1441"/>
      <c r="N6" s="1441"/>
      <c r="O6" s="1441"/>
      <c r="P6" s="1441"/>
      <c r="Q6" s="1441"/>
      <c r="R6" s="1441"/>
      <c r="S6" s="1441"/>
      <c r="T6" s="1441"/>
      <c r="U6" s="642"/>
      <c r="V6" s="1442">
        <v>2012</v>
      </c>
      <c r="W6" s="1442"/>
      <c r="X6" s="1442"/>
      <c r="Y6" s="8"/>
      <c r="Z6" s="4"/>
    </row>
    <row r="7" spans="1:26">
      <c r="A7" s="4"/>
      <c r="B7" s="263"/>
      <c r="C7" s="969"/>
      <c r="D7" s="969"/>
      <c r="E7" s="1"/>
      <c r="F7" s="1443" t="s">
        <v>342</v>
      </c>
      <c r="G7" s="1443"/>
      <c r="H7" s="1443"/>
      <c r="I7" s="385"/>
      <c r="J7" s="1443" t="s">
        <v>343</v>
      </c>
      <c r="K7" s="1443"/>
      <c r="L7" s="1443"/>
      <c r="M7" s="966"/>
      <c r="N7" s="1444" t="s">
        <v>344</v>
      </c>
      <c r="O7" s="1444"/>
      <c r="P7" s="1444"/>
      <c r="Q7" s="966"/>
      <c r="R7" s="1444" t="s">
        <v>341</v>
      </c>
      <c r="S7" s="1444"/>
      <c r="T7" s="1444"/>
      <c r="U7" s="966"/>
      <c r="V7" s="1443" t="s">
        <v>342</v>
      </c>
      <c r="W7" s="1443"/>
      <c r="X7" s="1443"/>
      <c r="Y7" s="8"/>
      <c r="Z7" s="4"/>
    </row>
    <row r="8" spans="1:26" ht="4.5" customHeight="1">
      <c r="A8" s="4"/>
      <c r="B8" s="263"/>
      <c r="C8" s="969"/>
      <c r="D8" s="969"/>
      <c r="E8" s="969"/>
      <c r="F8" s="969"/>
      <c r="G8" s="969"/>
      <c r="H8" s="969"/>
      <c r="I8" s="969"/>
      <c r="J8" s="969"/>
      <c r="K8" s="969"/>
      <c r="L8" s="969"/>
      <c r="M8" s="969"/>
      <c r="N8" s="969"/>
      <c r="O8" s="969"/>
      <c r="P8" s="969"/>
      <c r="Q8" s="969"/>
      <c r="R8" s="969"/>
      <c r="S8" s="969"/>
      <c r="T8" s="969"/>
      <c r="U8" s="969"/>
      <c r="V8" s="969"/>
      <c r="W8" s="969"/>
      <c r="X8" s="969"/>
      <c r="Y8" s="8"/>
      <c r="Z8" s="4"/>
    </row>
    <row r="9" spans="1:26" s="322" customFormat="1" ht="14.25" customHeight="1">
      <c r="A9" s="299"/>
      <c r="B9" s="300"/>
      <c r="C9" s="1434" t="s">
        <v>3</v>
      </c>
      <c r="D9" s="1434"/>
      <c r="E9" s="361"/>
      <c r="F9" s="1452">
        <v>10641</v>
      </c>
      <c r="G9" s="1452"/>
      <c r="H9" s="1452"/>
      <c r="I9" s="386"/>
      <c r="J9" s="1452">
        <v>10643.3</v>
      </c>
      <c r="K9" s="1452"/>
      <c r="L9" s="1452"/>
      <c r="M9" s="386"/>
      <c r="N9" s="1452">
        <v>10648.7</v>
      </c>
      <c r="O9" s="1452"/>
      <c r="P9" s="1452"/>
      <c r="Q9" s="386"/>
      <c r="R9" s="1452">
        <v>10653.8</v>
      </c>
      <c r="S9" s="1452"/>
      <c r="T9" s="1452"/>
      <c r="U9" s="386"/>
      <c r="V9" s="1453">
        <v>10606.7</v>
      </c>
      <c r="W9" s="1453"/>
      <c r="X9" s="1453"/>
      <c r="Y9" s="8"/>
      <c r="Z9" s="299"/>
    </row>
    <row r="10" spans="1:26" ht="14.25" customHeight="1">
      <c r="A10" s="4"/>
      <c r="B10" s="30"/>
      <c r="C10" s="399" t="s">
        <v>99</v>
      </c>
      <c r="D10" s="23"/>
      <c r="E10" s="8"/>
      <c r="F10" s="1448">
        <v>5149.2</v>
      </c>
      <c r="G10" s="1448"/>
      <c r="H10" s="1448"/>
      <c r="I10" s="385"/>
      <c r="J10" s="1448">
        <v>5150.2</v>
      </c>
      <c r="K10" s="1448"/>
      <c r="L10" s="1448"/>
      <c r="M10" s="385"/>
      <c r="N10" s="1448">
        <v>5152.7</v>
      </c>
      <c r="O10" s="1448"/>
      <c r="P10" s="1448"/>
      <c r="Q10" s="385"/>
      <c r="R10" s="1448">
        <v>5154.8999999999996</v>
      </c>
      <c r="S10" s="1448"/>
      <c r="T10" s="1448"/>
      <c r="U10" s="385"/>
      <c r="V10" s="1449">
        <v>5130.2</v>
      </c>
      <c r="W10" s="1449"/>
      <c r="X10" s="1449"/>
      <c r="Y10" s="5"/>
      <c r="Z10" s="4"/>
    </row>
    <row r="11" spans="1:26" ht="14.25" customHeight="1">
      <c r="A11" s="4"/>
      <c r="B11" s="30"/>
      <c r="C11" s="399" t="s">
        <v>98</v>
      </c>
      <c r="D11" s="23"/>
      <c r="E11" s="8"/>
      <c r="F11" s="1448">
        <v>5491.8</v>
      </c>
      <c r="G11" s="1448"/>
      <c r="H11" s="1448"/>
      <c r="I11" s="385"/>
      <c r="J11" s="1448">
        <v>5493.1</v>
      </c>
      <c r="K11" s="1448"/>
      <c r="L11" s="1448"/>
      <c r="M11" s="385"/>
      <c r="N11" s="1448">
        <v>5496</v>
      </c>
      <c r="O11" s="1448"/>
      <c r="P11" s="1448"/>
      <c r="Q11" s="385"/>
      <c r="R11" s="1448">
        <v>5498.9</v>
      </c>
      <c r="S11" s="1448"/>
      <c r="T11" s="1448"/>
      <c r="U11" s="385"/>
      <c r="V11" s="1449">
        <v>5476.5</v>
      </c>
      <c r="W11" s="1449"/>
      <c r="X11" s="1449"/>
      <c r="Y11" s="5"/>
      <c r="Z11" s="4"/>
    </row>
    <row r="12" spans="1:26" ht="19.5" customHeight="1">
      <c r="A12" s="4"/>
      <c r="B12" s="30"/>
      <c r="C12" s="399" t="s">
        <v>338</v>
      </c>
      <c r="D12" s="397"/>
      <c r="E12" s="8"/>
      <c r="F12" s="1448">
        <v>1610.9</v>
      </c>
      <c r="G12" s="1448"/>
      <c r="H12" s="1448"/>
      <c r="I12" s="385"/>
      <c r="J12" s="1448">
        <v>1609.7</v>
      </c>
      <c r="K12" s="1448"/>
      <c r="L12" s="1448"/>
      <c r="M12" s="385"/>
      <c r="N12" s="1448">
        <v>1609</v>
      </c>
      <c r="O12" s="1448"/>
      <c r="P12" s="1448"/>
      <c r="Q12" s="385"/>
      <c r="R12" s="1448">
        <v>1608.2</v>
      </c>
      <c r="S12" s="1448"/>
      <c r="T12" s="1448"/>
      <c r="U12" s="385"/>
      <c r="V12" s="1449">
        <v>1592.8</v>
      </c>
      <c r="W12" s="1449"/>
      <c r="X12" s="1449"/>
      <c r="Y12" s="5"/>
      <c r="Z12" s="4"/>
    </row>
    <row r="13" spans="1:26" ht="14.25" customHeight="1">
      <c r="A13" s="4"/>
      <c r="B13" s="30"/>
      <c r="C13" s="399" t="s">
        <v>315</v>
      </c>
      <c r="D13" s="23"/>
      <c r="E13" s="8"/>
      <c r="F13" s="1448">
        <v>1152.4000000000001</v>
      </c>
      <c r="G13" s="1448"/>
      <c r="H13" s="1448"/>
      <c r="I13" s="385"/>
      <c r="J13" s="1448">
        <v>1145.9000000000001</v>
      </c>
      <c r="K13" s="1448"/>
      <c r="L13" s="1448"/>
      <c r="M13" s="385"/>
      <c r="N13" s="1448">
        <v>1139.7</v>
      </c>
      <c r="O13" s="1448"/>
      <c r="P13" s="1448"/>
      <c r="Q13" s="385"/>
      <c r="R13" s="1448">
        <v>1133.4000000000001</v>
      </c>
      <c r="S13" s="1448"/>
      <c r="T13" s="1448"/>
      <c r="U13" s="385"/>
      <c r="V13" s="1449">
        <v>1136.9000000000001</v>
      </c>
      <c r="W13" s="1449"/>
      <c r="X13" s="1449"/>
      <c r="Y13" s="5"/>
      <c r="Z13" s="4"/>
    </row>
    <row r="14" spans="1:26" ht="14.25" customHeight="1">
      <c r="A14" s="4"/>
      <c r="B14" s="30"/>
      <c r="C14" s="399" t="s">
        <v>316</v>
      </c>
      <c r="D14" s="23"/>
      <c r="E14" s="8"/>
      <c r="F14" s="1448">
        <v>3160.5</v>
      </c>
      <c r="G14" s="1448"/>
      <c r="H14" s="1448"/>
      <c r="I14" s="385"/>
      <c r="J14" s="1448">
        <v>3155</v>
      </c>
      <c r="K14" s="1448"/>
      <c r="L14" s="1448"/>
      <c r="M14" s="385"/>
      <c r="N14" s="1448">
        <v>3150.4</v>
      </c>
      <c r="O14" s="1448"/>
      <c r="P14" s="1448"/>
      <c r="Q14" s="385"/>
      <c r="R14" s="1448">
        <v>3145.6</v>
      </c>
      <c r="S14" s="1448"/>
      <c r="T14" s="1448"/>
      <c r="U14" s="385"/>
      <c r="V14" s="1449">
        <v>3111.1</v>
      </c>
      <c r="W14" s="1449"/>
      <c r="X14" s="1449"/>
      <c r="Y14" s="5"/>
      <c r="Z14" s="4"/>
    </row>
    <row r="15" spans="1:26" ht="14.25" customHeight="1">
      <c r="A15" s="4"/>
      <c r="B15" s="30"/>
      <c r="C15" s="399" t="s">
        <v>317</v>
      </c>
      <c r="D15" s="23"/>
      <c r="E15" s="8"/>
      <c r="F15" s="1448">
        <v>4717.1000000000004</v>
      </c>
      <c r="G15" s="1448"/>
      <c r="H15" s="1448"/>
      <c r="I15" s="385"/>
      <c r="J15" s="1448">
        <v>4732.7</v>
      </c>
      <c r="K15" s="1448"/>
      <c r="L15" s="1448"/>
      <c r="M15" s="385"/>
      <c r="N15" s="1448">
        <v>4749.7</v>
      </c>
      <c r="O15" s="1448"/>
      <c r="P15" s="1448"/>
      <c r="Q15" s="385"/>
      <c r="R15" s="1448">
        <v>4766.5</v>
      </c>
      <c r="S15" s="1448"/>
      <c r="T15" s="1448"/>
      <c r="U15" s="385"/>
      <c r="V15" s="1449">
        <v>4765.8999999999996</v>
      </c>
      <c r="W15" s="1449"/>
      <c r="X15" s="1449"/>
      <c r="Y15" s="5"/>
      <c r="Z15" s="4"/>
    </row>
    <row r="16" spans="1:26" s="322" customFormat="1" ht="19.5" customHeight="1">
      <c r="A16" s="299"/>
      <c r="B16" s="300"/>
      <c r="C16" s="1434" t="s">
        <v>337</v>
      </c>
      <c r="D16" s="1434"/>
      <c r="E16" s="361"/>
      <c r="F16" s="1452">
        <v>5554.8</v>
      </c>
      <c r="G16" s="1452"/>
      <c r="H16" s="1452"/>
      <c r="I16" s="386"/>
      <c r="J16" s="1452">
        <v>5568</v>
      </c>
      <c r="K16" s="1452"/>
      <c r="L16" s="1452"/>
      <c r="M16" s="386"/>
      <c r="N16" s="1452">
        <v>5543.4</v>
      </c>
      <c r="O16" s="1452"/>
      <c r="P16" s="1452"/>
      <c r="Q16" s="386"/>
      <c r="R16" s="1452">
        <v>5506.5</v>
      </c>
      <c r="S16" s="1452"/>
      <c r="T16" s="1452"/>
      <c r="U16" s="386"/>
      <c r="V16" s="1453">
        <v>5481.7</v>
      </c>
      <c r="W16" s="1453"/>
      <c r="X16" s="1453"/>
      <c r="Y16" s="321"/>
      <c r="Z16" s="299"/>
    </row>
    <row r="17" spans="1:26" ht="14.25" customHeight="1">
      <c r="A17" s="4"/>
      <c r="B17" s="30"/>
      <c r="C17" s="399" t="s">
        <v>99</v>
      </c>
      <c r="D17" s="23"/>
      <c r="E17" s="8"/>
      <c r="F17" s="1448">
        <v>2945.6</v>
      </c>
      <c r="G17" s="1448"/>
      <c r="H17" s="1448"/>
      <c r="I17" s="385"/>
      <c r="J17" s="1448">
        <v>2943.5</v>
      </c>
      <c r="K17" s="1448"/>
      <c r="L17" s="1448"/>
      <c r="M17" s="385"/>
      <c r="N17" s="1448">
        <v>2952.4</v>
      </c>
      <c r="O17" s="1448"/>
      <c r="P17" s="1448"/>
      <c r="Q17" s="385"/>
      <c r="R17" s="1448">
        <v>2920.6</v>
      </c>
      <c r="S17" s="1448"/>
      <c r="T17" s="1448"/>
      <c r="U17" s="385"/>
      <c r="V17" s="1449">
        <v>2888.2</v>
      </c>
      <c r="W17" s="1449"/>
      <c r="X17" s="1449"/>
      <c r="Y17" s="5"/>
      <c r="Z17" s="4"/>
    </row>
    <row r="18" spans="1:26" ht="14.25" customHeight="1">
      <c r="A18" s="4"/>
      <c r="B18" s="30"/>
      <c r="C18" s="399" t="s">
        <v>98</v>
      </c>
      <c r="D18" s="23"/>
      <c r="E18" s="8"/>
      <c r="F18" s="1448">
        <v>2609.1999999999998</v>
      </c>
      <c r="G18" s="1448"/>
      <c r="H18" s="1448"/>
      <c r="I18" s="385"/>
      <c r="J18" s="1448">
        <v>2624.5</v>
      </c>
      <c r="K18" s="1448"/>
      <c r="L18" s="1448"/>
      <c r="M18" s="385"/>
      <c r="N18" s="1448">
        <v>2591</v>
      </c>
      <c r="O18" s="1448"/>
      <c r="P18" s="1448"/>
      <c r="Q18" s="385"/>
      <c r="R18" s="1448">
        <v>2585.8000000000002</v>
      </c>
      <c r="S18" s="1448"/>
      <c r="T18" s="1448"/>
      <c r="U18" s="385"/>
      <c r="V18" s="1449">
        <v>2593.5</v>
      </c>
      <c r="W18" s="1449"/>
      <c r="X18" s="1449"/>
      <c r="Y18" s="5"/>
      <c r="Z18" s="4"/>
    </row>
    <row r="19" spans="1:26" ht="19.5" customHeight="1">
      <c r="A19" s="4"/>
      <c r="B19" s="30"/>
      <c r="C19" s="399" t="s">
        <v>315</v>
      </c>
      <c r="D19" s="23"/>
      <c r="E19" s="8"/>
      <c r="F19" s="1448">
        <v>445.6</v>
      </c>
      <c r="G19" s="1448"/>
      <c r="H19" s="1448"/>
      <c r="I19" s="385"/>
      <c r="J19" s="1448">
        <v>427.7</v>
      </c>
      <c r="K19" s="1448"/>
      <c r="L19" s="1448"/>
      <c r="M19" s="385"/>
      <c r="N19" s="1448">
        <v>460.6</v>
      </c>
      <c r="O19" s="1448"/>
      <c r="P19" s="1448"/>
      <c r="Q19" s="385"/>
      <c r="R19" s="1448">
        <v>441.4</v>
      </c>
      <c r="S19" s="1448"/>
      <c r="T19" s="1448"/>
      <c r="U19" s="385"/>
      <c r="V19" s="1449">
        <v>426.7</v>
      </c>
      <c r="W19" s="1449"/>
      <c r="X19" s="1449"/>
      <c r="Y19" s="5"/>
      <c r="Z19" s="4"/>
    </row>
    <row r="20" spans="1:26" ht="14.25" customHeight="1">
      <c r="A20" s="4"/>
      <c r="B20" s="30"/>
      <c r="C20" s="399" t="s">
        <v>316</v>
      </c>
      <c r="D20" s="23"/>
      <c r="E20" s="8"/>
      <c r="F20" s="1448">
        <v>2868.4</v>
      </c>
      <c r="G20" s="1448"/>
      <c r="H20" s="1448"/>
      <c r="I20" s="385"/>
      <c r="J20" s="1448">
        <v>2882.8</v>
      </c>
      <c r="K20" s="1448"/>
      <c r="L20" s="1448"/>
      <c r="M20" s="385"/>
      <c r="N20" s="1448">
        <v>2849.3</v>
      </c>
      <c r="O20" s="1448"/>
      <c r="P20" s="1448"/>
      <c r="Q20" s="385"/>
      <c r="R20" s="1448">
        <v>2844</v>
      </c>
      <c r="S20" s="1448"/>
      <c r="T20" s="1448"/>
      <c r="U20" s="385"/>
      <c r="V20" s="1449">
        <v>2823.7</v>
      </c>
      <c r="W20" s="1449"/>
      <c r="X20" s="1449"/>
      <c r="Y20" s="5"/>
      <c r="Z20" s="4"/>
    </row>
    <row r="21" spans="1:26" ht="14.25" customHeight="1">
      <c r="A21" s="4"/>
      <c r="B21" s="30"/>
      <c r="C21" s="399" t="s">
        <v>317</v>
      </c>
      <c r="D21" s="23"/>
      <c r="E21" s="8"/>
      <c r="F21" s="1448">
        <v>2240.9</v>
      </c>
      <c r="G21" s="1448"/>
      <c r="H21" s="1448"/>
      <c r="I21" s="385"/>
      <c r="J21" s="1448">
        <v>2257.5</v>
      </c>
      <c r="K21" s="1448"/>
      <c r="L21" s="1448"/>
      <c r="M21" s="385"/>
      <c r="N21" s="1448">
        <v>2233.5</v>
      </c>
      <c r="O21" s="1448"/>
      <c r="P21" s="1448"/>
      <c r="Q21" s="385"/>
      <c r="R21" s="1448">
        <v>2221.1</v>
      </c>
      <c r="S21" s="1448"/>
      <c r="T21" s="1448"/>
      <c r="U21" s="385"/>
      <c r="V21" s="1449">
        <v>2231.4</v>
      </c>
      <c r="W21" s="1449"/>
      <c r="X21" s="1449"/>
      <c r="Y21" s="5"/>
      <c r="Z21" s="4"/>
    </row>
    <row r="22" spans="1:26" s="393" customFormat="1" ht="19.5" customHeight="1">
      <c r="A22" s="311"/>
      <c r="B22" s="396"/>
      <c r="C22" s="1434" t="s">
        <v>575</v>
      </c>
      <c r="D22" s="1434"/>
      <c r="E22" s="395"/>
      <c r="F22" s="1451">
        <v>61.5</v>
      </c>
      <c r="G22" s="1451"/>
      <c r="H22" s="1451"/>
      <c r="I22" s="384"/>
      <c r="J22" s="1451">
        <v>61.6</v>
      </c>
      <c r="K22" s="1451"/>
      <c r="L22" s="1451"/>
      <c r="M22" s="384"/>
      <c r="N22" s="1451">
        <v>61.3</v>
      </c>
      <c r="O22" s="1451"/>
      <c r="P22" s="1451"/>
      <c r="Q22" s="384"/>
      <c r="R22" s="1451">
        <v>60.9</v>
      </c>
      <c r="S22" s="1451"/>
      <c r="T22" s="1451"/>
      <c r="U22" s="384"/>
      <c r="V22" s="1450">
        <v>60.8</v>
      </c>
      <c r="W22" s="1450"/>
      <c r="X22" s="1450"/>
      <c r="Y22" s="394"/>
      <c r="Z22" s="311"/>
    </row>
    <row r="23" spans="1:26" ht="14.25" customHeight="1">
      <c r="A23" s="4"/>
      <c r="B23" s="30"/>
      <c r="C23" s="399" t="s">
        <v>99</v>
      </c>
      <c r="D23" s="23"/>
      <c r="E23" s="8"/>
      <c r="F23" s="1448">
        <v>68.099999999999994</v>
      </c>
      <c r="G23" s="1448"/>
      <c r="H23" s="1448"/>
      <c r="I23" s="383"/>
      <c r="J23" s="1448">
        <v>68.099999999999994</v>
      </c>
      <c r="K23" s="1448"/>
      <c r="L23" s="1448"/>
      <c r="M23" s="383"/>
      <c r="N23" s="1448">
        <v>68.2</v>
      </c>
      <c r="O23" s="1448"/>
      <c r="P23" s="1448"/>
      <c r="Q23" s="383"/>
      <c r="R23" s="1448">
        <v>67.400000000000006</v>
      </c>
      <c r="S23" s="1448"/>
      <c r="T23" s="1448"/>
      <c r="U23" s="383"/>
      <c r="V23" s="1449">
        <v>66.900000000000006</v>
      </c>
      <c r="W23" s="1449"/>
      <c r="X23" s="1449"/>
      <c r="Y23" s="5"/>
      <c r="Z23" s="4"/>
    </row>
    <row r="24" spans="1:26" ht="14.25" customHeight="1">
      <c r="A24" s="4"/>
      <c r="B24" s="30"/>
      <c r="C24" s="399" t="s">
        <v>98</v>
      </c>
      <c r="D24" s="23"/>
      <c r="E24" s="8"/>
      <c r="F24" s="1448">
        <v>55.4</v>
      </c>
      <c r="G24" s="1448"/>
      <c r="H24" s="1448"/>
      <c r="I24" s="383"/>
      <c r="J24" s="1448">
        <v>55.7</v>
      </c>
      <c r="K24" s="1448"/>
      <c r="L24" s="1448"/>
      <c r="M24" s="383"/>
      <c r="N24" s="1448">
        <v>55</v>
      </c>
      <c r="O24" s="1448"/>
      <c r="P24" s="1448"/>
      <c r="Q24" s="383"/>
      <c r="R24" s="1448">
        <v>54.8</v>
      </c>
      <c r="S24" s="1448"/>
      <c r="T24" s="1448"/>
      <c r="U24" s="383"/>
      <c r="V24" s="1449">
        <v>55.2</v>
      </c>
      <c r="W24" s="1449"/>
      <c r="X24" s="1449"/>
      <c r="Y24" s="5"/>
      <c r="Z24" s="4"/>
    </row>
    <row r="25" spans="1:26" ht="19.5" customHeight="1">
      <c r="A25" s="4"/>
      <c r="B25" s="30"/>
      <c r="C25" s="399" t="s">
        <v>333</v>
      </c>
      <c r="D25" s="23"/>
      <c r="E25" s="8"/>
      <c r="F25" s="1448">
        <v>74.3</v>
      </c>
      <c r="G25" s="1448"/>
      <c r="H25" s="1448"/>
      <c r="I25" s="383"/>
      <c r="J25" s="1448">
        <v>74.3</v>
      </c>
      <c r="K25" s="1448"/>
      <c r="L25" s="1448"/>
      <c r="M25" s="383"/>
      <c r="N25" s="1448">
        <v>74.2</v>
      </c>
      <c r="O25" s="1448"/>
      <c r="P25" s="1448"/>
      <c r="Q25" s="383"/>
      <c r="R25" s="1448">
        <v>73.7</v>
      </c>
      <c r="S25" s="1448"/>
      <c r="T25" s="1448"/>
      <c r="U25" s="383"/>
      <c r="V25" s="1449">
        <v>73.8</v>
      </c>
      <c r="W25" s="1449"/>
      <c r="X25" s="1449"/>
      <c r="Y25" s="5"/>
      <c r="Z25" s="4"/>
    </row>
    <row r="26" spans="1:26" ht="14.25" customHeight="1">
      <c r="A26" s="4"/>
      <c r="B26" s="30"/>
      <c r="C26" s="399" t="s">
        <v>315</v>
      </c>
      <c r="D26" s="23"/>
      <c r="E26" s="8"/>
      <c r="F26" s="1448">
        <v>38.700000000000003</v>
      </c>
      <c r="G26" s="1448"/>
      <c r="H26" s="1448"/>
      <c r="I26" s="383"/>
      <c r="J26" s="1448">
        <v>37.299999999999997</v>
      </c>
      <c r="K26" s="1448"/>
      <c r="L26" s="1448"/>
      <c r="M26" s="383"/>
      <c r="N26" s="1448">
        <v>40.4</v>
      </c>
      <c r="O26" s="1448"/>
      <c r="P26" s="1448"/>
      <c r="Q26" s="383"/>
      <c r="R26" s="1448">
        <v>38.9</v>
      </c>
      <c r="S26" s="1448"/>
      <c r="T26" s="1448"/>
      <c r="U26" s="383"/>
      <c r="V26" s="1449">
        <v>37.5</v>
      </c>
      <c r="W26" s="1449"/>
      <c r="X26" s="1449"/>
      <c r="Y26" s="5"/>
      <c r="Z26" s="4"/>
    </row>
    <row r="27" spans="1:26" ht="14.25" customHeight="1">
      <c r="A27" s="4"/>
      <c r="B27" s="30"/>
      <c r="C27" s="399" t="s">
        <v>316</v>
      </c>
      <c r="D27" s="8"/>
      <c r="E27" s="8"/>
      <c r="F27" s="1445">
        <v>90.8</v>
      </c>
      <c r="G27" s="1445"/>
      <c r="H27" s="1445"/>
      <c r="I27" s="383"/>
      <c r="J27" s="1445">
        <v>91.4</v>
      </c>
      <c r="K27" s="1445"/>
      <c r="L27" s="1445"/>
      <c r="M27" s="383"/>
      <c r="N27" s="1445">
        <v>90.4</v>
      </c>
      <c r="O27" s="1445"/>
      <c r="P27" s="1445"/>
      <c r="Q27" s="383"/>
      <c r="R27" s="1445">
        <v>90.4</v>
      </c>
      <c r="S27" s="1445"/>
      <c r="T27" s="1445"/>
      <c r="U27" s="383"/>
      <c r="V27" s="1446">
        <v>90.8</v>
      </c>
      <c r="W27" s="1446"/>
      <c r="X27" s="1446"/>
      <c r="Y27" s="5"/>
      <c r="Z27" s="4"/>
    </row>
    <row r="28" spans="1:26" ht="14.25" customHeight="1">
      <c r="A28" s="4"/>
      <c r="B28" s="30"/>
      <c r="C28" s="399" t="s">
        <v>317</v>
      </c>
      <c r="D28" s="8"/>
      <c r="E28" s="8"/>
      <c r="F28" s="1445">
        <v>47.5</v>
      </c>
      <c r="G28" s="1445"/>
      <c r="H28" s="1445"/>
      <c r="I28" s="383"/>
      <c r="J28" s="1445">
        <v>47.7</v>
      </c>
      <c r="K28" s="1445"/>
      <c r="L28" s="1445"/>
      <c r="M28" s="383"/>
      <c r="N28" s="1445">
        <v>47</v>
      </c>
      <c r="O28" s="1445"/>
      <c r="P28" s="1445"/>
      <c r="Q28" s="383"/>
      <c r="R28" s="1445">
        <v>46.6</v>
      </c>
      <c r="S28" s="1445"/>
      <c r="T28" s="1445"/>
      <c r="U28" s="383"/>
      <c r="V28" s="1446">
        <v>46.8</v>
      </c>
      <c r="W28" s="1446"/>
      <c r="X28" s="1446"/>
      <c r="Y28" s="5"/>
      <c r="Z28" s="4"/>
    </row>
    <row r="29" spans="1:26" ht="13.5" customHeight="1">
      <c r="A29" s="4"/>
      <c r="B29" s="30"/>
      <c r="C29" s="392" t="s">
        <v>336</v>
      </c>
      <c r="D29" s="8"/>
      <c r="E29" s="383"/>
      <c r="F29" s="383"/>
      <c r="G29" s="383"/>
      <c r="H29" s="383"/>
      <c r="I29" s="391"/>
      <c r="J29" s="383"/>
      <c r="K29" s="383"/>
      <c r="L29" s="383"/>
      <c r="M29" s="383"/>
      <c r="N29" s="383"/>
      <c r="O29" s="383"/>
      <c r="P29" s="383"/>
      <c r="Q29" s="383"/>
      <c r="R29" s="383"/>
      <c r="S29" s="383"/>
      <c r="T29" s="383"/>
      <c r="U29" s="383"/>
      <c r="V29" s="383"/>
      <c r="W29" s="383"/>
      <c r="X29" s="383"/>
      <c r="Y29" s="5"/>
      <c r="Z29" s="4"/>
    </row>
    <row r="30" spans="1:26" ht="10.5" customHeight="1">
      <c r="A30" s="4"/>
      <c r="B30" s="30"/>
      <c r="C30" s="970"/>
      <c r="D30" s="5"/>
      <c r="E30" s="5"/>
      <c r="F30" s="5"/>
      <c r="G30" s="5"/>
      <c r="H30" s="5"/>
      <c r="I30" s="5"/>
      <c r="J30" s="5"/>
      <c r="K30" s="5"/>
      <c r="L30" s="5"/>
      <c r="M30" s="5"/>
      <c r="N30" s="5"/>
      <c r="O30" s="5"/>
      <c r="P30" s="5"/>
      <c r="Q30" s="5"/>
      <c r="R30" s="5"/>
      <c r="S30" s="5"/>
      <c r="T30" s="5"/>
      <c r="U30" s="5"/>
      <c r="V30" s="1447"/>
      <c r="W30" s="1447"/>
      <c r="X30" s="1447"/>
      <c r="Y30" s="5"/>
      <c r="Z30" s="4"/>
    </row>
    <row r="31" spans="1:26" s="12" customFormat="1" ht="13.5" customHeight="1" thickBot="1">
      <c r="A31" s="11"/>
      <c r="B31" s="31"/>
      <c r="C31" s="971" t="s">
        <v>576</v>
      </c>
      <c r="D31" s="972"/>
      <c r="E31" s="972"/>
      <c r="F31" s="972"/>
      <c r="G31" s="972"/>
      <c r="H31" s="973"/>
      <c r="I31" s="973"/>
      <c r="J31" s="973"/>
      <c r="K31" s="973"/>
      <c r="L31" s="973"/>
      <c r="M31" s="973"/>
      <c r="N31" s="973"/>
      <c r="O31" s="973"/>
      <c r="P31" s="973"/>
      <c r="Q31" s="973"/>
      <c r="R31" s="973"/>
      <c r="S31" s="973"/>
      <c r="T31" s="973"/>
      <c r="U31" s="973"/>
      <c r="V31" s="974"/>
      <c r="W31" s="975"/>
      <c r="X31" s="974"/>
      <c r="Y31" s="5"/>
      <c r="Z31" s="11"/>
    </row>
    <row r="32" spans="1:26" ht="6" customHeight="1">
      <c r="A32" s="4"/>
      <c r="B32" s="30"/>
      <c r="C32" s="1438" t="s">
        <v>318</v>
      </c>
      <c r="D32" s="1439"/>
      <c r="E32" s="18"/>
      <c r="F32" s="317"/>
      <c r="G32" s="317"/>
      <c r="H32" s="317"/>
      <c r="I32" s="317"/>
      <c r="J32" s="317"/>
      <c r="K32" s="317"/>
      <c r="L32" s="317"/>
      <c r="M32" s="317"/>
      <c r="N32" s="317"/>
      <c r="O32" s="317"/>
      <c r="P32" s="317"/>
      <c r="Q32" s="390"/>
      <c r="R32" s="4"/>
      <c r="S32" s="390"/>
      <c r="T32" s="390"/>
      <c r="U32" s="390"/>
      <c r="V32" s="390"/>
      <c r="W32" s="390"/>
      <c r="X32" s="390"/>
      <c r="Y32" s="5"/>
      <c r="Z32" s="4"/>
    </row>
    <row r="33" spans="1:26" ht="13.5" customHeight="1">
      <c r="A33" s="4"/>
      <c r="B33" s="30"/>
      <c r="C33" s="1440"/>
      <c r="D33" s="1440"/>
      <c r="E33" s="969"/>
      <c r="F33" s="1441">
        <v>2011</v>
      </c>
      <c r="G33" s="1441"/>
      <c r="H33" s="1441"/>
      <c r="I33" s="1441"/>
      <c r="J33" s="1441">
        <v>2011</v>
      </c>
      <c r="K33" s="1441"/>
      <c r="L33" s="1441"/>
      <c r="M33" s="1441"/>
      <c r="N33" s="1441"/>
      <c r="O33" s="1441"/>
      <c r="P33" s="1441"/>
      <c r="Q33" s="1441"/>
      <c r="R33" s="1441"/>
      <c r="S33" s="1441"/>
      <c r="T33" s="1441"/>
      <c r="U33" s="642"/>
      <c r="V33" s="1442">
        <v>2012</v>
      </c>
      <c r="W33" s="1442"/>
      <c r="X33" s="1442"/>
      <c r="Y33" s="337"/>
      <c r="Z33" s="4"/>
    </row>
    <row r="34" spans="1:26" ht="12.75" customHeight="1">
      <c r="A34" s="4"/>
      <c r="B34" s="30"/>
      <c r="C34" s="969"/>
      <c r="D34" s="969"/>
      <c r="E34" s="969"/>
      <c r="F34" s="1443" t="s">
        <v>342</v>
      </c>
      <c r="G34" s="1443"/>
      <c r="H34" s="1443"/>
      <c r="I34" s="385"/>
      <c r="J34" s="1443" t="s">
        <v>343</v>
      </c>
      <c r="K34" s="1443"/>
      <c r="L34" s="1443"/>
      <c r="M34" s="966"/>
      <c r="N34" s="1444" t="s">
        <v>344</v>
      </c>
      <c r="O34" s="1444"/>
      <c r="P34" s="1444"/>
      <c r="Q34" s="966"/>
      <c r="R34" s="1444" t="s">
        <v>341</v>
      </c>
      <c r="S34" s="1444"/>
      <c r="T34" s="1444"/>
      <c r="U34" s="966"/>
      <c r="V34" s="1443" t="s">
        <v>342</v>
      </c>
      <c r="W34" s="1443"/>
      <c r="X34" s="1443"/>
      <c r="Y34" s="337"/>
      <c r="Z34" s="4"/>
    </row>
    <row r="35" spans="1:26" ht="12.75" customHeight="1">
      <c r="A35" s="4"/>
      <c r="B35" s="30"/>
      <c r="C35" s="969"/>
      <c r="D35" s="969"/>
      <c r="E35" s="969"/>
      <c r="F35" s="847" t="s">
        <v>319</v>
      </c>
      <c r="G35" s="329"/>
      <c r="H35" s="847" t="s">
        <v>168</v>
      </c>
      <c r="I35" s="966"/>
      <c r="J35" s="959" t="s">
        <v>319</v>
      </c>
      <c r="K35" s="329"/>
      <c r="L35" s="847" t="s">
        <v>168</v>
      </c>
      <c r="M35" s="389"/>
      <c r="N35" s="847" t="s">
        <v>319</v>
      </c>
      <c r="O35" s="329"/>
      <c r="P35" s="847" t="s">
        <v>168</v>
      </c>
      <c r="Q35" s="388"/>
      <c r="R35" s="959" t="s">
        <v>319</v>
      </c>
      <c r="S35" s="329"/>
      <c r="T35" s="959" t="s">
        <v>168</v>
      </c>
      <c r="U35" s="383"/>
      <c r="V35" s="959" t="s">
        <v>319</v>
      </c>
      <c r="W35" s="329"/>
      <c r="X35" s="959" t="s">
        <v>168</v>
      </c>
      <c r="Y35" s="337"/>
      <c r="Z35" s="4"/>
    </row>
    <row r="36" spans="1:26" ht="18" customHeight="1">
      <c r="A36" s="4"/>
      <c r="B36" s="30"/>
      <c r="C36" s="1434" t="s">
        <v>3</v>
      </c>
      <c r="D36" s="1434"/>
      <c r="E36" s="333"/>
      <c r="F36" s="386">
        <v>9030.1</v>
      </c>
      <c r="G36" s="318"/>
      <c r="H36" s="386">
        <v>100</v>
      </c>
      <c r="I36" s="318"/>
      <c r="J36" s="386">
        <v>9033.6</v>
      </c>
      <c r="K36" s="318"/>
      <c r="L36" s="386">
        <v>100</v>
      </c>
      <c r="M36" s="318"/>
      <c r="N36" s="386">
        <v>9039.7000000000007</v>
      </c>
      <c r="O36" s="318"/>
      <c r="P36" s="386">
        <v>100</v>
      </c>
      <c r="Q36" s="385"/>
      <c r="R36" s="386">
        <v>9045.5</v>
      </c>
      <c r="S36" s="318"/>
      <c r="T36" s="386">
        <v>100</v>
      </c>
      <c r="U36" s="385"/>
      <c r="V36" s="387">
        <v>9013.9</v>
      </c>
      <c r="W36" s="318"/>
      <c r="X36" s="386">
        <v>100</v>
      </c>
      <c r="Y36" s="337"/>
      <c r="Z36" s="4"/>
    </row>
    <row r="37" spans="1:26" ht="13.5" customHeight="1">
      <c r="A37" s="4"/>
      <c r="B37" s="30"/>
      <c r="C37" s="958"/>
      <c r="D37" s="17" t="s">
        <v>99</v>
      </c>
      <c r="E37" s="333"/>
      <c r="F37" s="976">
        <v>4323</v>
      </c>
      <c r="G37" s="977"/>
      <c r="H37" s="976">
        <v>47.9</v>
      </c>
      <c r="I37" s="977"/>
      <c r="J37" s="976">
        <v>4324.7</v>
      </c>
      <c r="K37" s="977"/>
      <c r="L37" s="976">
        <v>47.9</v>
      </c>
      <c r="M37" s="977"/>
      <c r="N37" s="976">
        <v>4327.6000000000004</v>
      </c>
      <c r="O37" s="977"/>
      <c r="P37" s="976">
        <v>47.9</v>
      </c>
      <c r="Q37" s="978"/>
      <c r="R37" s="976">
        <v>4330.2</v>
      </c>
      <c r="S37" s="977"/>
      <c r="T37" s="976">
        <v>47.9</v>
      </c>
      <c r="U37" s="978"/>
      <c r="V37" s="979">
        <v>4316.2</v>
      </c>
      <c r="W37" s="977"/>
      <c r="X37" s="976">
        <v>47.9</v>
      </c>
      <c r="Y37" s="337"/>
      <c r="Z37" s="4"/>
    </row>
    <row r="38" spans="1:26" ht="13.5" customHeight="1">
      <c r="A38" s="4"/>
      <c r="B38" s="30"/>
      <c r="C38" s="17"/>
      <c r="D38" s="17" t="s">
        <v>98</v>
      </c>
      <c r="E38" s="980"/>
      <c r="F38" s="976">
        <v>4707.1000000000004</v>
      </c>
      <c r="G38" s="977"/>
      <c r="H38" s="976">
        <v>52.1</v>
      </c>
      <c r="I38" s="977"/>
      <c r="J38" s="976">
        <v>4708.8999999999996</v>
      </c>
      <c r="K38" s="977"/>
      <c r="L38" s="976">
        <v>52.1</v>
      </c>
      <c r="M38" s="977"/>
      <c r="N38" s="976">
        <v>4712.1000000000004</v>
      </c>
      <c r="O38" s="977"/>
      <c r="P38" s="976">
        <v>52.1</v>
      </c>
      <c r="Q38" s="976"/>
      <c r="R38" s="976">
        <v>4715.3999999999996</v>
      </c>
      <c r="S38" s="977"/>
      <c r="T38" s="976">
        <v>52.1</v>
      </c>
      <c r="U38" s="976"/>
      <c r="V38" s="979">
        <v>4697.8</v>
      </c>
      <c r="W38" s="977"/>
      <c r="X38" s="976">
        <v>52.1</v>
      </c>
      <c r="Y38" s="337"/>
      <c r="Z38" s="4"/>
    </row>
    <row r="39" spans="1:26" s="336" customFormat="1" ht="19.5" customHeight="1">
      <c r="A39" s="334"/>
      <c r="B39" s="335"/>
      <c r="C39" s="241" t="s">
        <v>577</v>
      </c>
      <c r="D39" s="17"/>
      <c r="E39" s="272"/>
      <c r="F39" s="981">
        <v>1019.8</v>
      </c>
      <c r="G39" s="346"/>
      <c r="H39" s="931">
        <v>11.3</v>
      </c>
      <c r="I39" s="346"/>
      <c r="J39" s="981">
        <v>965.2</v>
      </c>
      <c r="K39" s="346"/>
      <c r="L39" s="931">
        <v>10.7</v>
      </c>
      <c r="M39" s="346"/>
      <c r="N39" s="931">
        <v>938.9</v>
      </c>
      <c r="O39" s="346"/>
      <c r="P39" s="931">
        <v>10.4</v>
      </c>
      <c r="Q39" s="982"/>
      <c r="R39" s="931">
        <v>920.1</v>
      </c>
      <c r="S39" s="346"/>
      <c r="T39" s="931">
        <v>10.199999999999999</v>
      </c>
      <c r="U39" s="982"/>
      <c r="V39" s="382">
        <v>890.4</v>
      </c>
      <c r="W39" s="346"/>
      <c r="X39" s="931">
        <v>9.9</v>
      </c>
      <c r="Y39" s="337"/>
      <c r="Z39" s="334"/>
    </row>
    <row r="40" spans="1:26" s="987" customFormat="1" ht="13.5" customHeight="1">
      <c r="A40" s="983"/>
      <c r="B40" s="984"/>
      <c r="C40" s="359"/>
      <c r="D40" s="362" t="s">
        <v>99</v>
      </c>
      <c r="E40" s="985"/>
      <c r="F40" s="986">
        <v>325.5</v>
      </c>
      <c r="G40" s="267"/>
      <c r="H40" s="380">
        <v>31.9</v>
      </c>
      <c r="I40" s="267"/>
      <c r="J40" s="986">
        <v>306.8</v>
      </c>
      <c r="K40" s="267"/>
      <c r="L40" s="380">
        <v>31.8</v>
      </c>
      <c r="M40" s="267"/>
      <c r="N40" s="380">
        <v>288.8</v>
      </c>
      <c r="O40" s="267"/>
      <c r="P40" s="380">
        <v>30.8</v>
      </c>
      <c r="Q40" s="385"/>
      <c r="R40" s="380">
        <v>290.5</v>
      </c>
      <c r="S40" s="267"/>
      <c r="T40" s="380">
        <v>31.6</v>
      </c>
      <c r="U40" s="385"/>
      <c r="V40" s="381">
        <v>268.10000000000002</v>
      </c>
      <c r="W40" s="267"/>
      <c r="X40" s="380">
        <v>30.1</v>
      </c>
      <c r="Y40" s="5"/>
      <c r="Z40" s="983"/>
    </row>
    <row r="41" spans="1:26" s="987" customFormat="1" ht="13.5" customHeight="1">
      <c r="A41" s="983"/>
      <c r="B41" s="984"/>
      <c r="C41" s="359"/>
      <c r="D41" s="362" t="s">
        <v>98</v>
      </c>
      <c r="E41" s="985"/>
      <c r="F41" s="986">
        <v>694.3</v>
      </c>
      <c r="G41" s="267"/>
      <c r="H41" s="380">
        <v>68.099999999999994</v>
      </c>
      <c r="I41" s="267"/>
      <c r="J41" s="986">
        <v>658.5</v>
      </c>
      <c r="K41" s="267"/>
      <c r="L41" s="380">
        <v>68.2</v>
      </c>
      <c r="M41" s="267"/>
      <c r="N41" s="380">
        <v>650</v>
      </c>
      <c r="O41" s="267"/>
      <c r="P41" s="380">
        <v>69.2</v>
      </c>
      <c r="Q41" s="385"/>
      <c r="R41" s="380">
        <v>629.6</v>
      </c>
      <c r="S41" s="267"/>
      <c r="T41" s="380">
        <v>68.400000000000006</v>
      </c>
      <c r="U41" s="385"/>
      <c r="V41" s="381">
        <v>622.29999999999995</v>
      </c>
      <c r="W41" s="267"/>
      <c r="X41" s="380">
        <v>69.900000000000006</v>
      </c>
      <c r="Y41" s="5"/>
      <c r="Z41" s="983"/>
    </row>
    <row r="42" spans="1:26" s="336" customFormat="1" ht="19.5" customHeight="1">
      <c r="A42" s="334"/>
      <c r="B42" s="335"/>
      <c r="C42" s="241" t="s">
        <v>578</v>
      </c>
      <c r="D42" s="17"/>
      <c r="E42" s="272"/>
      <c r="F42" s="981">
        <v>2325.1999999999998</v>
      </c>
      <c r="G42" s="346"/>
      <c r="H42" s="931">
        <v>25.7</v>
      </c>
      <c r="I42" s="346"/>
      <c r="J42" s="981">
        <v>2328.9</v>
      </c>
      <c r="K42" s="346"/>
      <c r="L42" s="931">
        <v>25.8</v>
      </c>
      <c r="M42" s="346"/>
      <c r="N42" s="931">
        <v>2290.1999999999998</v>
      </c>
      <c r="O42" s="346"/>
      <c r="P42" s="931">
        <v>25.3</v>
      </c>
      <c r="Q42" s="386"/>
      <c r="R42" s="931">
        <v>2281.6</v>
      </c>
      <c r="S42" s="346"/>
      <c r="T42" s="931">
        <v>25.2</v>
      </c>
      <c r="U42" s="386"/>
      <c r="V42" s="382">
        <v>2266.4</v>
      </c>
      <c r="W42" s="346"/>
      <c r="X42" s="931">
        <v>25.1</v>
      </c>
      <c r="Y42" s="337"/>
      <c r="Z42" s="334"/>
    </row>
    <row r="43" spans="1:26" s="987" customFormat="1" ht="13.5" customHeight="1">
      <c r="A43" s="983"/>
      <c r="B43" s="984"/>
      <c r="C43" s="359"/>
      <c r="D43" s="362" t="s">
        <v>99</v>
      </c>
      <c r="E43" s="985"/>
      <c r="F43" s="986">
        <v>1170.2</v>
      </c>
      <c r="G43" s="267"/>
      <c r="H43" s="380">
        <v>50.3</v>
      </c>
      <c r="I43" s="267"/>
      <c r="J43" s="986">
        <v>1171.5999999999999</v>
      </c>
      <c r="K43" s="267"/>
      <c r="L43" s="380">
        <v>50.3</v>
      </c>
      <c r="M43" s="267"/>
      <c r="N43" s="380">
        <v>1149.5999999999999</v>
      </c>
      <c r="O43" s="267"/>
      <c r="P43" s="380">
        <v>50.2</v>
      </c>
      <c r="Q43" s="385"/>
      <c r="R43" s="380">
        <v>1139.3</v>
      </c>
      <c r="S43" s="267"/>
      <c r="T43" s="380">
        <v>49.9</v>
      </c>
      <c r="U43" s="385"/>
      <c r="V43" s="381">
        <v>1132.7</v>
      </c>
      <c r="W43" s="267"/>
      <c r="X43" s="380">
        <v>50</v>
      </c>
      <c r="Y43" s="5"/>
      <c r="Z43" s="983"/>
    </row>
    <row r="44" spans="1:26" s="987" customFormat="1" ht="13.5" customHeight="1">
      <c r="A44" s="983"/>
      <c r="B44" s="984"/>
      <c r="C44" s="359"/>
      <c r="D44" s="362" t="s">
        <v>98</v>
      </c>
      <c r="E44" s="985"/>
      <c r="F44" s="986">
        <v>1155</v>
      </c>
      <c r="G44" s="267"/>
      <c r="H44" s="380">
        <v>49.7</v>
      </c>
      <c r="I44" s="267"/>
      <c r="J44" s="986">
        <v>1157.3</v>
      </c>
      <c r="K44" s="267"/>
      <c r="L44" s="380">
        <v>49.7</v>
      </c>
      <c r="M44" s="267"/>
      <c r="N44" s="380">
        <v>1140.5999999999999</v>
      </c>
      <c r="O44" s="267"/>
      <c r="P44" s="380">
        <v>49.8</v>
      </c>
      <c r="Q44" s="385"/>
      <c r="R44" s="380">
        <v>1142.2</v>
      </c>
      <c r="S44" s="267"/>
      <c r="T44" s="380">
        <v>50.1</v>
      </c>
      <c r="U44" s="385"/>
      <c r="V44" s="381">
        <v>1133.7</v>
      </c>
      <c r="W44" s="267"/>
      <c r="X44" s="380">
        <v>50</v>
      </c>
      <c r="Y44" s="5"/>
      <c r="Z44" s="983"/>
    </row>
    <row r="45" spans="1:26" s="336" customFormat="1" ht="19.5" customHeight="1">
      <c r="A45" s="334"/>
      <c r="B45" s="335"/>
      <c r="C45" s="241" t="s">
        <v>579</v>
      </c>
      <c r="D45" s="17"/>
      <c r="E45" s="272"/>
      <c r="F45" s="981">
        <v>1199.4000000000001</v>
      </c>
      <c r="G45" s="346"/>
      <c r="H45" s="931">
        <v>13.3</v>
      </c>
      <c r="I45" s="346"/>
      <c r="J45" s="981">
        <v>1175.4000000000001</v>
      </c>
      <c r="K45" s="346"/>
      <c r="L45" s="931">
        <v>13</v>
      </c>
      <c r="M45" s="346"/>
      <c r="N45" s="931">
        <v>1139.9000000000001</v>
      </c>
      <c r="O45" s="346"/>
      <c r="P45" s="931">
        <v>12.6</v>
      </c>
      <c r="Q45" s="982"/>
      <c r="R45" s="931">
        <v>1172.5</v>
      </c>
      <c r="S45" s="346"/>
      <c r="T45" s="931">
        <v>13</v>
      </c>
      <c r="U45" s="982"/>
      <c r="V45" s="382">
        <v>1154.0999999999999</v>
      </c>
      <c r="W45" s="346"/>
      <c r="X45" s="931">
        <v>12.8</v>
      </c>
      <c r="Y45" s="337"/>
      <c r="Z45" s="334"/>
    </row>
    <row r="46" spans="1:26" s="987" customFormat="1" ht="13.5" customHeight="1">
      <c r="A46" s="983"/>
      <c r="B46" s="984"/>
      <c r="C46" s="359"/>
      <c r="D46" s="362" t="s">
        <v>99</v>
      </c>
      <c r="E46" s="985"/>
      <c r="F46" s="986">
        <v>657.4</v>
      </c>
      <c r="G46" s="267"/>
      <c r="H46" s="380">
        <v>54.8</v>
      </c>
      <c r="I46" s="267"/>
      <c r="J46" s="986">
        <v>658.5</v>
      </c>
      <c r="K46" s="267"/>
      <c r="L46" s="380">
        <v>56</v>
      </c>
      <c r="M46" s="267"/>
      <c r="N46" s="380">
        <v>636.6</v>
      </c>
      <c r="O46" s="267"/>
      <c r="P46" s="380">
        <v>55.8</v>
      </c>
      <c r="Q46" s="385"/>
      <c r="R46" s="380">
        <v>665</v>
      </c>
      <c r="S46" s="267"/>
      <c r="T46" s="380">
        <v>56.7</v>
      </c>
      <c r="U46" s="385"/>
      <c r="V46" s="381">
        <v>666.9</v>
      </c>
      <c r="W46" s="267"/>
      <c r="X46" s="380">
        <v>57.8</v>
      </c>
      <c r="Y46" s="5"/>
      <c r="Z46" s="983"/>
    </row>
    <row r="47" spans="1:26" s="987" customFormat="1" ht="13.5" customHeight="1">
      <c r="A47" s="983"/>
      <c r="B47" s="984"/>
      <c r="C47" s="359"/>
      <c r="D47" s="362" t="s">
        <v>98</v>
      </c>
      <c r="E47" s="985"/>
      <c r="F47" s="986">
        <v>542</v>
      </c>
      <c r="G47" s="267"/>
      <c r="H47" s="380">
        <v>45.2</v>
      </c>
      <c r="I47" s="267"/>
      <c r="J47" s="986">
        <v>516.9</v>
      </c>
      <c r="K47" s="267"/>
      <c r="L47" s="380">
        <v>44</v>
      </c>
      <c r="M47" s="267"/>
      <c r="N47" s="380">
        <v>503.3</v>
      </c>
      <c r="O47" s="267"/>
      <c r="P47" s="380">
        <v>44.2</v>
      </c>
      <c r="Q47" s="385"/>
      <c r="R47" s="380">
        <v>507.5</v>
      </c>
      <c r="S47" s="267"/>
      <c r="T47" s="380">
        <v>43.3</v>
      </c>
      <c r="U47" s="385"/>
      <c r="V47" s="381">
        <v>487.2</v>
      </c>
      <c r="W47" s="267"/>
      <c r="X47" s="380">
        <v>42.2</v>
      </c>
      <c r="Y47" s="5"/>
      <c r="Z47" s="983"/>
    </row>
    <row r="48" spans="1:26" s="336" customFormat="1" ht="19.5" customHeight="1">
      <c r="A48" s="334"/>
      <c r="B48" s="335"/>
      <c r="C48" s="241" t="s">
        <v>580</v>
      </c>
      <c r="D48" s="17"/>
      <c r="E48" s="272"/>
      <c r="F48" s="981">
        <v>1849.5</v>
      </c>
      <c r="G48" s="346"/>
      <c r="H48" s="931">
        <v>20.5</v>
      </c>
      <c r="I48" s="346"/>
      <c r="J48" s="981">
        <v>1888.6</v>
      </c>
      <c r="K48" s="346"/>
      <c r="L48" s="931">
        <v>20.9</v>
      </c>
      <c r="M48" s="346"/>
      <c r="N48" s="931">
        <v>1887.1</v>
      </c>
      <c r="O48" s="346"/>
      <c r="P48" s="931">
        <v>20.9</v>
      </c>
      <c r="Q48" s="384"/>
      <c r="R48" s="931">
        <v>1862.7</v>
      </c>
      <c r="S48" s="346"/>
      <c r="T48" s="931">
        <v>20.6</v>
      </c>
      <c r="U48" s="384"/>
      <c r="V48" s="382">
        <v>1843.7</v>
      </c>
      <c r="W48" s="346"/>
      <c r="X48" s="931">
        <v>20.5</v>
      </c>
      <c r="Y48" s="337"/>
      <c r="Z48" s="334"/>
    </row>
    <row r="49" spans="1:26" s="987" customFormat="1" ht="13.5" customHeight="1">
      <c r="A49" s="983"/>
      <c r="B49" s="984"/>
      <c r="C49" s="359"/>
      <c r="D49" s="362" t="s">
        <v>99</v>
      </c>
      <c r="E49" s="985"/>
      <c r="F49" s="986">
        <v>965.5</v>
      </c>
      <c r="G49" s="267"/>
      <c r="H49" s="380">
        <v>52.2</v>
      </c>
      <c r="I49" s="267"/>
      <c r="J49" s="986">
        <v>987.7</v>
      </c>
      <c r="K49" s="267"/>
      <c r="L49" s="380">
        <v>52.3</v>
      </c>
      <c r="M49" s="267"/>
      <c r="N49" s="380">
        <v>988.3</v>
      </c>
      <c r="O49" s="267"/>
      <c r="P49" s="380">
        <v>52.4</v>
      </c>
      <c r="Q49" s="383"/>
      <c r="R49" s="380">
        <v>965.2</v>
      </c>
      <c r="S49" s="267"/>
      <c r="T49" s="380">
        <v>51.8</v>
      </c>
      <c r="U49" s="383"/>
      <c r="V49" s="381">
        <v>955.9</v>
      </c>
      <c r="W49" s="267"/>
      <c r="X49" s="380">
        <v>51.8</v>
      </c>
      <c r="Y49" s="5"/>
      <c r="Z49" s="983"/>
    </row>
    <row r="50" spans="1:26" s="987" customFormat="1" ht="13.5" customHeight="1">
      <c r="A50" s="983"/>
      <c r="B50" s="984"/>
      <c r="C50" s="359"/>
      <c r="D50" s="362" t="s">
        <v>98</v>
      </c>
      <c r="E50" s="985"/>
      <c r="F50" s="986">
        <v>884</v>
      </c>
      <c r="G50" s="267"/>
      <c r="H50" s="380">
        <v>47.8</v>
      </c>
      <c r="I50" s="267"/>
      <c r="J50" s="986">
        <v>900.9</v>
      </c>
      <c r="K50" s="267"/>
      <c r="L50" s="380">
        <v>47.7</v>
      </c>
      <c r="M50" s="267"/>
      <c r="N50" s="380">
        <v>898.8</v>
      </c>
      <c r="O50" s="267"/>
      <c r="P50" s="380">
        <v>47.6</v>
      </c>
      <c r="Q50" s="383"/>
      <c r="R50" s="380">
        <v>897.6</v>
      </c>
      <c r="S50" s="267"/>
      <c r="T50" s="380">
        <v>48.2</v>
      </c>
      <c r="U50" s="383"/>
      <c r="V50" s="381">
        <v>887.8</v>
      </c>
      <c r="W50" s="267"/>
      <c r="X50" s="380">
        <v>48.2</v>
      </c>
      <c r="Y50" s="5"/>
      <c r="Z50" s="983"/>
    </row>
    <row r="51" spans="1:26" s="336" customFormat="1" ht="19.5" customHeight="1">
      <c r="A51" s="334"/>
      <c r="B51" s="335"/>
      <c r="C51" s="241" t="s">
        <v>581</v>
      </c>
      <c r="D51" s="17"/>
      <c r="E51" s="272"/>
      <c r="F51" s="981">
        <v>1457.8</v>
      </c>
      <c r="G51" s="346"/>
      <c r="H51" s="931">
        <v>16.100000000000001</v>
      </c>
      <c r="I51" s="346"/>
      <c r="J51" s="981">
        <v>1496</v>
      </c>
      <c r="K51" s="346"/>
      <c r="L51" s="931">
        <v>16.600000000000001</v>
      </c>
      <c r="M51" s="346"/>
      <c r="N51" s="931">
        <v>1552.6</v>
      </c>
      <c r="O51" s="346"/>
      <c r="P51" s="931">
        <v>17.2</v>
      </c>
      <c r="Q51" s="988"/>
      <c r="R51" s="931">
        <v>1567.1</v>
      </c>
      <c r="S51" s="346"/>
      <c r="T51" s="931">
        <v>17.3</v>
      </c>
      <c r="U51" s="988"/>
      <c r="V51" s="931">
        <v>1600.2</v>
      </c>
      <c r="W51" s="346"/>
      <c r="X51" s="931">
        <v>17.8</v>
      </c>
      <c r="Y51" s="337"/>
      <c r="Z51" s="334"/>
    </row>
    <row r="52" spans="1:26" s="987" customFormat="1" ht="13.5" customHeight="1">
      <c r="A52" s="983"/>
      <c r="B52" s="984"/>
      <c r="C52" s="359"/>
      <c r="D52" s="362" t="s">
        <v>99</v>
      </c>
      <c r="E52" s="985"/>
      <c r="F52" s="986">
        <v>726.2</v>
      </c>
      <c r="G52" s="267"/>
      <c r="H52" s="380">
        <v>49.8</v>
      </c>
      <c r="I52" s="267"/>
      <c r="J52" s="986">
        <v>725</v>
      </c>
      <c r="K52" s="267"/>
      <c r="L52" s="380">
        <v>48.5</v>
      </c>
      <c r="M52" s="267"/>
      <c r="N52" s="380">
        <v>750.3</v>
      </c>
      <c r="O52" s="267"/>
      <c r="P52" s="380">
        <v>48.3</v>
      </c>
      <c r="Q52" s="383"/>
      <c r="R52" s="380">
        <v>743.9</v>
      </c>
      <c r="S52" s="267"/>
      <c r="T52" s="380">
        <v>47.5</v>
      </c>
      <c r="U52" s="383"/>
      <c r="V52" s="380">
        <v>762.5</v>
      </c>
      <c r="W52" s="267"/>
      <c r="X52" s="380">
        <v>47.7</v>
      </c>
      <c r="Y52" s="5"/>
      <c r="Z52" s="983"/>
    </row>
    <row r="53" spans="1:26" s="987" customFormat="1" ht="13.5" customHeight="1">
      <c r="A53" s="983"/>
      <c r="B53" s="984"/>
      <c r="C53" s="359"/>
      <c r="D53" s="362" t="s">
        <v>98</v>
      </c>
      <c r="E53" s="985"/>
      <c r="F53" s="986">
        <v>731.6</v>
      </c>
      <c r="G53" s="267"/>
      <c r="H53" s="380">
        <v>50.2</v>
      </c>
      <c r="I53" s="267"/>
      <c r="J53" s="986">
        <v>770.9</v>
      </c>
      <c r="K53" s="267"/>
      <c r="L53" s="380">
        <v>51.5</v>
      </c>
      <c r="M53" s="267"/>
      <c r="N53" s="380">
        <v>802.2</v>
      </c>
      <c r="O53" s="267"/>
      <c r="P53" s="380">
        <v>51.7</v>
      </c>
      <c r="Q53" s="383"/>
      <c r="R53" s="380">
        <v>823.2</v>
      </c>
      <c r="S53" s="267"/>
      <c r="T53" s="380">
        <v>52.5</v>
      </c>
      <c r="U53" s="383"/>
      <c r="V53" s="380">
        <v>837.6</v>
      </c>
      <c r="W53" s="267"/>
      <c r="X53" s="380">
        <v>52.3</v>
      </c>
      <c r="Y53" s="5"/>
      <c r="Z53" s="983"/>
    </row>
    <row r="54" spans="1:26" s="336" customFormat="1" ht="19.5" customHeight="1">
      <c r="A54" s="334"/>
      <c r="B54" s="335"/>
      <c r="C54" s="241" t="s">
        <v>582</v>
      </c>
      <c r="D54" s="17"/>
      <c r="E54" s="272"/>
      <c r="F54" s="981">
        <v>1178.5</v>
      </c>
      <c r="G54" s="346"/>
      <c r="H54" s="931">
        <v>13.1</v>
      </c>
      <c r="I54" s="346"/>
      <c r="J54" s="981">
        <v>1179.5999999999999</v>
      </c>
      <c r="K54" s="346"/>
      <c r="L54" s="931">
        <v>13.1</v>
      </c>
      <c r="M54" s="346"/>
      <c r="N54" s="931">
        <v>1231.0999999999999</v>
      </c>
      <c r="O54" s="346"/>
      <c r="P54" s="931">
        <v>13.6</v>
      </c>
      <c r="Q54" s="346"/>
      <c r="R54" s="931">
        <v>1241.5999999999999</v>
      </c>
      <c r="S54" s="346"/>
      <c r="T54" s="931">
        <v>13.7</v>
      </c>
      <c r="U54" s="346"/>
      <c r="V54" s="382">
        <v>1259.2</v>
      </c>
      <c r="W54" s="346"/>
      <c r="X54" s="931">
        <v>14</v>
      </c>
      <c r="Y54" s="337"/>
      <c r="Z54" s="334"/>
    </row>
    <row r="55" spans="1:26" s="987" customFormat="1" ht="13.5" customHeight="1">
      <c r="A55" s="983"/>
      <c r="B55" s="984"/>
      <c r="C55" s="359"/>
      <c r="D55" s="362" t="s">
        <v>99</v>
      </c>
      <c r="E55" s="985"/>
      <c r="F55" s="986">
        <v>478.2</v>
      </c>
      <c r="G55" s="267"/>
      <c r="H55" s="380">
        <v>40.6</v>
      </c>
      <c r="I55" s="267"/>
      <c r="J55" s="986">
        <v>475</v>
      </c>
      <c r="K55" s="267"/>
      <c r="L55" s="380">
        <v>40.299999999999997</v>
      </c>
      <c r="M55" s="989"/>
      <c r="N55" s="380">
        <v>513.9</v>
      </c>
      <c r="O55" s="267"/>
      <c r="P55" s="380">
        <v>41.7</v>
      </c>
      <c r="Q55" s="267"/>
      <c r="R55" s="380">
        <v>526.29999999999995</v>
      </c>
      <c r="S55" s="267"/>
      <c r="T55" s="380">
        <v>42.4</v>
      </c>
      <c r="U55" s="267"/>
      <c r="V55" s="381">
        <v>530</v>
      </c>
      <c r="W55" s="267"/>
      <c r="X55" s="380">
        <v>42.1</v>
      </c>
      <c r="Y55" s="5"/>
      <c r="Z55" s="983"/>
    </row>
    <row r="56" spans="1:26" s="987" customFormat="1" ht="13.5" customHeight="1">
      <c r="A56" s="983"/>
      <c r="B56" s="984"/>
      <c r="C56" s="359"/>
      <c r="D56" s="362" t="s">
        <v>98</v>
      </c>
      <c r="E56" s="985"/>
      <c r="F56" s="986">
        <v>700.3</v>
      </c>
      <c r="G56" s="267"/>
      <c r="H56" s="380">
        <v>59.4</v>
      </c>
      <c r="I56" s="267"/>
      <c r="J56" s="986">
        <v>704.5</v>
      </c>
      <c r="K56" s="267"/>
      <c r="L56" s="380">
        <v>59.7</v>
      </c>
      <c r="M56" s="267"/>
      <c r="N56" s="380">
        <v>717.2</v>
      </c>
      <c r="O56" s="267"/>
      <c r="P56" s="380">
        <v>58.3</v>
      </c>
      <c r="Q56" s="267"/>
      <c r="R56" s="380">
        <v>715.2</v>
      </c>
      <c r="S56" s="267"/>
      <c r="T56" s="380">
        <v>57.6</v>
      </c>
      <c r="U56" s="267"/>
      <c r="V56" s="381">
        <v>729.2</v>
      </c>
      <c r="W56" s="267"/>
      <c r="X56" s="380">
        <v>57.9</v>
      </c>
      <c r="Y56" s="5"/>
      <c r="Z56" s="983"/>
    </row>
    <row r="57" spans="1:26" s="336" customFormat="1" ht="15.75" customHeight="1">
      <c r="A57" s="334"/>
      <c r="B57" s="377"/>
      <c r="C57" s="379"/>
      <c r="D57" s="379"/>
      <c r="E57" s="379"/>
      <c r="F57" s="379"/>
      <c r="G57" s="379"/>
      <c r="H57" s="379"/>
      <c r="I57" s="379"/>
      <c r="J57" s="379"/>
      <c r="K57" s="379"/>
      <c r="L57" s="379"/>
      <c r="M57" s="379"/>
      <c r="N57" s="379"/>
      <c r="O57" s="379"/>
      <c r="P57" s="379"/>
      <c r="Q57" s="379"/>
      <c r="R57" s="379"/>
      <c r="S57" s="379"/>
      <c r="T57" s="379"/>
      <c r="U57" s="379"/>
      <c r="V57" s="379"/>
      <c r="W57" s="379"/>
      <c r="X57" s="379"/>
      <c r="Y57" s="337"/>
      <c r="Z57" s="334"/>
    </row>
    <row r="58" spans="1:26" ht="11.25" customHeight="1" thickBot="1">
      <c r="A58" s="4"/>
      <c r="B58" s="377"/>
      <c r="C58" s="95" t="s">
        <v>320</v>
      </c>
      <c r="D58" s="969"/>
      <c r="E58" s="272"/>
      <c r="G58" s="269"/>
      <c r="H58" s="369" t="s">
        <v>136</v>
      </c>
      <c r="I58" s="269"/>
      <c r="J58" s="269"/>
      <c r="K58" s="269"/>
      <c r="L58" s="269"/>
      <c r="M58" s="269"/>
      <c r="N58" s="366"/>
      <c r="O58" s="269"/>
      <c r="P58" s="269"/>
      <c r="Q58" s="269"/>
      <c r="R58" s="269"/>
      <c r="S58" s="269"/>
      <c r="T58" s="269"/>
      <c r="U58" s="269"/>
      <c r="V58" s="269"/>
      <c r="W58" s="269"/>
      <c r="X58" s="269"/>
      <c r="Y58" s="5"/>
      <c r="Z58" s="4"/>
    </row>
    <row r="59" spans="1:26" ht="13.5" thickBot="1">
      <c r="A59" s="4"/>
      <c r="B59" s="376">
        <v>6</v>
      </c>
      <c r="C59" s="1435" t="s">
        <v>591</v>
      </c>
      <c r="D59" s="1436"/>
      <c r="E59" s="1436"/>
      <c r="F59" s="23"/>
      <c r="G59" s="23"/>
      <c r="H59" s="23"/>
      <c r="I59" s="23"/>
      <c r="J59" s="23"/>
      <c r="K59" s="23"/>
      <c r="L59" s="23"/>
      <c r="M59" s="23"/>
      <c r="N59" s="23"/>
      <c r="O59" s="23"/>
      <c r="P59" s="23"/>
      <c r="Q59" s="23"/>
      <c r="R59" s="23"/>
      <c r="S59" s="23"/>
      <c r="T59" s="23"/>
      <c r="U59" s="23"/>
      <c r="V59" s="23"/>
      <c r="W59" s="23"/>
      <c r="X59" s="23"/>
      <c r="Y59" s="23"/>
      <c r="Z59" s="23"/>
    </row>
    <row r="60" spans="1:26">
      <c r="V60" s="46"/>
      <c r="W60" s="46"/>
      <c r="X60" s="46"/>
    </row>
    <row r="61" spans="1:26">
      <c r="V61" s="46"/>
      <c r="W61" s="46"/>
      <c r="X61" s="46"/>
    </row>
    <row r="62" spans="1:26">
      <c r="V62" s="46"/>
      <c r="W62" s="46"/>
      <c r="X62" s="46"/>
    </row>
    <row r="63" spans="1:26">
      <c r="V63" s="46"/>
      <c r="W63" s="46"/>
      <c r="X63" s="46"/>
    </row>
    <row r="64" spans="1:26">
      <c r="R64" s="115"/>
      <c r="S64" s="115"/>
      <c r="T64" s="115"/>
      <c r="U64" s="115"/>
      <c r="V64" s="135"/>
      <c r="W64" s="135"/>
      <c r="X64" s="135"/>
      <c r="Y64" s="115"/>
    </row>
    <row r="65" spans="18:25">
      <c r="R65" s="115"/>
      <c r="S65" s="115"/>
      <c r="T65" s="115"/>
      <c r="U65" s="115"/>
      <c r="V65" s="135"/>
      <c r="W65" s="135"/>
      <c r="X65" s="135"/>
      <c r="Y65" s="115"/>
    </row>
    <row r="66" spans="18:25">
      <c r="R66" s="115"/>
      <c r="S66" s="115"/>
      <c r="T66" s="115"/>
      <c r="U66" s="115"/>
      <c r="V66" s="115"/>
      <c r="W66" s="115"/>
      <c r="X66" s="115"/>
      <c r="Y66" s="115"/>
    </row>
    <row r="67" spans="18:25">
      <c r="R67" s="115"/>
      <c r="S67" s="115"/>
      <c r="T67" s="115"/>
      <c r="U67" s="115"/>
      <c r="V67" s="115"/>
      <c r="W67" s="115"/>
      <c r="X67" s="115"/>
      <c r="Y67" s="115"/>
    </row>
    <row r="68" spans="18:25">
      <c r="R68" s="115"/>
      <c r="S68" s="115"/>
      <c r="T68" s="115"/>
      <c r="U68" s="115"/>
      <c r="V68" s="115"/>
      <c r="W68" s="115"/>
      <c r="X68" s="115"/>
      <c r="Y68" s="115"/>
    </row>
    <row r="69" spans="18:25">
      <c r="R69" s="115"/>
      <c r="S69" s="115"/>
      <c r="T69" s="115"/>
      <c r="U69" s="115"/>
      <c r="V69" s="115"/>
      <c r="W69" s="115"/>
      <c r="X69" s="115"/>
      <c r="Y69" s="115"/>
    </row>
    <row r="70" spans="18:25" ht="8.25" customHeight="1">
      <c r="R70" s="115"/>
      <c r="S70" s="115"/>
      <c r="T70" s="115"/>
      <c r="U70" s="115"/>
      <c r="V70" s="115"/>
      <c r="W70" s="115"/>
      <c r="X70" s="115"/>
      <c r="Y70" s="115"/>
    </row>
    <row r="71" spans="18:25">
      <c r="R71" s="115"/>
      <c r="S71" s="115"/>
      <c r="T71" s="115"/>
      <c r="U71" s="115"/>
      <c r="V71" s="115"/>
      <c r="W71" s="115"/>
      <c r="X71" s="115"/>
      <c r="Y71" s="115"/>
    </row>
    <row r="72" spans="18:25" ht="9" customHeight="1">
      <c r="R72" s="115"/>
      <c r="S72" s="115"/>
      <c r="T72" s="115"/>
      <c r="U72" s="115"/>
      <c r="V72" s="115"/>
      <c r="W72" s="115"/>
      <c r="X72" s="115"/>
      <c r="Y72" s="375"/>
    </row>
    <row r="73" spans="18:25" ht="8.25" customHeight="1">
      <c r="R73" s="115"/>
      <c r="S73" s="115"/>
      <c r="T73" s="115"/>
      <c r="U73" s="115"/>
      <c r="V73" s="1437"/>
      <c r="W73" s="1437"/>
      <c r="X73" s="1437"/>
      <c r="Y73" s="1437"/>
    </row>
    <row r="74" spans="18:25" ht="9.75" customHeight="1">
      <c r="R74" s="115"/>
      <c r="S74" s="115"/>
      <c r="T74" s="115"/>
      <c r="U74" s="115"/>
      <c r="V74" s="115"/>
      <c r="W74" s="115"/>
      <c r="X74" s="115"/>
      <c r="Y74" s="115"/>
    </row>
    <row r="75" spans="18:25">
      <c r="R75" s="115"/>
      <c r="S75" s="115"/>
      <c r="T75" s="115"/>
      <c r="U75" s="115"/>
      <c r="V75" s="115"/>
      <c r="W75" s="115"/>
      <c r="X75" s="115"/>
      <c r="Y75" s="115"/>
    </row>
  </sheetData>
  <mergeCells count="125">
    <mergeCell ref="C9:D9"/>
    <mergeCell ref="F9:H9"/>
    <mergeCell ref="J9:L9"/>
    <mergeCell ref="N9:P9"/>
    <mergeCell ref="R9:T9"/>
    <mergeCell ref="V9:X9"/>
    <mergeCell ref="N1:X1"/>
    <mergeCell ref="V3:X3"/>
    <mergeCell ref="C5:D6"/>
    <mergeCell ref="F6:T6"/>
    <mergeCell ref="V6:X6"/>
    <mergeCell ref="F7:H7"/>
    <mergeCell ref="J7:L7"/>
    <mergeCell ref="N7:P7"/>
    <mergeCell ref="R7:T7"/>
    <mergeCell ref="V7:X7"/>
    <mergeCell ref="F10:H10"/>
    <mergeCell ref="J10:L10"/>
    <mergeCell ref="N10:P10"/>
    <mergeCell ref="R10:T10"/>
    <mergeCell ref="V10:X10"/>
    <mergeCell ref="F11:H11"/>
    <mergeCell ref="J11:L11"/>
    <mergeCell ref="N11:P11"/>
    <mergeCell ref="R11:T11"/>
    <mergeCell ref="V11:X11"/>
    <mergeCell ref="F12:H12"/>
    <mergeCell ref="J12:L12"/>
    <mergeCell ref="N12:P12"/>
    <mergeCell ref="R12:T12"/>
    <mergeCell ref="V12:X12"/>
    <mergeCell ref="F13:H13"/>
    <mergeCell ref="J13:L13"/>
    <mergeCell ref="N13:P13"/>
    <mergeCell ref="R13:T13"/>
    <mergeCell ref="V13:X13"/>
    <mergeCell ref="C16:D16"/>
    <mergeCell ref="F16:H16"/>
    <mergeCell ref="J16:L16"/>
    <mergeCell ref="N16:P16"/>
    <mergeCell ref="R16:T16"/>
    <mergeCell ref="V16:X16"/>
    <mergeCell ref="F14:H14"/>
    <mergeCell ref="J14:L14"/>
    <mergeCell ref="N14:P14"/>
    <mergeCell ref="R14:T14"/>
    <mergeCell ref="V14:X14"/>
    <mergeCell ref="F15:H15"/>
    <mergeCell ref="J15:L15"/>
    <mergeCell ref="N15:P15"/>
    <mergeCell ref="R15:T15"/>
    <mergeCell ref="V15:X15"/>
    <mergeCell ref="V19:X19"/>
    <mergeCell ref="F20:H20"/>
    <mergeCell ref="J20:L20"/>
    <mergeCell ref="N20:P20"/>
    <mergeCell ref="R20:T20"/>
    <mergeCell ref="V20:X20"/>
    <mergeCell ref="F17:H17"/>
    <mergeCell ref="J17:L17"/>
    <mergeCell ref="N17:P17"/>
    <mergeCell ref="R17:T17"/>
    <mergeCell ref="V17:X17"/>
    <mergeCell ref="F18:H18"/>
    <mergeCell ref="J18:L18"/>
    <mergeCell ref="N18:P18"/>
    <mergeCell ref="R18:T18"/>
    <mergeCell ref="V18:X18"/>
    <mergeCell ref="C22:D22"/>
    <mergeCell ref="F22:H22"/>
    <mergeCell ref="J22:L22"/>
    <mergeCell ref="N22:P22"/>
    <mergeCell ref="R22:T22"/>
    <mergeCell ref="F19:H19"/>
    <mergeCell ref="J19:L19"/>
    <mergeCell ref="N19:P19"/>
    <mergeCell ref="R19:T19"/>
    <mergeCell ref="V22:X22"/>
    <mergeCell ref="F23:H23"/>
    <mergeCell ref="J23:L23"/>
    <mergeCell ref="N23:P23"/>
    <mergeCell ref="R23:T23"/>
    <mergeCell ref="V23:X23"/>
    <mergeCell ref="F21:H21"/>
    <mergeCell ref="J21:L21"/>
    <mergeCell ref="N21:P21"/>
    <mergeCell ref="R21:T21"/>
    <mergeCell ref="V21:X21"/>
    <mergeCell ref="F24:H24"/>
    <mergeCell ref="J24:L24"/>
    <mergeCell ref="N24:P24"/>
    <mergeCell ref="R24:T24"/>
    <mergeCell ref="V24:X24"/>
    <mergeCell ref="F25:H25"/>
    <mergeCell ref="J25:L25"/>
    <mergeCell ref="N25:P25"/>
    <mergeCell ref="R25:T25"/>
    <mergeCell ref="V25:X25"/>
    <mergeCell ref="F28:H28"/>
    <mergeCell ref="J28:L28"/>
    <mergeCell ref="N28:P28"/>
    <mergeCell ref="R28:T28"/>
    <mergeCell ref="V28:X28"/>
    <mergeCell ref="V30:X30"/>
    <mergeCell ref="F26:H26"/>
    <mergeCell ref="J26:L26"/>
    <mergeCell ref="N26:P26"/>
    <mergeCell ref="R26:T26"/>
    <mergeCell ref="V26:X26"/>
    <mergeCell ref="F27:H27"/>
    <mergeCell ref="J27:L27"/>
    <mergeCell ref="N27:P27"/>
    <mergeCell ref="R27:T27"/>
    <mergeCell ref="V27:X27"/>
    <mergeCell ref="C36:D36"/>
    <mergeCell ref="C59:E59"/>
    <mergeCell ref="V73:Y73"/>
    <mergeCell ref="C32:D33"/>
    <mergeCell ref="F33:T33"/>
    <mergeCell ref="V33:X33"/>
    <mergeCell ref="F34:H34"/>
    <mergeCell ref="J34:L34"/>
    <mergeCell ref="N34:P34"/>
    <mergeCell ref="R34:T34"/>
    <mergeCell ref="V34:X34"/>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indexed="17"/>
  </sheetPr>
  <dimension ref="A1:AC81"/>
  <sheetViews>
    <sheetView workbookViewId="0">
      <selection activeCell="W31" sqref="W31:Y31"/>
    </sheetView>
  </sheetViews>
  <sheetFormatPr defaultRowHeight="12.75"/>
  <cols>
    <col min="1" max="1" width="1" style="303" customWidth="1"/>
    <col min="2" max="2" width="2.5703125" style="303" customWidth="1"/>
    <col min="3" max="3" width="1.140625" style="303" customWidth="1"/>
    <col min="4" max="4" width="30.28515625" style="303" customWidth="1"/>
    <col min="5" max="6" width="0.5703125" style="303" customWidth="1"/>
    <col min="7" max="7" width="7.28515625" style="303" customWidth="1"/>
    <col min="8" max="8" width="0.42578125" style="303" customWidth="1"/>
    <col min="9" max="9" width="4.85546875" style="303" customWidth="1"/>
    <col min="10" max="10" width="0.28515625" style="303" customWidth="1"/>
    <col min="11" max="11" width="7.28515625" style="303" customWidth="1"/>
    <col min="12" max="12" width="0.42578125" style="303" customWidth="1"/>
    <col min="13" max="13" width="4.85546875" style="303" customWidth="1"/>
    <col min="14" max="14" width="0.42578125" style="303" customWidth="1"/>
    <col min="15" max="15" width="7.28515625" style="303" customWidth="1"/>
    <col min="16" max="16" width="0.42578125" style="303" customWidth="1"/>
    <col min="17" max="17" width="4.85546875" style="303" customWidth="1"/>
    <col min="18" max="18" width="0.28515625" style="303" customWidth="1"/>
    <col min="19" max="19" width="7.28515625" style="303" customWidth="1"/>
    <col min="20" max="20" width="0.28515625" style="303" customWidth="1"/>
    <col min="21" max="21" width="4.85546875" style="303" customWidth="1"/>
    <col min="22" max="22" width="0.28515625" style="303" customWidth="1"/>
    <col min="23" max="23" width="7.28515625" style="303" customWidth="1"/>
    <col min="24" max="24" width="0.28515625" style="303" customWidth="1"/>
    <col min="25" max="25" width="4.85546875" style="303" customWidth="1"/>
    <col min="26" max="26" width="2.5703125" style="303" customWidth="1"/>
    <col min="27" max="27" width="1" style="303" customWidth="1"/>
    <col min="28" max="16384" width="9.140625" style="303"/>
  </cols>
  <sheetData>
    <row r="1" spans="1:29" ht="13.5" customHeight="1" thickBot="1">
      <c r="A1" s="4"/>
      <c r="B1" s="313"/>
      <c r="C1" s="1479" t="s">
        <v>321</v>
      </c>
      <c r="D1" s="1480"/>
      <c r="E1" s="1480"/>
      <c r="F1" s="1480"/>
      <c r="G1" s="8"/>
      <c r="H1" s="8"/>
      <c r="I1" s="8"/>
      <c r="J1" s="8"/>
      <c r="K1" s="8"/>
      <c r="L1" s="8"/>
      <c r="M1" s="8"/>
      <c r="N1" s="8"/>
      <c r="O1" s="8"/>
      <c r="P1" s="8"/>
      <c r="Q1" s="8"/>
      <c r="R1" s="8"/>
      <c r="S1" s="8"/>
      <c r="T1" s="8"/>
      <c r="U1" s="8"/>
      <c r="V1" s="8"/>
      <c r="W1" s="956"/>
      <c r="X1" s="956"/>
      <c r="Y1" s="29"/>
      <c r="Z1" s="29"/>
      <c r="AA1" s="4"/>
    </row>
    <row r="2" spans="1:29" ht="9.75" customHeight="1">
      <c r="A2" s="4"/>
      <c r="B2" s="968"/>
      <c r="C2" s="53"/>
      <c r="D2" s="968"/>
      <c r="E2" s="964"/>
      <c r="F2" s="246"/>
      <c r="G2" s="246"/>
      <c r="H2" s="246"/>
      <c r="I2" s="246"/>
      <c r="J2" s="246"/>
      <c r="K2" s="246"/>
      <c r="L2" s="246"/>
      <c r="M2" s="246"/>
      <c r="N2" s="246"/>
      <c r="O2" s="19"/>
      <c r="P2" s="19"/>
      <c r="Q2" s="19"/>
      <c r="R2" s="19"/>
      <c r="S2" s="19"/>
      <c r="T2" s="19"/>
      <c r="U2" s="19"/>
      <c r="V2" s="19"/>
      <c r="W2" s="19"/>
      <c r="X2" s="19"/>
      <c r="Y2" s="8"/>
      <c r="Z2" s="20"/>
      <c r="AA2" s="4"/>
    </row>
    <row r="3" spans="1:29" ht="9" customHeight="1" thickBot="1">
      <c r="A3" s="4"/>
      <c r="B3" s="8"/>
      <c r="C3" s="326"/>
      <c r="D3" s="8"/>
      <c r="E3" s="8"/>
      <c r="F3" s="8"/>
      <c r="G3" s="8"/>
      <c r="H3" s="8"/>
      <c r="I3" s="8"/>
      <c r="J3" s="8"/>
      <c r="K3" s="8"/>
      <c r="L3" s="8"/>
      <c r="M3" s="8"/>
      <c r="N3" s="8"/>
      <c r="O3" s="8"/>
      <c r="P3" s="8"/>
      <c r="Q3" s="8"/>
      <c r="R3" s="8"/>
      <c r="S3" s="8"/>
      <c r="T3" s="8"/>
      <c r="U3" s="8"/>
      <c r="V3" s="8"/>
      <c r="W3" s="1456" t="s">
        <v>100</v>
      </c>
      <c r="X3" s="1456"/>
      <c r="Y3" s="1456"/>
      <c r="Z3" s="20"/>
      <c r="AA3" s="4"/>
    </row>
    <row r="4" spans="1:29" s="12" customFormat="1" ht="13.5" customHeight="1" thickBot="1">
      <c r="A4" s="11"/>
      <c r="B4" s="21"/>
      <c r="C4" s="301" t="s">
        <v>322</v>
      </c>
      <c r="D4" s="314"/>
      <c r="E4" s="314"/>
      <c r="F4" s="314"/>
      <c r="G4" s="314"/>
      <c r="H4" s="314"/>
      <c r="I4" s="315"/>
      <c r="J4" s="315"/>
      <c r="K4" s="315"/>
      <c r="L4" s="315"/>
      <c r="M4" s="315"/>
      <c r="N4" s="315"/>
      <c r="O4" s="315"/>
      <c r="P4" s="315"/>
      <c r="Q4" s="315"/>
      <c r="R4" s="315"/>
      <c r="S4" s="315"/>
      <c r="T4" s="315"/>
      <c r="U4" s="315"/>
      <c r="V4" s="315"/>
      <c r="W4" s="316"/>
      <c r="X4" s="340"/>
      <c r="Y4" s="316"/>
      <c r="Z4" s="20"/>
      <c r="AA4" s="11"/>
    </row>
    <row r="5" spans="1:29" ht="3.75" customHeight="1">
      <c r="A5" s="4"/>
      <c r="B5" s="8"/>
      <c r="C5" s="1481" t="s">
        <v>314</v>
      </c>
      <c r="D5" s="1482"/>
      <c r="E5" s="969"/>
      <c r="F5" s="341"/>
      <c r="G5" s="4"/>
      <c r="H5" s="342"/>
      <c r="I5" s="342"/>
      <c r="J5" s="342"/>
      <c r="K5" s="342"/>
      <c r="L5" s="342"/>
      <c r="M5" s="342"/>
      <c r="N5" s="342"/>
      <c r="O5" s="342"/>
      <c r="P5" s="342"/>
      <c r="Q5" s="342"/>
      <c r="R5" s="342"/>
      <c r="S5" s="4"/>
      <c r="T5" s="342"/>
      <c r="U5" s="342"/>
      <c r="V5" s="342"/>
      <c r="W5" s="342"/>
      <c r="X5" s="342"/>
      <c r="Y5" s="342"/>
      <c r="Z5" s="20"/>
      <c r="AA5" s="4"/>
      <c r="AB5" s="12"/>
      <c r="AC5" s="12"/>
    </row>
    <row r="6" spans="1:29" ht="12.75" customHeight="1">
      <c r="A6" s="4"/>
      <c r="B6" s="8"/>
      <c r="C6" s="1483"/>
      <c r="D6" s="1483"/>
      <c r="E6" s="966">
        <v>2005</v>
      </c>
      <c r="F6" s="319">
        <v>2010</v>
      </c>
      <c r="G6" s="1462">
        <v>2011</v>
      </c>
      <c r="H6" s="1462"/>
      <c r="I6" s="1462"/>
      <c r="J6" s="1462"/>
      <c r="K6" s="1462">
        <v>2011</v>
      </c>
      <c r="L6" s="1462"/>
      <c r="M6" s="1462"/>
      <c r="N6" s="1462"/>
      <c r="O6" s="1462"/>
      <c r="P6" s="1462"/>
      <c r="Q6" s="1462"/>
      <c r="R6" s="1462"/>
      <c r="S6" s="1462"/>
      <c r="T6" s="1462"/>
      <c r="U6" s="1462"/>
      <c r="V6" s="319"/>
      <c r="W6" s="1463">
        <v>2012</v>
      </c>
      <c r="X6" s="1463"/>
      <c r="Y6" s="1463"/>
      <c r="Z6" s="20"/>
      <c r="AA6" s="4"/>
      <c r="AB6" s="12"/>
      <c r="AC6" s="12"/>
    </row>
    <row r="7" spans="1:29">
      <c r="A7" s="4"/>
      <c r="B7" s="8"/>
      <c r="C7" s="343"/>
      <c r="D7" s="343"/>
      <c r="E7" s="343"/>
      <c r="F7" s="343"/>
      <c r="G7" s="1443" t="s">
        <v>342</v>
      </c>
      <c r="H7" s="1443"/>
      <c r="I7" s="1443"/>
      <c r="J7" s="966"/>
      <c r="K7" s="1443" t="s">
        <v>343</v>
      </c>
      <c r="L7" s="1443"/>
      <c r="M7" s="1443"/>
      <c r="N7" s="966"/>
      <c r="O7" s="1443" t="s">
        <v>344</v>
      </c>
      <c r="P7" s="1443"/>
      <c r="Q7" s="1443"/>
      <c r="R7" s="318"/>
      <c r="S7" s="1443" t="s">
        <v>341</v>
      </c>
      <c r="T7" s="1443"/>
      <c r="U7" s="1443"/>
      <c r="V7" s="319"/>
      <c r="W7" s="1443" t="s">
        <v>342</v>
      </c>
      <c r="X7" s="1443"/>
      <c r="Y7" s="1443"/>
      <c r="Z7" s="22"/>
      <c r="AA7" s="4"/>
      <c r="AB7" s="12"/>
      <c r="AC7" s="12"/>
    </row>
    <row r="8" spans="1:29" ht="3.75" customHeight="1">
      <c r="A8" s="4"/>
      <c r="B8" s="8"/>
      <c r="C8" s="969"/>
      <c r="D8" s="969"/>
      <c r="E8" s="969"/>
      <c r="F8" s="332"/>
      <c r="G8" s="1478"/>
      <c r="H8" s="1478"/>
      <c r="I8" s="1478"/>
      <c r="J8" s="308"/>
      <c r="K8" s="1478"/>
      <c r="L8" s="1478"/>
      <c r="M8" s="1478"/>
      <c r="N8" s="966"/>
      <c r="O8" s="966"/>
      <c r="P8" s="966"/>
      <c r="Q8" s="966"/>
      <c r="R8" s="318"/>
      <c r="S8" s="966"/>
      <c r="T8" s="966"/>
      <c r="U8" s="966"/>
      <c r="V8" s="319"/>
      <c r="W8" s="966"/>
      <c r="X8" s="966"/>
      <c r="Y8" s="966"/>
      <c r="Z8" s="22"/>
      <c r="AA8" s="4"/>
      <c r="AB8" s="12"/>
      <c r="AC8" s="12"/>
    </row>
    <row r="9" spans="1:29" s="322" customFormat="1" ht="11.25" customHeight="1">
      <c r="A9" s="299"/>
      <c r="B9" s="320"/>
      <c r="C9" s="1434" t="s">
        <v>15</v>
      </c>
      <c r="D9" s="1434"/>
      <c r="E9" s="321"/>
      <c r="F9" s="332"/>
      <c r="G9" s="1452">
        <v>4866</v>
      </c>
      <c r="H9" s="1452"/>
      <c r="I9" s="1452"/>
      <c r="J9" s="318"/>
      <c r="K9" s="1452">
        <v>4893</v>
      </c>
      <c r="L9" s="1452"/>
      <c r="M9" s="1452"/>
      <c r="N9" s="318"/>
      <c r="O9" s="1452">
        <v>4853.7</v>
      </c>
      <c r="P9" s="1452"/>
      <c r="Q9" s="1452"/>
      <c r="R9" s="319"/>
      <c r="S9" s="1452">
        <v>4735.3999999999996</v>
      </c>
      <c r="T9" s="1452"/>
      <c r="U9" s="1452"/>
      <c r="V9" s="319"/>
      <c r="W9" s="1453">
        <v>4662.5</v>
      </c>
      <c r="X9" s="1453"/>
      <c r="Y9" s="1453"/>
      <c r="Z9" s="344"/>
      <c r="AA9" s="299"/>
      <c r="AB9" s="990"/>
      <c r="AC9" s="990"/>
    </row>
    <row r="10" spans="1:29" ht="12" customHeight="1">
      <c r="A10" s="4"/>
      <c r="B10" s="55"/>
      <c r="C10" s="399" t="s">
        <v>99</v>
      </c>
      <c r="D10" s="23"/>
      <c r="E10" s="969"/>
      <c r="F10" s="345"/>
      <c r="G10" s="1476">
        <v>2591.5</v>
      </c>
      <c r="H10" s="1476"/>
      <c r="I10" s="1476"/>
      <c r="J10" s="259"/>
      <c r="K10" s="1476">
        <v>2594.3000000000002</v>
      </c>
      <c r="L10" s="1476"/>
      <c r="M10" s="1476"/>
      <c r="N10" s="259"/>
      <c r="O10" s="1476">
        <v>2597.4</v>
      </c>
      <c r="P10" s="1476"/>
      <c r="Q10" s="1476"/>
      <c r="R10" s="319"/>
      <c r="S10" s="1476">
        <v>2514.9</v>
      </c>
      <c r="T10" s="1476"/>
      <c r="U10" s="1476"/>
      <c r="V10" s="319"/>
      <c r="W10" s="1477">
        <v>2460.9</v>
      </c>
      <c r="X10" s="1477"/>
      <c r="Y10" s="1477"/>
      <c r="Z10" s="22"/>
      <c r="AA10" s="4"/>
    </row>
    <row r="11" spans="1:29" ht="12" customHeight="1">
      <c r="A11" s="4"/>
      <c r="B11" s="55"/>
      <c r="C11" s="399" t="s">
        <v>98</v>
      </c>
      <c r="D11" s="23"/>
      <c r="E11" s="969"/>
      <c r="F11" s="345"/>
      <c r="G11" s="1476">
        <v>2274.5</v>
      </c>
      <c r="H11" s="1476"/>
      <c r="I11" s="1476"/>
      <c r="J11" s="259"/>
      <c r="K11" s="1476">
        <v>2298.6999999999998</v>
      </c>
      <c r="L11" s="1476"/>
      <c r="M11" s="1476"/>
      <c r="N11" s="259"/>
      <c r="O11" s="1476">
        <v>2256.3000000000002</v>
      </c>
      <c r="P11" s="1476"/>
      <c r="Q11" s="1476"/>
      <c r="R11" s="319"/>
      <c r="S11" s="1476">
        <v>2220.5</v>
      </c>
      <c r="T11" s="1476"/>
      <c r="U11" s="1476"/>
      <c r="V11" s="319"/>
      <c r="W11" s="1477">
        <v>2201.6</v>
      </c>
      <c r="X11" s="1477"/>
      <c r="Y11" s="1477"/>
      <c r="Z11" s="22"/>
      <c r="AA11" s="4"/>
    </row>
    <row r="12" spans="1:29" ht="12" customHeight="1">
      <c r="A12" s="4"/>
      <c r="B12" s="55"/>
      <c r="C12" s="399" t="s">
        <v>315</v>
      </c>
      <c r="D12" s="23"/>
      <c r="E12" s="969"/>
      <c r="F12" s="16"/>
      <c r="G12" s="1476">
        <v>321.60000000000002</v>
      </c>
      <c r="H12" s="1476"/>
      <c r="I12" s="1476"/>
      <c r="J12" s="259"/>
      <c r="K12" s="1476">
        <v>312.2</v>
      </c>
      <c r="L12" s="1476"/>
      <c r="M12" s="1476"/>
      <c r="N12" s="259"/>
      <c r="O12" s="1476">
        <v>322.2</v>
      </c>
      <c r="P12" s="1476"/>
      <c r="Q12" s="1476"/>
      <c r="R12" s="319"/>
      <c r="S12" s="1476">
        <v>285.10000000000002</v>
      </c>
      <c r="T12" s="1476"/>
      <c r="U12" s="1476"/>
      <c r="V12" s="319"/>
      <c r="W12" s="1477">
        <v>272.3</v>
      </c>
      <c r="X12" s="1477"/>
      <c r="Y12" s="1477"/>
      <c r="Z12" s="22"/>
      <c r="AA12" s="4"/>
    </row>
    <row r="13" spans="1:29" ht="12" customHeight="1">
      <c r="A13" s="4"/>
      <c r="B13" s="55"/>
      <c r="C13" s="399" t="s">
        <v>316</v>
      </c>
      <c r="D13" s="23"/>
      <c r="E13" s="969"/>
      <c r="F13" s="16"/>
      <c r="G13" s="1448">
        <v>2511.8000000000002</v>
      </c>
      <c r="H13" s="1448"/>
      <c r="I13" s="1448"/>
      <c r="J13" s="259"/>
      <c r="K13" s="1448">
        <v>2541.3000000000002</v>
      </c>
      <c r="L13" s="1448"/>
      <c r="M13" s="1448"/>
      <c r="N13" s="259"/>
      <c r="O13" s="1448">
        <v>2511.1999999999998</v>
      </c>
      <c r="P13" s="1448"/>
      <c r="Q13" s="1448"/>
      <c r="R13" s="319"/>
      <c r="S13" s="1448">
        <v>2456.1</v>
      </c>
      <c r="T13" s="1448"/>
      <c r="U13" s="1448"/>
      <c r="V13" s="319"/>
      <c r="W13" s="1449">
        <v>2406.1999999999998</v>
      </c>
      <c r="X13" s="1449"/>
      <c r="Y13" s="1449"/>
      <c r="Z13" s="22"/>
      <c r="AA13" s="4"/>
    </row>
    <row r="14" spans="1:29" ht="12" customHeight="1">
      <c r="A14" s="4"/>
      <c r="B14" s="55"/>
      <c r="C14" s="399" t="s">
        <v>317</v>
      </c>
      <c r="D14" s="23"/>
      <c r="E14" s="969"/>
      <c r="F14" s="16"/>
      <c r="G14" s="1448">
        <v>2032.4</v>
      </c>
      <c r="H14" s="1448"/>
      <c r="I14" s="1448"/>
      <c r="J14" s="259"/>
      <c r="K14" s="1448">
        <v>2039.6</v>
      </c>
      <c r="L14" s="1448"/>
      <c r="M14" s="1448"/>
      <c r="N14" s="259"/>
      <c r="O14" s="1448">
        <v>2020.3</v>
      </c>
      <c r="P14" s="1448"/>
      <c r="Q14" s="1448"/>
      <c r="R14" s="319"/>
      <c r="S14" s="1448">
        <v>1994.2</v>
      </c>
      <c r="T14" s="1448"/>
      <c r="U14" s="1448"/>
      <c r="V14" s="319"/>
      <c r="W14" s="1449">
        <v>1984</v>
      </c>
      <c r="X14" s="1449"/>
      <c r="Y14" s="1449"/>
      <c r="Z14" s="22"/>
      <c r="AA14" s="4"/>
    </row>
    <row r="15" spans="1:29" ht="17.25" customHeight="1">
      <c r="A15" s="4"/>
      <c r="B15" s="55"/>
      <c r="C15" s="399" t="s">
        <v>323</v>
      </c>
      <c r="D15" s="23"/>
      <c r="E15" s="969"/>
      <c r="F15" s="16"/>
      <c r="G15" s="1476">
        <v>487.4</v>
      </c>
      <c r="H15" s="1476"/>
      <c r="I15" s="1476"/>
      <c r="J15" s="259"/>
      <c r="K15" s="1476">
        <v>495.5</v>
      </c>
      <c r="L15" s="1476"/>
      <c r="M15" s="1476"/>
      <c r="N15" s="259"/>
      <c r="O15" s="1476">
        <v>478.5</v>
      </c>
      <c r="P15" s="1476"/>
      <c r="Q15" s="1476"/>
      <c r="R15" s="319"/>
      <c r="S15" s="1476">
        <v>452.5</v>
      </c>
      <c r="T15" s="1476"/>
      <c r="U15" s="1476"/>
      <c r="V15" s="319"/>
      <c r="W15" s="1477">
        <v>477.1</v>
      </c>
      <c r="X15" s="1477"/>
      <c r="Y15" s="1477"/>
      <c r="Z15" s="22"/>
      <c r="AA15" s="4"/>
    </row>
    <row r="16" spans="1:29" ht="12" customHeight="1">
      <c r="A16" s="4"/>
      <c r="B16" s="55"/>
      <c r="C16" s="399" t="s">
        <v>324</v>
      </c>
      <c r="D16" s="23"/>
      <c r="E16" s="969"/>
      <c r="F16" s="16"/>
      <c r="G16" s="1448">
        <v>1336.4</v>
      </c>
      <c r="H16" s="1448"/>
      <c r="I16" s="1448"/>
      <c r="J16" s="259"/>
      <c r="K16" s="1448">
        <v>1347.7</v>
      </c>
      <c r="L16" s="1448"/>
      <c r="M16" s="1448"/>
      <c r="N16" s="259"/>
      <c r="O16" s="1448">
        <v>1332.3</v>
      </c>
      <c r="P16" s="1448"/>
      <c r="Q16" s="1448"/>
      <c r="R16" s="319"/>
      <c r="S16" s="1448">
        <v>1274.3</v>
      </c>
      <c r="T16" s="1448"/>
      <c r="U16" s="1448"/>
      <c r="V16" s="319"/>
      <c r="W16" s="1449">
        <v>1245.4000000000001</v>
      </c>
      <c r="X16" s="1449"/>
      <c r="Y16" s="1449"/>
      <c r="Z16" s="22"/>
      <c r="AA16" s="4"/>
    </row>
    <row r="17" spans="1:27" ht="12" customHeight="1">
      <c r="A17" s="4"/>
      <c r="B17" s="55"/>
      <c r="C17" s="399" t="s">
        <v>325</v>
      </c>
      <c r="D17" s="23"/>
      <c r="E17" s="969"/>
      <c r="F17" s="16"/>
      <c r="G17" s="1448">
        <v>3042.1</v>
      </c>
      <c r="H17" s="1448"/>
      <c r="I17" s="1448"/>
      <c r="J17" s="259"/>
      <c r="K17" s="1448">
        <v>3049.8</v>
      </c>
      <c r="L17" s="1448"/>
      <c r="M17" s="1448"/>
      <c r="N17" s="259"/>
      <c r="O17" s="1448">
        <v>3043</v>
      </c>
      <c r="P17" s="1448"/>
      <c r="Q17" s="1448"/>
      <c r="R17" s="319"/>
      <c r="S17" s="1448">
        <v>3008.6</v>
      </c>
      <c r="T17" s="1448"/>
      <c r="U17" s="1448"/>
      <c r="V17" s="319"/>
      <c r="W17" s="1449">
        <v>2940</v>
      </c>
      <c r="X17" s="1449"/>
      <c r="Y17" s="1449"/>
      <c r="Z17" s="22"/>
      <c r="AA17" s="4"/>
    </row>
    <row r="18" spans="1:27" s="50" customFormat="1" ht="17.25" customHeight="1">
      <c r="A18" s="262"/>
      <c r="B18" s="18"/>
      <c r="C18" s="399" t="s">
        <v>326</v>
      </c>
      <c r="D18" s="23"/>
      <c r="E18" s="969"/>
      <c r="F18" s="346"/>
      <c r="G18" s="1448">
        <v>4198.1000000000004</v>
      </c>
      <c r="H18" s="1448"/>
      <c r="I18" s="1448"/>
      <c r="J18" s="259"/>
      <c r="K18" s="1448">
        <v>4260</v>
      </c>
      <c r="L18" s="1448"/>
      <c r="M18" s="1448"/>
      <c r="N18" s="259"/>
      <c r="O18" s="1448">
        <v>4214.6000000000004</v>
      </c>
      <c r="P18" s="1448"/>
      <c r="Q18" s="1448"/>
      <c r="R18" s="319"/>
      <c r="S18" s="1448">
        <v>4102.5</v>
      </c>
      <c r="T18" s="1448"/>
      <c r="U18" s="1448"/>
      <c r="V18" s="319"/>
      <c r="W18" s="1449">
        <v>3993.7</v>
      </c>
      <c r="X18" s="1449"/>
      <c r="Y18" s="1449"/>
      <c r="Z18" s="347"/>
      <c r="AA18" s="262"/>
    </row>
    <row r="19" spans="1:27" s="50" customFormat="1" ht="12" customHeight="1">
      <c r="A19" s="262"/>
      <c r="B19" s="18"/>
      <c r="C19" s="399" t="s">
        <v>327</v>
      </c>
      <c r="D19" s="23"/>
      <c r="E19" s="969"/>
      <c r="F19" s="346"/>
      <c r="G19" s="1448">
        <v>667.9</v>
      </c>
      <c r="H19" s="1448"/>
      <c r="I19" s="1448"/>
      <c r="J19" s="348"/>
      <c r="K19" s="1448">
        <v>633</v>
      </c>
      <c r="L19" s="1448"/>
      <c r="M19" s="1448"/>
      <c r="N19" s="348"/>
      <c r="O19" s="1448">
        <v>639.20000000000005</v>
      </c>
      <c r="P19" s="1448"/>
      <c r="Q19" s="1448"/>
      <c r="R19" s="319"/>
      <c r="S19" s="1448">
        <v>632.9</v>
      </c>
      <c r="T19" s="1448"/>
      <c r="U19" s="1448"/>
      <c r="V19" s="319"/>
      <c r="W19" s="1449">
        <v>668.7</v>
      </c>
      <c r="X19" s="1449"/>
      <c r="Y19" s="1449"/>
      <c r="Z19" s="347"/>
      <c r="AA19" s="262"/>
    </row>
    <row r="20" spans="1:27" ht="17.25" customHeight="1">
      <c r="A20" s="4"/>
      <c r="B20" s="55"/>
      <c r="C20" s="399" t="s">
        <v>328</v>
      </c>
      <c r="D20" s="23"/>
      <c r="E20" s="969"/>
      <c r="F20" s="16"/>
      <c r="G20" s="1448">
        <v>3814.3</v>
      </c>
      <c r="H20" s="1448"/>
      <c r="I20" s="1448"/>
      <c r="J20" s="259"/>
      <c r="K20" s="1448">
        <v>3862.9</v>
      </c>
      <c r="L20" s="1448"/>
      <c r="M20" s="1448"/>
      <c r="N20" s="259"/>
      <c r="O20" s="1448">
        <v>3838.5</v>
      </c>
      <c r="P20" s="1448"/>
      <c r="Q20" s="1448"/>
      <c r="R20" s="319"/>
      <c r="S20" s="1448">
        <v>3745.1</v>
      </c>
      <c r="T20" s="1448"/>
      <c r="U20" s="1448"/>
      <c r="V20" s="319"/>
      <c r="W20" s="1449">
        <v>3662.2</v>
      </c>
      <c r="X20" s="1449"/>
      <c r="Y20" s="1449"/>
      <c r="Z20" s="22"/>
      <c r="AA20" s="4"/>
    </row>
    <row r="21" spans="1:27" ht="12" customHeight="1">
      <c r="A21" s="4"/>
      <c r="B21" s="55"/>
      <c r="C21" s="309"/>
      <c r="D21" s="962" t="s">
        <v>329</v>
      </c>
      <c r="E21" s="969"/>
      <c r="F21" s="349"/>
      <c r="G21" s="1448">
        <v>2971.4</v>
      </c>
      <c r="H21" s="1448"/>
      <c r="I21" s="1448"/>
      <c r="J21" s="259"/>
      <c r="K21" s="1448">
        <v>2980.6</v>
      </c>
      <c r="L21" s="1448"/>
      <c r="M21" s="1448"/>
      <c r="N21" s="259"/>
      <c r="O21" s="1448">
        <v>2966.7</v>
      </c>
      <c r="P21" s="1448"/>
      <c r="Q21" s="1448"/>
      <c r="R21" s="319"/>
      <c r="S21" s="1448">
        <v>2951.1</v>
      </c>
      <c r="T21" s="1448"/>
      <c r="U21" s="1448"/>
      <c r="V21" s="319"/>
      <c r="W21" s="1449">
        <v>2928.7</v>
      </c>
      <c r="X21" s="1449"/>
      <c r="Y21" s="1449"/>
      <c r="Z21" s="22"/>
      <c r="AA21" s="4"/>
    </row>
    <row r="22" spans="1:27" ht="12" customHeight="1">
      <c r="A22" s="4"/>
      <c r="B22" s="55"/>
      <c r="C22" s="309"/>
      <c r="D22" s="962" t="s">
        <v>330</v>
      </c>
      <c r="E22" s="969"/>
      <c r="F22" s="349"/>
      <c r="G22" s="1448">
        <v>713.8</v>
      </c>
      <c r="H22" s="1448"/>
      <c r="I22" s="1448"/>
      <c r="J22" s="259"/>
      <c r="K22" s="1448">
        <v>729.4</v>
      </c>
      <c r="L22" s="1448"/>
      <c r="M22" s="1448"/>
      <c r="N22" s="259"/>
      <c r="O22" s="1448">
        <v>725.8</v>
      </c>
      <c r="P22" s="1448"/>
      <c r="Q22" s="1448"/>
      <c r="R22" s="319"/>
      <c r="S22" s="1448">
        <v>659.7</v>
      </c>
      <c r="T22" s="1448"/>
      <c r="U22" s="1448"/>
      <c r="V22" s="319"/>
      <c r="W22" s="1449">
        <v>607.29999999999995</v>
      </c>
      <c r="X22" s="1449"/>
      <c r="Y22" s="1449"/>
      <c r="Z22" s="22"/>
      <c r="AA22" s="4"/>
    </row>
    <row r="23" spans="1:27" ht="12" customHeight="1">
      <c r="A23" s="4"/>
      <c r="B23" s="55"/>
      <c r="C23" s="309"/>
      <c r="D23" s="962" t="s">
        <v>254</v>
      </c>
      <c r="E23" s="969"/>
      <c r="F23" s="349"/>
      <c r="G23" s="1448">
        <v>129.1</v>
      </c>
      <c r="H23" s="1448"/>
      <c r="I23" s="1448"/>
      <c r="J23" s="259"/>
      <c r="K23" s="1448">
        <v>152.6</v>
      </c>
      <c r="L23" s="1448"/>
      <c r="M23" s="1448"/>
      <c r="N23" s="259"/>
      <c r="O23" s="1448">
        <v>146.1</v>
      </c>
      <c r="P23" s="1448"/>
      <c r="Q23" s="1448"/>
      <c r="R23" s="319"/>
      <c r="S23" s="1448">
        <v>134.19999999999999</v>
      </c>
      <c r="T23" s="1448"/>
      <c r="U23" s="1448"/>
      <c r="V23" s="319"/>
      <c r="W23" s="1449">
        <v>126.1</v>
      </c>
      <c r="X23" s="1449"/>
      <c r="Y23" s="1449"/>
      <c r="Z23" s="22"/>
      <c r="AA23" s="4"/>
    </row>
    <row r="24" spans="1:27" ht="12" customHeight="1">
      <c r="A24" s="4"/>
      <c r="B24" s="55"/>
      <c r="C24" s="399" t="s">
        <v>331</v>
      </c>
      <c r="D24" s="23"/>
      <c r="E24" s="969"/>
      <c r="F24" s="350"/>
      <c r="G24" s="1448">
        <v>1017.6</v>
      </c>
      <c r="H24" s="1448"/>
      <c r="I24" s="1448"/>
      <c r="J24" s="259"/>
      <c r="K24" s="1448">
        <v>1002.7</v>
      </c>
      <c r="L24" s="1448"/>
      <c r="M24" s="1448"/>
      <c r="N24" s="259"/>
      <c r="O24" s="1448">
        <v>988</v>
      </c>
      <c r="P24" s="1448"/>
      <c r="Q24" s="1448"/>
      <c r="R24" s="319"/>
      <c r="S24" s="1448">
        <v>961.4</v>
      </c>
      <c r="T24" s="1448"/>
      <c r="U24" s="1448"/>
      <c r="V24" s="319"/>
      <c r="W24" s="1449">
        <v>968.5</v>
      </c>
      <c r="X24" s="1449"/>
      <c r="Y24" s="1449"/>
      <c r="Z24" s="22"/>
      <c r="AA24" s="4"/>
    </row>
    <row r="25" spans="1:27" ht="12" customHeight="1">
      <c r="A25" s="4"/>
      <c r="B25" s="55"/>
      <c r="C25" s="399" t="s">
        <v>254</v>
      </c>
      <c r="D25" s="23"/>
      <c r="E25" s="969"/>
      <c r="F25" s="350"/>
      <c r="G25" s="1448">
        <v>34.1</v>
      </c>
      <c r="H25" s="1448"/>
      <c r="I25" s="1448"/>
      <c r="J25" s="259"/>
      <c r="K25" s="1448">
        <v>27.3</v>
      </c>
      <c r="L25" s="1448"/>
      <c r="M25" s="1448"/>
      <c r="N25" s="259"/>
      <c r="O25" s="1448">
        <v>27.2</v>
      </c>
      <c r="P25" s="1448"/>
      <c r="Q25" s="1448"/>
      <c r="R25" s="319"/>
      <c r="S25" s="1448">
        <v>29</v>
      </c>
      <c r="T25" s="1448"/>
      <c r="U25" s="1448"/>
      <c r="V25" s="319"/>
      <c r="W25" s="1449">
        <v>31.8</v>
      </c>
      <c r="X25" s="1449"/>
      <c r="Y25" s="1449"/>
      <c r="Z25" s="22"/>
      <c r="AA25" s="4"/>
    </row>
    <row r="26" spans="1:27" s="46" customFormat="1" ht="6.75" customHeight="1">
      <c r="A26" s="323"/>
      <c r="B26" s="324"/>
      <c r="C26" s="351"/>
      <c r="D26" s="324"/>
      <c r="E26" s="352"/>
      <c r="F26" s="352"/>
      <c r="G26" s="1474"/>
      <c r="H26" s="1474"/>
      <c r="I26" s="1474"/>
      <c r="J26" s="352"/>
      <c r="K26" s="1474"/>
      <c r="L26" s="1474"/>
      <c r="M26" s="1474"/>
      <c r="N26" s="352"/>
      <c r="O26" s="1474"/>
      <c r="P26" s="1474"/>
      <c r="Q26" s="1474"/>
      <c r="R26" s="319"/>
      <c r="S26" s="1474"/>
      <c r="T26" s="1474"/>
      <c r="U26" s="1474"/>
      <c r="V26" s="319"/>
      <c r="W26" s="1475"/>
      <c r="X26" s="1475"/>
      <c r="Y26" s="1475"/>
      <c r="Z26" s="353"/>
      <c r="AA26" s="4"/>
    </row>
    <row r="27" spans="1:27" ht="11.25" customHeight="1">
      <c r="A27" s="4"/>
      <c r="B27" s="55"/>
      <c r="C27" s="273" t="s">
        <v>332</v>
      </c>
      <c r="D27" s="17"/>
      <c r="E27" s="272"/>
      <c r="F27" s="354"/>
      <c r="G27" s="1445"/>
      <c r="H27" s="1445"/>
      <c r="I27" s="1445"/>
      <c r="J27" s="355"/>
      <c r="K27" s="1445"/>
      <c r="L27" s="1445"/>
      <c r="M27" s="1445"/>
      <c r="N27" s="355"/>
      <c r="O27" s="1445"/>
      <c r="P27" s="1445"/>
      <c r="Q27" s="1445"/>
      <c r="R27" s="319"/>
      <c r="S27" s="1445"/>
      <c r="T27" s="1445"/>
      <c r="U27" s="1445"/>
      <c r="V27" s="319"/>
      <c r="W27" s="1446"/>
      <c r="X27" s="1446"/>
      <c r="Y27" s="1446"/>
      <c r="Z27" s="22"/>
      <c r="AA27" s="4"/>
    </row>
    <row r="28" spans="1:27" s="336" customFormat="1" ht="12" customHeight="1">
      <c r="A28" s="334"/>
      <c r="B28" s="1471" t="s">
        <v>333</v>
      </c>
      <c r="C28" s="1471"/>
      <c r="D28" s="1471"/>
      <c r="E28" s="272"/>
      <c r="F28" s="356"/>
      <c r="G28" s="1472">
        <v>64.599999999999994</v>
      </c>
      <c r="H28" s="1472"/>
      <c r="I28" s="1472"/>
      <c r="J28" s="357"/>
      <c r="K28" s="1472">
        <v>64.8</v>
      </c>
      <c r="L28" s="1472"/>
      <c r="M28" s="1472"/>
      <c r="N28" s="357"/>
      <c r="O28" s="1472">
        <v>64.5</v>
      </c>
      <c r="P28" s="1472"/>
      <c r="Q28" s="1472"/>
      <c r="R28" s="319"/>
      <c r="S28" s="1472">
        <v>62.9</v>
      </c>
      <c r="T28" s="1472"/>
      <c r="U28" s="1472"/>
      <c r="V28" s="319"/>
      <c r="W28" s="1473">
        <v>62.2</v>
      </c>
      <c r="X28" s="1473"/>
      <c r="Y28" s="1473"/>
      <c r="Z28" s="358"/>
      <c r="AA28" s="334"/>
    </row>
    <row r="29" spans="1:27" ht="12" customHeight="1">
      <c r="A29" s="4"/>
      <c r="B29" s="55"/>
      <c r="C29" s="17"/>
      <c r="D29" s="962" t="s">
        <v>99</v>
      </c>
      <c r="E29" s="958"/>
      <c r="F29" s="354"/>
      <c r="G29" s="1445">
        <v>68.7</v>
      </c>
      <c r="H29" s="1445"/>
      <c r="I29" s="1445"/>
      <c r="J29" s="355"/>
      <c r="K29" s="1445">
        <v>68.599999999999994</v>
      </c>
      <c r="L29" s="1445"/>
      <c r="M29" s="1445"/>
      <c r="N29" s="355"/>
      <c r="O29" s="1445">
        <v>68.8</v>
      </c>
      <c r="P29" s="1445"/>
      <c r="Q29" s="1445"/>
      <c r="R29" s="319"/>
      <c r="S29" s="1445">
        <v>66.5</v>
      </c>
      <c r="T29" s="1445"/>
      <c r="U29" s="1445"/>
      <c r="V29" s="319"/>
      <c r="W29" s="1446">
        <v>65.5</v>
      </c>
      <c r="X29" s="1446"/>
      <c r="Y29" s="1446"/>
      <c r="Z29" s="22"/>
      <c r="AA29" s="4"/>
    </row>
    <row r="30" spans="1:27" ht="12" customHeight="1">
      <c r="A30" s="4"/>
      <c r="B30" s="55"/>
      <c r="C30" s="17"/>
      <c r="D30" s="962" t="s">
        <v>98</v>
      </c>
      <c r="E30" s="958"/>
      <c r="F30" s="354"/>
      <c r="G30" s="1445">
        <v>60.6</v>
      </c>
      <c r="H30" s="1445"/>
      <c r="I30" s="1445"/>
      <c r="J30" s="355"/>
      <c r="K30" s="1445">
        <v>61.2</v>
      </c>
      <c r="L30" s="1445"/>
      <c r="M30" s="1445"/>
      <c r="N30" s="355"/>
      <c r="O30" s="1445">
        <v>60.3</v>
      </c>
      <c r="P30" s="1445"/>
      <c r="Q30" s="1445"/>
      <c r="R30" s="319"/>
      <c r="S30" s="1445">
        <v>59.4</v>
      </c>
      <c r="T30" s="1445"/>
      <c r="U30" s="1445"/>
      <c r="V30" s="319"/>
      <c r="W30" s="1446">
        <v>59</v>
      </c>
      <c r="X30" s="1446"/>
      <c r="Y30" s="1446"/>
      <c r="Z30" s="22"/>
      <c r="AA30" s="4"/>
    </row>
    <row r="31" spans="1:27" s="336" customFormat="1" ht="12" customHeight="1">
      <c r="A31" s="334"/>
      <c r="B31" s="1471" t="s">
        <v>315</v>
      </c>
      <c r="C31" s="1471"/>
      <c r="D31" s="1471"/>
      <c r="E31" s="272"/>
      <c r="F31" s="356"/>
      <c r="G31" s="1472">
        <v>27.9</v>
      </c>
      <c r="H31" s="1472"/>
      <c r="I31" s="1472"/>
      <c r="J31" s="357"/>
      <c r="K31" s="1472">
        <v>27.2</v>
      </c>
      <c r="L31" s="1472"/>
      <c r="M31" s="1472"/>
      <c r="N31" s="357"/>
      <c r="O31" s="1472">
        <v>28.3</v>
      </c>
      <c r="P31" s="1472"/>
      <c r="Q31" s="1472"/>
      <c r="R31" s="319"/>
      <c r="S31" s="1472">
        <v>25.2</v>
      </c>
      <c r="T31" s="1472"/>
      <c r="U31" s="1472"/>
      <c r="V31" s="319"/>
      <c r="W31" s="1473">
        <v>24</v>
      </c>
      <c r="X31" s="1473"/>
      <c r="Y31" s="1473"/>
      <c r="Z31" s="358"/>
      <c r="AA31" s="334"/>
    </row>
    <row r="32" spans="1:27" ht="12" customHeight="1">
      <c r="A32" s="4"/>
      <c r="B32" s="55"/>
      <c r="C32" s="17"/>
      <c r="D32" s="962" t="s">
        <v>99</v>
      </c>
      <c r="E32" s="272"/>
      <c r="F32" s="354"/>
      <c r="G32" s="1445">
        <v>30.1</v>
      </c>
      <c r="H32" s="1445"/>
      <c r="I32" s="1445"/>
      <c r="J32" s="355"/>
      <c r="K32" s="1445">
        <v>28.8</v>
      </c>
      <c r="L32" s="1445"/>
      <c r="M32" s="1445"/>
      <c r="N32" s="355"/>
      <c r="O32" s="1445">
        <v>30.9</v>
      </c>
      <c r="P32" s="1445"/>
      <c r="Q32" s="1445"/>
      <c r="R32" s="319"/>
      <c r="S32" s="1445">
        <v>27.5</v>
      </c>
      <c r="T32" s="1445"/>
      <c r="U32" s="1445"/>
      <c r="V32" s="319"/>
      <c r="W32" s="1446">
        <v>25.6</v>
      </c>
      <c r="X32" s="1446"/>
      <c r="Y32" s="1446"/>
      <c r="Z32" s="22"/>
      <c r="AA32" s="4"/>
    </row>
    <row r="33" spans="1:27" ht="12" customHeight="1">
      <c r="A33" s="4"/>
      <c r="B33" s="55"/>
      <c r="C33" s="17"/>
      <c r="D33" s="962" t="s">
        <v>98</v>
      </c>
      <c r="E33" s="272"/>
      <c r="F33" s="354"/>
      <c r="G33" s="1445">
        <v>25.7</v>
      </c>
      <c r="H33" s="1445"/>
      <c r="I33" s="1445"/>
      <c r="J33" s="355"/>
      <c r="K33" s="1445">
        <v>25.6</v>
      </c>
      <c r="L33" s="1445"/>
      <c r="M33" s="1445"/>
      <c r="N33" s="355"/>
      <c r="O33" s="1445">
        <v>25.5</v>
      </c>
      <c r="P33" s="1445"/>
      <c r="Q33" s="1445"/>
      <c r="R33" s="319"/>
      <c r="S33" s="1445">
        <v>22.7</v>
      </c>
      <c r="T33" s="1445"/>
      <c r="U33" s="1445"/>
      <c r="V33" s="319"/>
      <c r="W33" s="1446">
        <v>22.3</v>
      </c>
      <c r="X33" s="1446"/>
      <c r="Y33" s="1446"/>
      <c r="Z33" s="22"/>
      <c r="AA33" s="4"/>
    </row>
    <row r="34" spans="1:27" s="336" customFormat="1" ht="12" customHeight="1">
      <c r="A34" s="334"/>
      <c r="B34" s="1471" t="s">
        <v>334</v>
      </c>
      <c r="C34" s="1471"/>
      <c r="D34" s="1471"/>
      <c r="E34" s="272"/>
      <c r="F34" s="356"/>
      <c r="G34" s="1472">
        <v>48.9</v>
      </c>
      <c r="H34" s="1472"/>
      <c r="I34" s="1472"/>
      <c r="J34" s="357"/>
      <c r="K34" s="1472">
        <v>47.7</v>
      </c>
      <c r="L34" s="1472"/>
      <c r="M34" s="1472"/>
      <c r="N34" s="357"/>
      <c r="O34" s="1472">
        <v>48.1</v>
      </c>
      <c r="P34" s="1472"/>
      <c r="Q34" s="1472"/>
      <c r="R34" s="319"/>
      <c r="S34" s="1472">
        <v>46.7</v>
      </c>
      <c r="T34" s="1472"/>
      <c r="U34" s="1472"/>
      <c r="V34" s="319"/>
      <c r="W34" s="1472">
        <v>46.9</v>
      </c>
      <c r="X34" s="1472"/>
      <c r="Y34" s="1472"/>
      <c r="Z34" s="358"/>
      <c r="AA34" s="334"/>
    </row>
    <row r="35" spans="1:27" ht="12" customHeight="1">
      <c r="A35" s="4"/>
      <c r="B35" s="55"/>
      <c r="C35" s="17"/>
      <c r="D35" s="962" t="s">
        <v>99</v>
      </c>
      <c r="E35" s="958"/>
      <c r="F35" s="354"/>
      <c r="G35" s="1445">
        <v>55.9</v>
      </c>
      <c r="H35" s="1445"/>
      <c r="I35" s="1445"/>
      <c r="J35" s="355"/>
      <c r="K35" s="1445">
        <v>54</v>
      </c>
      <c r="L35" s="1445"/>
      <c r="M35" s="1445"/>
      <c r="N35" s="355"/>
      <c r="O35" s="1445">
        <v>54.4</v>
      </c>
      <c r="P35" s="1445"/>
      <c r="Q35" s="1445"/>
      <c r="R35" s="319"/>
      <c r="S35" s="1445">
        <v>52.6</v>
      </c>
      <c r="T35" s="1445"/>
      <c r="U35" s="1445"/>
      <c r="V35" s="319"/>
      <c r="W35" s="1445">
        <v>52.6</v>
      </c>
      <c r="X35" s="1445"/>
      <c r="Y35" s="1445"/>
      <c r="Z35" s="22"/>
      <c r="AA35" s="4"/>
    </row>
    <row r="36" spans="1:27" ht="12" customHeight="1">
      <c r="A36" s="4"/>
      <c r="B36" s="55"/>
      <c r="C36" s="17"/>
      <c r="D36" s="962" t="s">
        <v>98</v>
      </c>
      <c r="E36" s="958"/>
      <c r="F36" s="354"/>
      <c r="G36" s="1445">
        <v>42.6</v>
      </c>
      <c r="H36" s="1445"/>
      <c r="I36" s="1445"/>
      <c r="J36" s="355"/>
      <c r="K36" s="1445">
        <v>42.1</v>
      </c>
      <c r="L36" s="1445"/>
      <c r="M36" s="1445"/>
      <c r="N36" s="355"/>
      <c r="O36" s="1445">
        <v>42.5</v>
      </c>
      <c r="P36" s="1445"/>
      <c r="Q36" s="1445"/>
      <c r="R36" s="319"/>
      <c r="S36" s="1445">
        <v>41.4</v>
      </c>
      <c r="T36" s="1445"/>
      <c r="U36" s="1445"/>
      <c r="V36" s="319"/>
      <c r="W36" s="1445">
        <v>41.8</v>
      </c>
      <c r="X36" s="1445"/>
      <c r="Y36" s="1445"/>
      <c r="Z36" s="22"/>
      <c r="AA36" s="4"/>
    </row>
    <row r="37" spans="1:27" ht="6.75" customHeight="1">
      <c r="A37" s="4"/>
      <c r="B37" s="55"/>
      <c r="C37" s="17"/>
      <c r="D37" s="962"/>
      <c r="E37" s="958"/>
      <c r="F37" s="354"/>
      <c r="G37" s="1469"/>
      <c r="H37" s="1469"/>
      <c r="I37" s="1469"/>
      <c r="J37" s="354"/>
      <c r="K37" s="1469"/>
      <c r="L37" s="1469"/>
      <c r="M37" s="1469"/>
      <c r="N37" s="354"/>
      <c r="O37" s="1469"/>
      <c r="P37" s="1469"/>
      <c r="Q37" s="1469"/>
      <c r="R37" s="319"/>
      <c r="S37" s="1469"/>
      <c r="T37" s="1469"/>
      <c r="U37" s="1469"/>
      <c r="V37" s="319"/>
      <c r="W37" s="1470"/>
      <c r="X37" s="1470"/>
      <c r="Y37" s="1470"/>
      <c r="Z37" s="22"/>
      <c r="AA37" s="4"/>
    </row>
    <row r="38" spans="1:27" ht="12" customHeight="1">
      <c r="A38" s="4"/>
      <c r="B38" s="55"/>
      <c r="C38" s="1468" t="s">
        <v>335</v>
      </c>
      <c r="D38" s="1468"/>
      <c r="E38" s="963"/>
      <c r="F38" s="963"/>
      <c r="G38" s="1469"/>
      <c r="H38" s="1469"/>
      <c r="I38" s="1469"/>
      <c r="J38" s="354"/>
      <c r="K38" s="1469"/>
      <c r="L38" s="1469"/>
      <c r="M38" s="1469"/>
      <c r="N38" s="354"/>
      <c r="O38" s="1469"/>
      <c r="P38" s="1469"/>
      <c r="Q38" s="1469"/>
      <c r="R38" s="319"/>
      <c r="S38" s="1469"/>
      <c r="T38" s="1469"/>
      <c r="U38" s="1469"/>
      <c r="V38" s="319"/>
      <c r="W38" s="1470"/>
      <c r="X38" s="1470"/>
      <c r="Y38" s="1470"/>
      <c r="Z38" s="22"/>
      <c r="AA38" s="4"/>
    </row>
    <row r="39" spans="1:27" ht="12" customHeight="1">
      <c r="A39" s="4"/>
      <c r="B39" s="55"/>
      <c r="C39" s="1465" t="s">
        <v>333</v>
      </c>
      <c r="D39" s="1465"/>
      <c r="E39" s="359"/>
      <c r="F39" s="23"/>
      <c r="G39" s="1466">
        <v>-8.1</v>
      </c>
      <c r="H39" s="1466"/>
      <c r="I39" s="1466"/>
      <c r="J39" s="354"/>
      <c r="K39" s="1466">
        <v>-7.4</v>
      </c>
      <c r="L39" s="1466"/>
      <c r="M39" s="1466"/>
      <c r="N39" s="354"/>
      <c r="O39" s="1466">
        <v>-8.5</v>
      </c>
      <c r="P39" s="1466"/>
      <c r="Q39" s="1466"/>
      <c r="R39" s="319"/>
      <c r="S39" s="1466">
        <v>-7.1</v>
      </c>
      <c r="T39" s="1466"/>
      <c r="U39" s="1466"/>
      <c r="V39" s="319"/>
      <c r="W39" s="1467">
        <v>-6.5</v>
      </c>
      <c r="X39" s="1467"/>
      <c r="Y39" s="1467"/>
      <c r="Z39" s="22"/>
      <c r="AA39" s="4"/>
    </row>
    <row r="40" spans="1:27" ht="12" customHeight="1">
      <c r="A40" s="4"/>
      <c r="B40" s="55"/>
      <c r="C40" s="1465" t="s">
        <v>315</v>
      </c>
      <c r="D40" s="1465"/>
      <c r="E40" s="359"/>
      <c r="F40" s="23"/>
      <c r="G40" s="1466">
        <v>-4.4000000000000004</v>
      </c>
      <c r="H40" s="1466"/>
      <c r="I40" s="1466"/>
      <c r="J40" s="354"/>
      <c r="K40" s="1466">
        <v>-3.2</v>
      </c>
      <c r="L40" s="1466"/>
      <c r="M40" s="1466"/>
      <c r="N40" s="354"/>
      <c r="O40" s="1466">
        <v>-5.4</v>
      </c>
      <c r="P40" s="1466"/>
      <c r="Q40" s="1466"/>
      <c r="R40" s="319"/>
      <c r="S40" s="1466">
        <v>-4.8</v>
      </c>
      <c r="T40" s="1466"/>
      <c r="U40" s="1466"/>
      <c r="V40" s="319"/>
      <c r="W40" s="1467">
        <v>-3.3</v>
      </c>
      <c r="X40" s="1467"/>
      <c r="Y40" s="1467"/>
      <c r="Z40" s="22"/>
      <c r="AA40" s="4"/>
    </row>
    <row r="41" spans="1:27" ht="12" customHeight="1">
      <c r="A41" s="4"/>
      <c r="B41" s="55"/>
      <c r="C41" s="1465" t="s">
        <v>334</v>
      </c>
      <c r="D41" s="1465"/>
      <c r="E41" s="359"/>
      <c r="F41" s="23"/>
      <c r="G41" s="1466">
        <v>-13.4</v>
      </c>
      <c r="H41" s="1466"/>
      <c r="I41" s="1466"/>
      <c r="J41" s="354"/>
      <c r="K41" s="1466">
        <v>-11.9</v>
      </c>
      <c r="L41" s="1466"/>
      <c r="M41" s="1466"/>
      <c r="N41" s="354"/>
      <c r="O41" s="1466">
        <v>-11.9</v>
      </c>
      <c r="P41" s="1466"/>
      <c r="Q41" s="1466"/>
      <c r="R41" s="319"/>
      <c r="S41" s="1466">
        <v>-11.2</v>
      </c>
      <c r="T41" s="1466"/>
      <c r="U41" s="1466"/>
      <c r="V41" s="319"/>
      <c r="W41" s="1467">
        <v>-10.8</v>
      </c>
      <c r="X41" s="1467"/>
      <c r="Y41" s="1467"/>
      <c r="Z41" s="22"/>
      <c r="AA41" s="4"/>
    </row>
    <row r="42" spans="1:27" ht="11.25" customHeight="1">
      <c r="A42" s="4"/>
      <c r="B42" s="55"/>
      <c r="C42" s="962"/>
      <c r="D42" s="962"/>
      <c r="E42" s="359"/>
      <c r="F42" s="23"/>
      <c r="G42" s="338"/>
      <c r="H42" s="338"/>
      <c r="I42" s="338"/>
      <c r="J42" s="269"/>
      <c r="K42" s="338"/>
      <c r="L42" s="338"/>
      <c r="M42" s="338"/>
      <c r="N42" s="354"/>
      <c r="O42" s="338"/>
      <c r="P42" s="338"/>
      <c r="Q42" s="338"/>
      <c r="R42" s="354"/>
      <c r="S42" s="338"/>
      <c r="T42" s="338"/>
      <c r="U42" s="338"/>
      <c r="V42" s="319"/>
      <c r="W42" s="360"/>
      <c r="X42" s="360"/>
      <c r="Y42" s="360"/>
      <c r="Z42" s="22"/>
      <c r="AA42" s="4"/>
    </row>
    <row r="43" spans="1:27" ht="5.25" customHeight="1" thickBot="1">
      <c r="A43" s="4"/>
      <c r="B43" s="55"/>
      <c r="C43" s="326"/>
      <c r="D43" s="55"/>
      <c r="E43" s="5"/>
      <c r="F43" s="5"/>
      <c r="G43" s="5"/>
      <c r="H43" s="5"/>
      <c r="I43" s="5"/>
      <c r="J43" s="5"/>
      <c r="K43" s="5"/>
      <c r="L43" s="5"/>
      <c r="M43" s="966"/>
      <c r="N43" s="5"/>
      <c r="O43" s="5"/>
      <c r="P43" s="5"/>
      <c r="Q43" s="5"/>
      <c r="R43" s="5"/>
      <c r="S43" s="5"/>
      <c r="T43" s="5"/>
      <c r="U43" s="5"/>
      <c r="V43" s="5"/>
      <c r="W43" s="1456"/>
      <c r="X43" s="1456"/>
      <c r="Y43" s="1456"/>
      <c r="Z43" s="22"/>
      <c r="AA43" s="4"/>
    </row>
    <row r="44" spans="1:27" s="12" customFormat="1" ht="13.5" customHeight="1" thickBot="1">
      <c r="A44" s="11"/>
      <c r="B44" s="21"/>
      <c r="C44" s="301" t="s">
        <v>583</v>
      </c>
      <c r="D44" s="327"/>
      <c r="E44" s="327"/>
      <c r="F44" s="327"/>
      <c r="G44" s="327"/>
      <c r="H44" s="327"/>
      <c r="I44" s="327"/>
      <c r="J44" s="327"/>
      <c r="K44" s="327"/>
      <c r="L44" s="327"/>
      <c r="M44" s="327"/>
      <c r="N44" s="327"/>
      <c r="O44" s="327"/>
      <c r="P44" s="327"/>
      <c r="Q44" s="327"/>
      <c r="R44" s="327"/>
      <c r="S44" s="327"/>
      <c r="T44" s="327"/>
      <c r="U44" s="327"/>
      <c r="V44" s="327"/>
      <c r="W44" s="328"/>
      <c r="X44" s="327"/>
      <c r="Y44" s="328"/>
      <c r="Z44" s="22"/>
      <c r="AA44" s="4"/>
    </row>
    <row r="45" spans="1:27" ht="4.5" customHeight="1">
      <c r="A45" s="4"/>
      <c r="B45" s="8"/>
      <c r="C45" s="1438" t="s">
        <v>318</v>
      </c>
      <c r="D45" s="1439"/>
      <c r="E45" s="18"/>
      <c r="F45" s="341"/>
      <c r="H45" s="342"/>
      <c r="I45" s="342"/>
      <c r="J45" s="342"/>
      <c r="K45" s="342"/>
      <c r="L45" s="342"/>
      <c r="M45" s="342"/>
      <c r="N45" s="342"/>
      <c r="O45" s="342"/>
      <c r="P45" s="342"/>
      <c r="Q45" s="342"/>
      <c r="R45" s="342"/>
      <c r="T45" s="342"/>
      <c r="U45" s="342"/>
      <c r="V45" s="342"/>
      <c r="W45" s="342"/>
      <c r="X45" s="342"/>
      <c r="Y45" s="342"/>
      <c r="Z45" s="22"/>
      <c r="AA45" s="4"/>
    </row>
    <row r="46" spans="1:27" ht="12.75" customHeight="1">
      <c r="A46" s="4"/>
      <c r="B46" s="8"/>
      <c r="C46" s="1440"/>
      <c r="D46" s="1440"/>
      <c r="E46" s="966"/>
      <c r="F46" s="319"/>
      <c r="G46" s="1462">
        <v>2011</v>
      </c>
      <c r="H46" s="1462"/>
      <c r="I46" s="1462"/>
      <c r="J46" s="1462"/>
      <c r="K46" s="1462">
        <v>2011</v>
      </c>
      <c r="L46" s="1462"/>
      <c r="M46" s="1462"/>
      <c r="N46" s="1462"/>
      <c r="O46" s="1462"/>
      <c r="P46" s="1462"/>
      <c r="Q46" s="1462"/>
      <c r="R46" s="1462"/>
      <c r="S46" s="1462"/>
      <c r="T46" s="1462"/>
      <c r="U46" s="1462"/>
      <c r="V46" s="319"/>
      <c r="W46" s="1463">
        <v>2012</v>
      </c>
      <c r="X46" s="1463"/>
      <c r="Y46" s="1463"/>
      <c r="Z46" s="991"/>
      <c r="AA46" s="4"/>
    </row>
    <row r="47" spans="1:27" ht="12.75" customHeight="1">
      <c r="A47" s="4"/>
      <c r="B47" s="8"/>
      <c r="C47" s="969"/>
      <c r="D47" s="969"/>
      <c r="E47" s="969"/>
      <c r="F47" s="969"/>
      <c r="G47" s="1464" t="s">
        <v>342</v>
      </c>
      <c r="H47" s="1464"/>
      <c r="I47" s="1464"/>
      <c r="J47" s="966"/>
      <c r="K47" s="1443" t="s">
        <v>343</v>
      </c>
      <c r="L47" s="1443"/>
      <c r="M47" s="1443"/>
      <c r="N47" s="966"/>
      <c r="O47" s="1443" t="s">
        <v>344</v>
      </c>
      <c r="P47" s="1443"/>
      <c r="Q47" s="1443"/>
      <c r="R47" s="318"/>
      <c r="S47" s="1443" t="s">
        <v>341</v>
      </c>
      <c r="T47" s="1443"/>
      <c r="U47" s="1443"/>
      <c r="V47" s="319"/>
      <c r="W47" s="1443" t="s">
        <v>342</v>
      </c>
      <c r="X47" s="1443"/>
      <c r="Y47" s="1443"/>
      <c r="Z47" s="22"/>
      <c r="AA47" s="4"/>
    </row>
    <row r="48" spans="1:27" ht="12.75" customHeight="1">
      <c r="A48" s="4"/>
      <c r="B48" s="8"/>
      <c r="C48" s="969"/>
      <c r="D48" s="969"/>
      <c r="E48" s="969"/>
      <c r="F48" s="932"/>
      <c r="G48" s="331" t="s">
        <v>319</v>
      </c>
      <c r="H48" s="329"/>
      <c r="I48" s="330" t="s">
        <v>168</v>
      </c>
      <c r="J48" s="969"/>
      <c r="K48" s="331" t="s">
        <v>319</v>
      </c>
      <c r="L48" s="329"/>
      <c r="M48" s="330" t="s">
        <v>168</v>
      </c>
      <c r="N48" s="969"/>
      <c r="O48" s="331" t="s">
        <v>319</v>
      </c>
      <c r="P48" s="329"/>
      <c r="Q48" s="330" t="s">
        <v>168</v>
      </c>
      <c r="R48" s="969"/>
      <c r="S48" s="331" t="s">
        <v>319</v>
      </c>
      <c r="T48" s="329"/>
      <c r="U48" s="330" t="s">
        <v>168</v>
      </c>
      <c r="V48" s="329"/>
      <c r="W48" s="331" t="s">
        <v>319</v>
      </c>
      <c r="X48" s="329"/>
      <c r="Y48" s="330" t="s">
        <v>168</v>
      </c>
      <c r="Z48" s="22"/>
      <c r="AA48" s="4"/>
    </row>
    <row r="49" spans="1:27" ht="3.75" customHeight="1">
      <c r="A49" s="4"/>
      <c r="B49" s="8"/>
      <c r="C49" s="969"/>
      <c r="D49" s="969"/>
      <c r="E49" s="969"/>
      <c r="F49" s="969"/>
      <c r="G49" s="966"/>
      <c r="H49" s="329"/>
      <c r="I49" s="966"/>
      <c r="J49" s="969"/>
      <c r="K49" s="966"/>
      <c r="L49" s="329"/>
      <c r="M49" s="966"/>
      <c r="N49" s="969"/>
      <c r="O49" s="966"/>
      <c r="P49" s="329"/>
      <c r="Q49" s="966"/>
      <c r="R49" s="969"/>
      <c r="S49" s="992"/>
      <c r="T49" s="329"/>
      <c r="U49" s="966"/>
      <c r="V49" s="329"/>
      <c r="W49" s="966"/>
      <c r="X49" s="329"/>
      <c r="Y49" s="966"/>
      <c r="Z49" s="22"/>
      <c r="AA49" s="4"/>
    </row>
    <row r="50" spans="1:27" s="322" customFormat="1" ht="14.25" customHeight="1">
      <c r="A50" s="299"/>
      <c r="B50" s="361"/>
      <c r="C50" s="1434" t="s">
        <v>584</v>
      </c>
      <c r="D50" s="1434"/>
      <c r="E50" s="1434"/>
      <c r="F50" s="1434"/>
      <c r="G50" s="993">
        <v>3814.3</v>
      </c>
      <c r="H50" s="993"/>
      <c r="I50" s="993">
        <v>100</v>
      </c>
      <c r="J50" s="993"/>
      <c r="K50" s="993">
        <v>3862.9</v>
      </c>
      <c r="L50" s="993"/>
      <c r="M50" s="993">
        <v>100</v>
      </c>
      <c r="N50" s="993"/>
      <c r="O50" s="994">
        <v>3838.5</v>
      </c>
      <c r="P50" s="994"/>
      <c r="Q50" s="994">
        <v>100</v>
      </c>
      <c r="R50" s="994"/>
      <c r="S50" s="994">
        <v>3745.1</v>
      </c>
      <c r="T50" s="994"/>
      <c r="U50" s="994">
        <v>100</v>
      </c>
      <c r="V50" s="994"/>
      <c r="W50" s="994">
        <v>3662.2</v>
      </c>
      <c r="X50" s="994"/>
      <c r="Y50" s="994">
        <v>100</v>
      </c>
      <c r="Z50" s="344"/>
      <c r="AA50" s="4"/>
    </row>
    <row r="51" spans="1:27" s="322" customFormat="1" ht="10.5" customHeight="1">
      <c r="A51" s="299"/>
      <c r="B51" s="361"/>
      <c r="C51" s="958"/>
      <c r="D51" s="399" t="s">
        <v>99</v>
      </c>
      <c r="E51" s="321"/>
      <c r="F51" s="321"/>
      <c r="G51" s="995">
        <v>1941.5</v>
      </c>
      <c r="H51" s="995"/>
      <c r="I51" s="995">
        <v>50.9</v>
      </c>
      <c r="J51" s="995"/>
      <c r="K51" s="995">
        <v>1954.3</v>
      </c>
      <c r="L51" s="995"/>
      <c r="M51" s="995">
        <v>50.6</v>
      </c>
      <c r="N51" s="995"/>
      <c r="O51" s="996">
        <v>1965.3</v>
      </c>
      <c r="P51" s="996"/>
      <c r="Q51" s="996">
        <v>51.2</v>
      </c>
      <c r="R51" s="996"/>
      <c r="S51" s="996">
        <v>1886.2</v>
      </c>
      <c r="T51" s="996"/>
      <c r="U51" s="996">
        <v>50.4</v>
      </c>
      <c r="V51" s="996"/>
      <c r="W51" s="996">
        <v>1830.1</v>
      </c>
      <c r="X51" s="996"/>
      <c r="Y51" s="996">
        <v>50</v>
      </c>
      <c r="Z51" s="344"/>
      <c r="AA51" s="4"/>
    </row>
    <row r="52" spans="1:27" s="50" customFormat="1" ht="10.5" customHeight="1">
      <c r="A52" s="262"/>
      <c r="B52" s="23"/>
      <c r="C52" s="362"/>
      <c r="D52" s="399" t="s">
        <v>98</v>
      </c>
      <c r="E52" s="363"/>
      <c r="F52" s="969"/>
      <c r="G52" s="995">
        <v>1872.7</v>
      </c>
      <c r="H52" s="364"/>
      <c r="I52" s="995">
        <v>49.1</v>
      </c>
      <c r="J52" s="997"/>
      <c r="K52" s="995">
        <v>1908.6</v>
      </c>
      <c r="L52" s="364"/>
      <c r="M52" s="995">
        <v>49.4</v>
      </c>
      <c r="N52" s="997"/>
      <c r="O52" s="996">
        <v>1873.3</v>
      </c>
      <c r="P52" s="998"/>
      <c r="Q52" s="996">
        <v>48.8</v>
      </c>
      <c r="R52" s="999"/>
      <c r="S52" s="996">
        <v>1858.9</v>
      </c>
      <c r="T52" s="998"/>
      <c r="U52" s="996">
        <v>49.6</v>
      </c>
      <c r="V52" s="999"/>
      <c r="W52" s="996">
        <v>1832.1</v>
      </c>
      <c r="X52" s="998"/>
      <c r="Y52" s="996">
        <v>50</v>
      </c>
      <c r="Z52" s="347"/>
      <c r="AA52" s="4"/>
    </row>
    <row r="53" spans="1:27" s="50" customFormat="1" ht="15" customHeight="1">
      <c r="A53" s="262"/>
      <c r="B53" s="138"/>
      <c r="C53" s="241" t="s">
        <v>577</v>
      </c>
      <c r="D53" s="17"/>
      <c r="E53" s="966"/>
      <c r="F53" s="23"/>
      <c r="G53" s="995">
        <v>86.4</v>
      </c>
      <c r="H53" s="995"/>
      <c r="I53" s="995">
        <v>2.2999999999999998</v>
      </c>
      <c r="J53" s="995"/>
      <c r="K53" s="995">
        <v>73.599999999999994</v>
      </c>
      <c r="L53" s="995"/>
      <c r="M53" s="995">
        <v>1.9</v>
      </c>
      <c r="N53" s="995"/>
      <c r="O53" s="996">
        <v>68.2</v>
      </c>
      <c r="P53" s="996"/>
      <c r="Q53" s="996">
        <v>1.8</v>
      </c>
      <c r="R53" s="996"/>
      <c r="S53" s="996">
        <v>63.4</v>
      </c>
      <c r="T53" s="996"/>
      <c r="U53" s="996">
        <v>1.7</v>
      </c>
      <c r="V53" s="996"/>
      <c r="W53" s="996">
        <v>56.2</v>
      </c>
      <c r="X53" s="996"/>
      <c r="Y53" s="996">
        <v>1.5</v>
      </c>
      <c r="Z53" s="347"/>
      <c r="AA53" s="4"/>
    </row>
    <row r="54" spans="1:27" s="50" customFormat="1" ht="10.5" customHeight="1">
      <c r="A54" s="262"/>
      <c r="B54" s="138"/>
      <c r="C54" s="241"/>
      <c r="D54" s="962" t="s">
        <v>99</v>
      </c>
      <c r="E54" s="966"/>
      <c r="F54" s="23"/>
      <c r="G54" s="997">
        <v>50.5</v>
      </c>
      <c r="H54" s="995"/>
      <c r="I54" s="997">
        <v>58.4</v>
      </c>
      <c r="J54" s="995"/>
      <c r="K54" s="997">
        <v>42.1</v>
      </c>
      <c r="L54" s="995"/>
      <c r="M54" s="997">
        <v>57.2</v>
      </c>
      <c r="N54" s="995"/>
      <c r="O54" s="999">
        <v>35.6</v>
      </c>
      <c r="P54" s="996"/>
      <c r="Q54" s="999">
        <v>52.2</v>
      </c>
      <c r="R54" s="996"/>
      <c r="S54" s="999">
        <v>35.4</v>
      </c>
      <c r="T54" s="996"/>
      <c r="U54" s="999">
        <v>55.8</v>
      </c>
      <c r="V54" s="996"/>
      <c r="W54" s="999">
        <v>31.5</v>
      </c>
      <c r="X54" s="996"/>
      <c r="Y54" s="999">
        <v>56</v>
      </c>
      <c r="Z54" s="347"/>
      <c r="AA54" s="4"/>
    </row>
    <row r="55" spans="1:27" s="50" customFormat="1" ht="10.5" customHeight="1">
      <c r="A55" s="262"/>
      <c r="B55" s="23"/>
      <c r="C55" s="241"/>
      <c r="D55" s="962" t="s">
        <v>98</v>
      </c>
      <c r="E55" s="985"/>
      <c r="F55" s="23"/>
      <c r="G55" s="997">
        <v>35.9</v>
      </c>
      <c r="H55" s="997"/>
      <c r="I55" s="997">
        <v>41.6</v>
      </c>
      <c r="J55" s="997"/>
      <c r="K55" s="997">
        <v>31.5</v>
      </c>
      <c r="L55" s="997"/>
      <c r="M55" s="997">
        <v>42.8</v>
      </c>
      <c r="N55" s="997"/>
      <c r="O55" s="999">
        <v>32.6</v>
      </c>
      <c r="P55" s="999"/>
      <c r="Q55" s="999">
        <v>47.8</v>
      </c>
      <c r="R55" s="999"/>
      <c r="S55" s="999">
        <v>28.1</v>
      </c>
      <c r="T55" s="999"/>
      <c r="U55" s="999">
        <v>44.3</v>
      </c>
      <c r="V55" s="999"/>
      <c r="W55" s="999">
        <v>24.7</v>
      </c>
      <c r="X55" s="999"/>
      <c r="Y55" s="999">
        <v>44</v>
      </c>
      <c r="Z55" s="347"/>
      <c r="AA55" s="4"/>
    </row>
    <row r="56" spans="1:27" s="50" customFormat="1" ht="15" customHeight="1">
      <c r="A56" s="262"/>
      <c r="B56" s="23"/>
      <c r="C56" s="241" t="s">
        <v>578</v>
      </c>
      <c r="D56" s="17"/>
      <c r="E56" s="363"/>
      <c r="F56" s="23"/>
      <c r="G56" s="995">
        <v>621.5</v>
      </c>
      <c r="H56" s="995"/>
      <c r="I56" s="995">
        <v>16.3</v>
      </c>
      <c r="J56" s="995"/>
      <c r="K56" s="995">
        <v>605</v>
      </c>
      <c r="L56" s="995"/>
      <c r="M56" s="995">
        <v>15.7</v>
      </c>
      <c r="N56" s="995"/>
      <c r="O56" s="996">
        <v>576.9</v>
      </c>
      <c r="P56" s="996"/>
      <c r="Q56" s="996">
        <v>15</v>
      </c>
      <c r="R56" s="996"/>
      <c r="S56" s="996">
        <v>541.4</v>
      </c>
      <c r="T56" s="996"/>
      <c r="U56" s="996">
        <v>14.5</v>
      </c>
      <c r="V56" s="996"/>
      <c r="W56" s="996">
        <v>520.1</v>
      </c>
      <c r="X56" s="996"/>
      <c r="Y56" s="996">
        <v>14.2</v>
      </c>
      <c r="Z56" s="347"/>
      <c r="AA56" s="4"/>
    </row>
    <row r="57" spans="1:27" s="50" customFormat="1" ht="10.5" customHeight="1">
      <c r="A57" s="262"/>
      <c r="B57" s="23"/>
      <c r="C57" s="241"/>
      <c r="D57" s="962" t="s">
        <v>99</v>
      </c>
      <c r="E57" s="363"/>
      <c r="F57" s="23"/>
      <c r="G57" s="997">
        <v>339.3</v>
      </c>
      <c r="H57" s="995"/>
      <c r="I57" s="997">
        <v>54.6</v>
      </c>
      <c r="J57" s="995"/>
      <c r="K57" s="997">
        <v>330.6</v>
      </c>
      <c r="L57" s="995"/>
      <c r="M57" s="997">
        <v>54.6</v>
      </c>
      <c r="N57" s="995"/>
      <c r="O57" s="999">
        <v>320.7</v>
      </c>
      <c r="P57" s="996"/>
      <c r="Q57" s="999">
        <v>55.6</v>
      </c>
      <c r="R57" s="996"/>
      <c r="S57" s="999">
        <v>292.5</v>
      </c>
      <c r="T57" s="996"/>
      <c r="U57" s="999">
        <v>54</v>
      </c>
      <c r="V57" s="996"/>
      <c r="W57" s="999">
        <v>276.3</v>
      </c>
      <c r="X57" s="996"/>
      <c r="Y57" s="999">
        <v>53.1</v>
      </c>
      <c r="Z57" s="347"/>
      <c r="AA57" s="4"/>
    </row>
    <row r="58" spans="1:27" s="50" customFormat="1" ht="10.5" customHeight="1">
      <c r="A58" s="262"/>
      <c r="B58" s="23"/>
      <c r="C58" s="241"/>
      <c r="D58" s="962" t="s">
        <v>98</v>
      </c>
      <c r="E58" s="272"/>
      <c r="F58" s="365"/>
      <c r="G58" s="997">
        <v>282.10000000000002</v>
      </c>
      <c r="H58" s="995"/>
      <c r="I58" s="997">
        <v>45.4</v>
      </c>
      <c r="J58" s="997"/>
      <c r="K58" s="997">
        <v>274.39999999999998</v>
      </c>
      <c r="L58" s="995"/>
      <c r="M58" s="997">
        <v>45.4</v>
      </c>
      <c r="N58" s="997"/>
      <c r="O58" s="999">
        <v>256.2</v>
      </c>
      <c r="P58" s="996"/>
      <c r="Q58" s="999">
        <v>44.4</v>
      </c>
      <c r="R58" s="999"/>
      <c r="S58" s="999">
        <v>249</v>
      </c>
      <c r="T58" s="996"/>
      <c r="U58" s="999">
        <v>46</v>
      </c>
      <c r="V58" s="999"/>
      <c r="W58" s="999">
        <v>243.8</v>
      </c>
      <c r="X58" s="996"/>
      <c r="Y58" s="999">
        <v>46.9</v>
      </c>
      <c r="Z58" s="347"/>
      <c r="AA58" s="4"/>
    </row>
    <row r="59" spans="1:27" s="50" customFormat="1" ht="15" customHeight="1">
      <c r="A59" s="262"/>
      <c r="B59" s="23"/>
      <c r="C59" s="241" t="s">
        <v>579</v>
      </c>
      <c r="D59" s="17"/>
      <c r="E59" s="272"/>
      <c r="F59" s="23"/>
      <c r="G59" s="995">
        <v>600</v>
      </c>
      <c r="H59" s="995"/>
      <c r="I59" s="995">
        <v>15.7</v>
      </c>
      <c r="J59" s="995"/>
      <c r="K59" s="995">
        <v>600.20000000000005</v>
      </c>
      <c r="L59" s="995"/>
      <c r="M59" s="995">
        <v>15.5</v>
      </c>
      <c r="N59" s="995"/>
      <c r="O59" s="996">
        <v>584.6</v>
      </c>
      <c r="P59" s="996"/>
      <c r="Q59" s="996">
        <v>15.2</v>
      </c>
      <c r="R59" s="996"/>
      <c r="S59" s="996">
        <v>591.29999999999995</v>
      </c>
      <c r="T59" s="996"/>
      <c r="U59" s="996">
        <v>15.8</v>
      </c>
      <c r="V59" s="996"/>
      <c r="W59" s="996">
        <v>556.29999999999995</v>
      </c>
      <c r="X59" s="996"/>
      <c r="Y59" s="996">
        <v>15.2</v>
      </c>
      <c r="Z59" s="347"/>
      <c r="AA59" s="4"/>
    </row>
    <row r="60" spans="1:27" s="50" customFormat="1" ht="10.5" customHeight="1">
      <c r="A60" s="262"/>
      <c r="B60" s="23"/>
      <c r="C60" s="241"/>
      <c r="D60" s="962" t="s">
        <v>99</v>
      </c>
      <c r="E60" s="272"/>
      <c r="F60" s="23"/>
      <c r="G60" s="997">
        <v>343.3</v>
      </c>
      <c r="H60" s="995"/>
      <c r="I60" s="997">
        <v>57.2</v>
      </c>
      <c r="J60" s="995"/>
      <c r="K60" s="997">
        <v>355.2</v>
      </c>
      <c r="L60" s="995"/>
      <c r="M60" s="997">
        <v>59.2</v>
      </c>
      <c r="N60" s="995"/>
      <c r="O60" s="999">
        <v>348.6</v>
      </c>
      <c r="P60" s="996"/>
      <c r="Q60" s="999">
        <v>59.6</v>
      </c>
      <c r="R60" s="996"/>
      <c r="S60" s="999">
        <v>346.3</v>
      </c>
      <c r="T60" s="996"/>
      <c r="U60" s="999">
        <v>58.6</v>
      </c>
      <c r="V60" s="996"/>
      <c r="W60" s="999">
        <v>342.1</v>
      </c>
      <c r="X60" s="996"/>
      <c r="Y60" s="999">
        <v>61.5</v>
      </c>
      <c r="Z60" s="347"/>
      <c r="AA60" s="262"/>
    </row>
    <row r="61" spans="1:27" s="50" customFormat="1" ht="10.5" customHeight="1">
      <c r="A61" s="262"/>
      <c r="B61" s="23"/>
      <c r="C61" s="241"/>
      <c r="D61" s="962" t="s">
        <v>98</v>
      </c>
      <c r="E61" s="966"/>
      <c r="F61" s="23"/>
      <c r="G61" s="997">
        <v>256.7</v>
      </c>
      <c r="H61" s="995"/>
      <c r="I61" s="997">
        <v>42.8</v>
      </c>
      <c r="J61" s="997"/>
      <c r="K61" s="997">
        <v>245</v>
      </c>
      <c r="L61" s="995"/>
      <c r="M61" s="997">
        <v>40.799999999999997</v>
      </c>
      <c r="N61" s="997"/>
      <c r="O61" s="999">
        <v>235.9</v>
      </c>
      <c r="P61" s="996"/>
      <c r="Q61" s="999">
        <v>40.4</v>
      </c>
      <c r="R61" s="999"/>
      <c r="S61" s="999">
        <v>244.9</v>
      </c>
      <c r="T61" s="996"/>
      <c r="U61" s="999">
        <v>41.4</v>
      </c>
      <c r="V61" s="999"/>
      <c r="W61" s="999">
        <v>214.2</v>
      </c>
      <c r="X61" s="996"/>
      <c r="Y61" s="999">
        <v>38.5</v>
      </c>
      <c r="Z61" s="347"/>
      <c r="AA61" s="262"/>
    </row>
    <row r="62" spans="1:27" s="50" customFormat="1" ht="15" customHeight="1">
      <c r="A62" s="262"/>
      <c r="B62" s="23"/>
      <c r="C62" s="241" t="s">
        <v>580</v>
      </c>
      <c r="D62" s="17"/>
      <c r="E62" s="363"/>
      <c r="F62" s="23"/>
      <c r="G62" s="995">
        <v>887.6</v>
      </c>
      <c r="H62" s="995"/>
      <c r="I62" s="995">
        <v>23.3</v>
      </c>
      <c r="J62" s="995"/>
      <c r="K62" s="995">
        <v>924.1</v>
      </c>
      <c r="L62" s="995"/>
      <c r="M62" s="995">
        <v>23.9</v>
      </c>
      <c r="N62" s="995"/>
      <c r="O62" s="996">
        <v>926</v>
      </c>
      <c r="P62" s="996"/>
      <c r="Q62" s="996">
        <v>24.1</v>
      </c>
      <c r="R62" s="996"/>
      <c r="S62" s="996">
        <v>872.6</v>
      </c>
      <c r="T62" s="996"/>
      <c r="U62" s="996">
        <v>23.3</v>
      </c>
      <c r="V62" s="996"/>
      <c r="W62" s="996">
        <v>856.9</v>
      </c>
      <c r="X62" s="996"/>
      <c r="Y62" s="996">
        <v>23.4</v>
      </c>
      <c r="Z62" s="347"/>
      <c r="AA62" s="262"/>
    </row>
    <row r="63" spans="1:27" s="50" customFormat="1" ht="10.5" customHeight="1">
      <c r="A63" s="262"/>
      <c r="B63" s="23"/>
      <c r="C63" s="241"/>
      <c r="D63" s="962" t="s">
        <v>99</v>
      </c>
      <c r="E63" s="363"/>
      <c r="F63" s="23"/>
      <c r="G63" s="997">
        <v>487.8</v>
      </c>
      <c r="H63" s="995"/>
      <c r="I63" s="997">
        <v>55</v>
      </c>
      <c r="J63" s="995"/>
      <c r="K63" s="997">
        <v>512.5</v>
      </c>
      <c r="L63" s="995"/>
      <c r="M63" s="997">
        <v>55.5</v>
      </c>
      <c r="N63" s="995"/>
      <c r="O63" s="999">
        <v>504.5</v>
      </c>
      <c r="P63" s="996"/>
      <c r="Q63" s="999">
        <v>54.5</v>
      </c>
      <c r="R63" s="996"/>
      <c r="S63" s="999">
        <v>463.4</v>
      </c>
      <c r="T63" s="996"/>
      <c r="U63" s="999">
        <v>53.1</v>
      </c>
      <c r="V63" s="996"/>
      <c r="W63" s="999">
        <v>451.4</v>
      </c>
      <c r="X63" s="996"/>
      <c r="Y63" s="999">
        <v>52.7</v>
      </c>
      <c r="Z63" s="347"/>
      <c r="AA63" s="262"/>
    </row>
    <row r="64" spans="1:27" s="50" customFormat="1" ht="10.5" customHeight="1">
      <c r="A64" s="262"/>
      <c r="B64" s="23"/>
      <c r="C64" s="241"/>
      <c r="D64" s="962" t="s">
        <v>98</v>
      </c>
      <c r="E64" s="363"/>
      <c r="F64" s="23"/>
      <c r="G64" s="997">
        <v>399.9</v>
      </c>
      <c r="H64" s="995"/>
      <c r="I64" s="997">
        <v>45.1</v>
      </c>
      <c r="J64" s="997"/>
      <c r="K64" s="997">
        <v>411.6</v>
      </c>
      <c r="L64" s="995"/>
      <c r="M64" s="997">
        <v>44.5</v>
      </c>
      <c r="N64" s="997"/>
      <c r="O64" s="999">
        <v>421.5</v>
      </c>
      <c r="P64" s="996"/>
      <c r="Q64" s="999">
        <v>45.5</v>
      </c>
      <c r="R64" s="999"/>
      <c r="S64" s="999">
        <v>409.2</v>
      </c>
      <c r="T64" s="996"/>
      <c r="U64" s="999">
        <v>46.9</v>
      </c>
      <c r="V64" s="999"/>
      <c r="W64" s="999">
        <v>405.4</v>
      </c>
      <c r="X64" s="996"/>
      <c r="Y64" s="999">
        <v>47.3</v>
      </c>
      <c r="Z64" s="347"/>
      <c r="AA64" s="262"/>
    </row>
    <row r="65" spans="1:27" s="50" customFormat="1" ht="15" customHeight="1">
      <c r="A65" s="262"/>
      <c r="B65" s="23"/>
      <c r="C65" s="241" t="s">
        <v>585</v>
      </c>
      <c r="D65" s="17"/>
      <c r="E65" s="363"/>
      <c r="F65" s="23"/>
      <c r="G65" s="995">
        <v>824.3</v>
      </c>
      <c r="H65" s="995"/>
      <c r="I65" s="995">
        <v>21.6</v>
      </c>
      <c r="J65" s="995"/>
      <c r="K65" s="995">
        <v>865.4</v>
      </c>
      <c r="L65" s="995"/>
      <c r="M65" s="995">
        <v>22.4</v>
      </c>
      <c r="N65" s="995"/>
      <c r="O65" s="996">
        <v>890.8</v>
      </c>
      <c r="P65" s="996"/>
      <c r="Q65" s="996">
        <v>23.2</v>
      </c>
      <c r="R65" s="996"/>
      <c r="S65" s="996">
        <v>882.7</v>
      </c>
      <c r="T65" s="996"/>
      <c r="U65" s="996">
        <v>23.6</v>
      </c>
      <c r="V65" s="996"/>
      <c r="W65" s="996">
        <v>875.3</v>
      </c>
      <c r="X65" s="996"/>
      <c r="Y65" s="996">
        <v>23.9</v>
      </c>
      <c r="Z65" s="347"/>
      <c r="AA65" s="262"/>
    </row>
    <row r="66" spans="1:27" s="50" customFormat="1" ht="10.5" customHeight="1">
      <c r="A66" s="262"/>
      <c r="B66" s="23"/>
      <c r="C66" s="399"/>
      <c r="D66" s="962" t="s">
        <v>99</v>
      </c>
      <c r="E66" s="363"/>
      <c r="F66" s="23"/>
      <c r="G66" s="997">
        <v>411</v>
      </c>
      <c r="H66" s="995"/>
      <c r="I66" s="997">
        <v>49.9</v>
      </c>
      <c r="J66" s="995"/>
      <c r="K66" s="997">
        <v>413.4</v>
      </c>
      <c r="L66" s="995"/>
      <c r="M66" s="997">
        <v>47.8</v>
      </c>
      <c r="N66" s="995"/>
      <c r="O66" s="999">
        <v>440.8</v>
      </c>
      <c r="P66" s="996"/>
      <c r="Q66" s="999">
        <v>49.5</v>
      </c>
      <c r="R66" s="996"/>
      <c r="S66" s="999">
        <v>425.6</v>
      </c>
      <c r="T66" s="996"/>
      <c r="U66" s="999">
        <v>48.2</v>
      </c>
      <c r="V66" s="996"/>
      <c r="W66" s="999">
        <v>408.7</v>
      </c>
      <c r="X66" s="996"/>
      <c r="Y66" s="999">
        <v>46.7</v>
      </c>
      <c r="Z66" s="347"/>
      <c r="AA66" s="262"/>
    </row>
    <row r="67" spans="1:27" s="50" customFormat="1" ht="10.5" customHeight="1">
      <c r="A67" s="262"/>
      <c r="B67" s="23"/>
      <c r="C67" s="17"/>
      <c r="D67" s="965" t="s">
        <v>98</v>
      </c>
      <c r="E67" s="363"/>
      <c r="F67" s="23"/>
      <c r="G67" s="997">
        <v>413.2</v>
      </c>
      <c r="H67" s="995"/>
      <c r="I67" s="997">
        <v>50.1</v>
      </c>
      <c r="J67" s="997"/>
      <c r="K67" s="997">
        <v>452</v>
      </c>
      <c r="L67" s="995"/>
      <c r="M67" s="997">
        <v>52.2</v>
      </c>
      <c r="N67" s="997"/>
      <c r="O67" s="999">
        <v>450</v>
      </c>
      <c r="P67" s="996"/>
      <c r="Q67" s="999">
        <v>50.5</v>
      </c>
      <c r="R67" s="999"/>
      <c r="S67" s="999">
        <v>457.1</v>
      </c>
      <c r="T67" s="996"/>
      <c r="U67" s="999">
        <v>51.8</v>
      </c>
      <c r="V67" s="999"/>
      <c r="W67" s="999">
        <v>466.6</v>
      </c>
      <c r="X67" s="996"/>
      <c r="Y67" s="999">
        <v>53.3</v>
      </c>
      <c r="Z67" s="347"/>
      <c r="AA67" s="262"/>
    </row>
    <row r="68" spans="1:27" s="50" customFormat="1" ht="15" customHeight="1">
      <c r="A68" s="262"/>
      <c r="B68" s="23"/>
      <c r="C68" s="241" t="s">
        <v>586</v>
      </c>
      <c r="D68" s="241"/>
      <c r="E68" s="363"/>
      <c r="F68" s="23"/>
      <c r="G68" s="995">
        <v>794.5</v>
      </c>
      <c r="H68" s="995"/>
      <c r="I68" s="995">
        <v>20.8</v>
      </c>
      <c r="J68" s="995"/>
      <c r="K68" s="995">
        <v>794.6</v>
      </c>
      <c r="L68" s="995"/>
      <c r="M68" s="995">
        <v>20.6</v>
      </c>
      <c r="N68" s="995"/>
      <c r="O68" s="996">
        <v>792</v>
      </c>
      <c r="P68" s="996"/>
      <c r="Q68" s="996">
        <v>20.6</v>
      </c>
      <c r="R68" s="996"/>
      <c r="S68" s="996">
        <v>793.7</v>
      </c>
      <c r="T68" s="996"/>
      <c r="U68" s="996">
        <v>21.2</v>
      </c>
      <c r="V68" s="996"/>
      <c r="W68" s="996">
        <v>797.4</v>
      </c>
      <c r="X68" s="996"/>
      <c r="Y68" s="996">
        <v>21.8</v>
      </c>
      <c r="Z68" s="347"/>
      <c r="AA68" s="262"/>
    </row>
    <row r="69" spans="1:27" s="50" customFormat="1" ht="10.5" customHeight="1">
      <c r="A69" s="262"/>
      <c r="B69" s="23"/>
      <c r="C69" s="399"/>
      <c r="D69" s="962" t="s">
        <v>99</v>
      </c>
      <c r="E69" s="363"/>
      <c r="F69" s="23"/>
      <c r="G69" s="997">
        <v>309.5</v>
      </c>
      <c r="H69" s="995"/>
      <c r="I69" s="997">
        <v>39</v>
      </c>
      <c r="J69" s="997"/>
      <c r="K69" s="997">
        <v>300.5</v>
      </c>
      <c r="L69" s="995"/>
      <c r="M69" s="997">
        <v>37.799999999999997</v>
      </c>
      <c r="N69" s="997"/>
      <c r="O69" s="999">
        <v>315</v>
      </c>
      <c r="P69" s="996"/>
      <c r="Q69" s="999">
        <v>39.799999999999997</v>
      </c>
      <c r="R69" s="999"/>
      <c r="S69" s="999">
        <v>323.10000000000002</v>
      </c>
      <c r="T69" s="996"/>
      <c r="U69" s="999">
        <v>40.700000000000003</v>
      </c>
      <c r="V69" s="999"/>
      <c r="W69" s="999">
        <v>320.10000000000002</v>
      </c>
      <c r="X69" s="996"/>
      <c r="Y69" s="999">
        <v>40.1</v>
      </c>
      <c r="Z69" s="347"/>
      <c r="AA69" s="262"/>
    </row>
    <row r="70" spans="1:27" s="50" customFormat="1" ht="10.5" customHeight="1">
      <c r="A70" s="262"/>
      <c r="B70" s="23"/>
      <c r="C70" s="17"/>
      <c r="D70" s="965" t="s">
        <v>98</v>
      </c>
      <c r="E70" s="363"/>
      <c r="F70" s="23"/>
      <c r="G70" s="997">
        <v>485</v>
      </c>
      <c r="H70" s="995"/>
      <c r="I70" s="997">
        <v>61</v>
      </c>
      <c r="J70" s="997"/>
      <c r="K70" s="997">
        <v>494</v>
      </c>
      <c r="L70" s="995"/>
      <c r="M70" s="997">
        <v>62.2</v>
      </c>
      <c r="N70" s="997"/>
      <c r="O70" s="999">
        <v>477</v>
      </c>
      <c r="P70" s="996"/>
      <c r="Q70" s="999">
        <v>60.2</v>
      </c>
      <c r="R70" s="999"/>
      <c r="S70" s="999">
        <v>470.5</v>
      </c>
      <c r="T70" s="996"/>
      <c r="U70" s="999">
        <v>59.3</v>
      </c>
      <c r="V70" s="999"/>
      <c r="W70" s="999">
        <v>477.3</v>
      </c>
      <c r="X70" s="996"/>
      <c r="Y70" s="999">
        <v>59.9</v>
      </c>
      <c r="Z70" s="347"/>
      <c r="AA70" s="262"/>
    </row>
    <row r="71" spans="1:27" s="50" customFormat="1" ht="8.25" customHeight="1">
      <c r="A71" s="262"/>
      <c r="B71" s="23"/>
      <c r="C71" s="17"/>
      <c r="D71" s="965"/>
      <c r="E71" s="363"/>
      <c r="F71" s="23"/>
      <c r="G71" s="366"/>
      <c r="H71" s="338"/>
      <c r="I71" s="367"/>
      <c r="J71" s="269"/>
      <c r="K71" s="366"/>
      <c r="L71" s="338"/>
      <c r="M71" s="367"/>
      <c r="N71" s="269"/>
      <c r="O71" s="366"/>
      <c r="P71" s="338"/>
      <c r="Q71" s="367"/>
      <c r="R71" s="338"/>
      <c r="S71" s="366"/>
      <c r="T71" s="338"/>
      <c r="U71" s="367"/>
      <c r="V71" s="338"/>
      <c r="W71" s="366"/>
      <c r="X71" s="270"/>
      <c r="Y71" s="367"/>
      <c r="Z71" s="347"/>
      <c r="AA71" s="262"/>
    </row>
    <row r="72" spans="1:27" ht="12" customHeight="1" thickBot="1">
      <c r="A72" s="4"/>
      <c r="B72" s="8"/>
      <c r="C72" s="95" t="s">
        <v>320</v>
      </c>
      <c r="D72" s="1"/>
      <c r="E72" s="368"/>
      <c r="F72" s="23"/>
      <c r="G72" s="369" t="s">
        <v>136</v>
      </c>
      <c r="H72" s="269"/>
      <c r="I72" s="370"/>
      <c r="J72" s="269"/>
      <c r="K72" s="269"/>
      <c r="L72" s="269"/>
      <c r="M72" s="269"/>
      <c r="N72" s="269"/>
      <c r="O72" s="338"/>
      <c r="P72" s="338"/>
      <c r="Q72" s="371"/>
      <c r="R72" s="338"/>
      <c r="S72" s="372"/>
      <c r="T72" s="338"/>
      <c r="U72" s="338"/>
      <c r="V72" s="338"/>
      <c r="W72" s="373"/>
      <c r="X72" s="373"/>
      <c r="Y72" s="373"/>
      <c r="Z72" s="22"/>
      <c r="AA72" s="4"/>
    </row>
    <row r="73" spans="1:27" s="336" customFormat="1" ht="13.5" customHeight="1" thickBot="1">
      <c r="A73" s="334"/>
      <c r="B73" s="374"/>
      <c r="C73" s="374"/>
      <c r="D73" s="374"/>
      <c r="E73" s="8"/>
      <c r="F73" s="8"/>
      <c r="G73" s="8"/>
      <c r="H73" s="8"/>
      <c r="I73" s="8"/>
      <c r="J73" s="8"/>
      <c r="K73" s="8"/>
      <c r="L73" s="8"/>
      <c r="M73" s="8"/>
      <c r="N73" s="8"/>
      <c r="O73" s="8"/>
      <c r="P73" s="8"/>
      <c r="Q73" s="8"/>
      <c r="R73" s="8"/>
      <c r="S73" s="1460" t="s">
        <v>592</v>
      </c>
      <c r="T73" s="1460"/>
      <c r="U73" s="1460"/>
      <c r="V73" s="1460"/>
      <c r="W73" s="1460"/>
      <c r="X73" s="1460"/>
      <c r="Y73" s="1461"/>
      <c r="Z73" s="339">
        <v>7</v>
      </c>
      <c r="AA73" s="4"/>
    </row>
    <row r="77" spans="1:27" ht="8.25" customHeight="1"/>
    <row r="79" spans="1:27" ht="9" customHeight="1">
      <c r="Z79" s="9"/>
    </row>
    <row r="80" spans="1:27" ht="8.25" customHeight="1">
      <c r="W80" s="1409"/>
      <c r="X80" s="1409"/>
      <c r="Y80" s="1409"/>
      <c r="Z80" s="1409"/>
    </row>
    <row r="81" ht="9.75" customHeight="1"/>
  </sheetData>
  <mergeCells count="197">
    <mergeCell ref="C9:D9"/>
    <mergeCell ref="G9:I9"/>
    <mergeCell ref="K9:M9"/>
    <mergeCell ref="O9:Q9"/>
    <mergeCell ref="C1:F1"/>
    <mergeCell ref="W3:Y3"/>
    <mergeCell ref="C5:D6"/>
    <mergeCell ref="G6:U6"/>
    <mergeCell ref="W6:Y6"/>
    <mergeCell ref="G7:I7"/>
    <mergeCell ref="K7:M7"/>
    <mergeCell ref="O7:Q7"/>
    <mergeCell ref="S7:U7"/>
    <mergeCell ref="W7:Y7"/>
    <mergeCell ref="S9:U9"/>
    <mergeCell ref="W9:Y9"/>
    <mergeCell ref="G10:I10"/>
    <mergeCell ref="K10:M10"/>
    <mergeCell ref="O10:Q10"/>
    <mergeCell ref="S10:U10"/>
    <mergeCell ref="W10:Y10"/>
    <mergeCell ref="G8:I8"/>
    <mergeCell ref="K8:M8"/>
    <mergeCell ref="G11:I11"/>
    <mergeCell ref="K11:M11"/>
    <mergeCell ref="O11:Q11"/>
    <mergeCell ref="S11:U11"/>
    <mergeCell ref="W11:Y11"/>
    <mergeCell ref="G12:I12"/>
    <mergeCell ref="K12:M12"/>
    <mergeCell ref="O12:Q12"/>
    <mergeCell ref="S12:U12"/>
    <mergeCell ref="W12:Y12"/>
    <mergeCell ref="G13:I13"/>
    <mergeCell ref="K13:M13"/>
    <mergeCell ref="O13:Q13"/>
    <mergeCell ref="S13:U13"/>
    <mergeCell ref="W13:Y13"/>
    <mergeCell ref="G14:I14"/>
    <mergeCell ref="K14:M14"/>
    <mergeCell ref="O14:Q14"/>
    <mergeCell ref="S14:U14"/>
    <mergeCell ref="W14:Y14"/>
    <mergeCell ref="G15:I15"/>
    <mergeCell ref="K15:M15"/>
    <mergeCell ref="O15:Q15"/>
    <mergeCell ref="S15:U15"/>
    <mergeCell ref="W15:Y15"/>
    <mergeCell ref="G16:I16"/>
    <mergeCell ref="K16:M16"/>
    <mergeCell ref="O16:Q16"/>
    <mergeCell ref="S16:U16"/>
    <mergeCell ref="W16:Y16"/>
    <mergeCell ref="G17:I17"/>
    <mergeCell ref="K17:M17"/>
    <mergeCell ref="O17:Q17"/>
    <mergeCell ref="S17:U17"/>
    <mergeCell ref="W17:Y17"/>
    <mergeCell ref="G18:I18"/>
    <mergeCell ref="K18:M18"/>
    <mergeCell ref="O18:Q18"/>
    <mergeCell ref="S18:U18"/>
    <mergeCell ref="W18:Y18"/>
    <mergeCell ref="G19:I19"/>
    <mergeCell ref="K19:M19"/>
    <mergeCell ref="O19:Q19"/>
    <mergeCell ref="S19:U19"/>
    <mergeCell ref="W19:Y19"/>
    <mergeCell ref="G20:I20"/>
    <mergeCell ref="K20:M20"/>
    <mergeCell ref="O20:Q20"/>
    <mergeCell ref="S20:U20"/>
    <mergeCell ref="W20:Y20"/>
    <mergeCell ref="G21:I21"/>
    <mergeCell ref="K21:M21"/>
    <mergeCell ref="O21:Q21"/>
    <mergeCell ref="S21:U21"/>
    <mergeCell ref="W21:Y21"/>
    <mergeCell ref="G22:I22"/>
    <mergeCell ref="K22:M22"/>
    <mergeCell ref="O22:Q22"/>
    <mergeCell ref="S22:U22"/>
    <mergeCell ref="W22:Y22"/>
    <mergeCell ref="W25:Y25"/>
    <mergeCell ref="G26:I26"/>
    <mergeCell ref="K26:M26"/>
    <mergeCell ref="O26:Q26"/>
    <mergeCell ref="S26:U26"/>
    <mergeCell ref="W26:Y26"/>
    <mergeCell ref="G23:I23"/>
    <mergeCell ref="K23:M23"/>
    <mergeCell ref="O23:Q23"/>
    <mergeCell ref="S23:U23"/>
    <mergeCell ref="W23:Y23"/>
    <mergeCell ref="G24:I24"/>
    <mergeCell ref="K24:M24"/>
    <mergeCell ref="O24:Q24"/>
    <mergeCell ref="S24:U24"/>
    <mergeCell ref="W24:Y24"/>
    <mergeCell ref="B28:D28"/>
    <mergeCell ref="G28:I28"/>
    <mergeCell ref="K28:M28"/>
    <mergeCell ref="O28:Q28"/>
    <mergeCell ref="S28:U28"/>
    <mergeCell ref="G25:I25"/>
    <mergeCell ref="K25:M25"/>
    <mergeCell ref="O25:Q25"/>
    <mergeCell ref="S25:U25"/>
    <mergeCell ref="W28:Y28"/>
    <mergeCell ref="G29:I29"/>
    <mergeCell ref="K29:M29"/>
    <mergeCell ref="O29:Q29"/>
    <mergeCell ref="S29:U29"/>
    <mergeCell ref="W29:Y29"/>
    <mergeCell ref="G27:I27"/>
    <mergeCell ref="K27:M27"/>
    <mergeCell ref="O27:Q27"/>
    <mergeCell ref="S27:U27"/>
    <mergeCell ref="W27:Y27"/>
    <mergeCell ref="G30:I30"/>
    <mergeCell ref="K30:M30"/>
    <mergeCell ref="O30:Q30"/>
    <mergeCell ref="S30:U30"/>
    <mergeCell ref="W30:Y30"/>
    <mergeCell ref="B31:D31"/>
    <mergeCell ref="G31:I31"/>
    <mergeCell ref="K31:M31"/>
    <mergeCell ref="O31:Q31"/>
    <mergeCell ref="S31:U31"/>
    <mergeCell ref="B34:D34"/>
    <mergeCell ref="G34:I34"/>
    <mergeCell ref="K34:M34"/>
    <mergeCell ref="O34:Q34"/>
    <mergeCell ref="S34:U34"/>
    <mergeCell ref="W31:Y31"/>
    <mergeCell ref="G32:I32"/>
    <mergeCell ref="K32:M32"/>
    <mergeCell ref="O32:Q32"/>
    <mergeCell ref="S32:U32"/>
    <mergeCell ref="W32:Y32"/>
    <mergeCell ref="W34:Y34"/>
    <mergeCell ref="G35:I35"/>
    <mergeCell ref="K35:M35"/>
    <mergeCell ref="O35:Q35"/>
    <mergeCell ref="S35:U35"/>
    <mergeCell ref="W35:Y35"/>
    <mergeCell ref="G33:I33"/>
    <mergeCell ref="K33:M33"/>
    <mergeCell ref="O33:Q33"/>
    <mergeCell ref="S33:U33"/>
    <mergeCell ref="W33:Y33"/>
    <mergeCell ref="G36:I36"/>
    <mergeCell ref="K36:M36"/>
    <mergeCell ref="O36:Q36"/>
    <mergeCell ref="S36:U36"/>
    <mergeCell ref="W36:Y36"/>
    <mergeCell ref="G37:I37"/>
    <mergeCell ref="K37:M37"/>
    <mergeCell ref="O37:Q37"/>
    <mergeCell ref="S37:U37"/>
    <mergeCell ref="W37:Y37"/>
    <mergeCell ref="C39:D39"/>
    <mergeCell ref="G39:I39"/>
    <mergeCell ref="K39:M39"/>
    <mergeCell ref="O39:Q39"/>
    <mergeCell ref="S39:U39"/>
    <mergeCell ref="W39:Y39"/>
    <mergeCell ref="C38:D38"/>
    <mergeCell ref="G38:I38"/>
    <mergeCell ref="K38:M38"/>
    <mergeCell ref="O38:Q38"/>
    <mergeCell ref="S38:U38"/>
    <mergeCell ref="W38:Y38"/>
    <mergeCell ref="C41:D41"/>
    <mergeCell ref="G41:I41"/>
    <mergeCell ref="K41:M41"/>
    <mergeCell ref="O41:Q41"/>
    <mergeCell ref="S41:U41"/>
    <mergeCell ref="W41:Y41"/>
    <mergeCell ref="C40:D40"/>
    <mergeCell ref="G40:I40"/>
    <mergeCell ref="K40:M40"/>
    <mergeCell ref="O40:Q40"/>
    <mergeCell ref="S40:U40"/>
    <mergeCell ref="W40:Y40"/>
    <mergeCell ref="W80:Z80"/>
    <mergeCell ref="C50:F50"/>
    <mergeCell ref="S73:Y73"/>
    <mergeCell ref="W43:Y43"/>
    <mergeCell ref="C45:D46"/>
    <mergeCell ref="G46:U46"/>
    <mergeCell ref="W46:Y46"/>
    <mergeCell ref="G47:I47"/>
    <mergeCell ref="K47:M47"/>
    <mergeCell ref="O47:Q47"/>
    <mergeCell ref="S47:U47"/>
    <mergeCell ref="W47:Y4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sheetPr>
    <tabColor indexed="17"/>
  </sheetPr>
  <dimension ref="A1:AA86"/>
  <sheetViews>
    <sheetView showRuler="0" zoomScaleNormal="100" workbookViewId="0"/>
  </sheetViews>
  <sheetFormatPr defaultRowHeight="12.75"/>
  <cols>
    <col min="1" max="1" width="1" style="303" customWidth="1"/>
    <col min="2" max="2" width="2.5703125" style="303" customWidth="1"/>
    <col min="3" max="3" width="1.140625" style="303" customWidth="1"/>
    <col min="4" max="4" width="28.28515625" style="303" customWidth="1"/>
    <col min="5" max="5" width="0.140625" style="303" customWidth="1"/>
    <col min="6" max="6" width="0.42578125" style="303" customWidth="1"/>
    <col min="7" max="7" width="7.28515625" style="303" customWidth="1"/>
    <col min="8" max="8" width="0.42578125" style="303" customWidth="1"/>
    <col min="9" max="9" width="4.85546875" style="303" customWidth="1"/>
    <col min="10" max="10" width="0.42578125" style="303" customWidth="1"/>
    <col min="11" max="11" width="7.28515625" style="303" customWidth="1"/>
    <col min="12" max="12" width="0.5703125" style="303" customWidth="1"/>
    <col min="13" max="13" width="4.85546875" style="303" customWidth="1"/>
    <col min="14" max="14" width="0.42578125" style="303" customWidth="1"/>
    <col min="15" max="15" width="7.28515625" style="303" customWidth="1"/>
    <col min="16" max="16" width="0.42578125" style="303" customWidth="1"/>
    <col min="17" max="17" width="4.85546875" style="303" customWidth="1"/>
    <col min="18" max="18" width="0.42578125" style="303" customWidth="1"/>
    <col min="19" max="19" width="7.28515625" style="303" customWidth="1"/>
    <col min="20" max="20" width="0.42578125" style="303" customWidth="1"/>
    <col min="21" max="21" width="4.85546875" style="303" customWidth="1"/>
    <col min="22" max="22" width="0.42578125" style="303" customWidth="1"/>
    <col min="23" max="23" width="7.28515625" style="303" customWidth="1"/>
    <col min="24" max="24" width="0.42578125" style="303" customWidth="1"/>
    <col min="25" max="25" width="4.85546875" style="303" customWidth="1"/>
    <col min="26" max="26" width="2.5703125" style="303" customWidth="1"/>
    <col min="27" max="27" width="1" style="303" customWidth="1"/>
    <col min="28" max="16384" width="9.140625" style="303"/>
  </cols>
  <sheetData>
    <row r="1" spans="1:27" ht="13.5" customHeight="1" thickBot="1">
      <c r="A1" s="4"/>
      <c r="B1" s="28"/>
      <c r="C1" s="28"/>
      <c r="D1" s="28"/>
      <c r="E1" s="28"/>
      <c r="F1" s="29"/>
      <c r="G1" s="29"/>
      <c r="H1" s="29"/>
      <c r="I1" s="29"/>
      <c r="J1" s="29"/>
      <c r="K1" s="29"/>
      <c r="L1" s="29"/>
      <c r="M1" s="29"/>
      <c r="N1" s="29"/>
      <c r="O1" s="29"/>
      <c r="P1" s="29"/>
      <c r="Q1" s="29"/>
      <c r="R1" s="29"/>
      <c r="S1" s="1454" t="s">
        <v>350</v>
      </c>
      <c r="T1" s="1454"/>
      <c r="U1" s="1454"/>
      <c r="V1" s="1454"/>
      <c r="W1" s="1454"/>
      <c r="X1" s="1454"/>
      <c r="Y1" s="1455"/>
      <c r="Z1" s="313"/>
      <c r="AA1" s="4"/>
    </row>
    <row r="2" spans="1:27" ht="6" customHeight="1">
      <c r="A2" s="4"/>
      <c r="B2" s="967"/>
      <c r="C2" s="964"/>
      <c r="D2" s="964"/>
      <c r="E2" s="964"/>
      <c r="F2" s="246"/>
      <c r="G2" s="246"/>
      <c r="H2" s="246"/>
      <c r="I2" s="246"/>
      <c r="J2" s="246"/>
      <c r="K2" s="246"/>
      <c r="L2" s="246"/>
      <c r="M2" s="246"/>
      <c r="N2" s="19"/>
      <c r="O2" s="19"/>
      <c r="P2" s="19"/>
      <c r="Q2" s="19"/>
      <c r="R2" s="19"/>
      <c r="S2" s="19"/>
      <c r="T2" s="8"/>
      <c r="U2" s="8"/>
      <c r="V2" s="8"/>
      <c r="W2" s="8"/>
      <c r="X2" s="846"/>
      <c r="Y2" s="846"/>
      <c r="Z2" s="8"/>
      <c r="AA2" s="4"/>
    </row>
    <row r="3" spans="1:27" ht="10.5" customHeight="1" thickBot="1">
      <c r="A3" s="4"/>
      <c r="B3" s="967"/>
      <c r="C3" s="400"/>
      <c r="D3" s="968"/>
      <c r="E3" s="968"/>
      <c r="F3" s="401"/>
      <c r="G3" s="401"/>
      <c r="H3" s="401"/>
      <c r="I3" s="401"/>
      <c r="J3" s="401"/>
      <c r="K3" s="401"/>
      <c r="L3" s="401"/>
      <c r="M3" s="401"/>
      <c r="N3" s="8"/>
      <c r="O3" s="8"/>
      <c r="P3" s="8"/>
      <c r="Q3" s="8"/>
      <c r="R3" s="8"/>
      <c r="S3" s="8"/>
      <c r="T3" s="8"/>
      <c r="U3" s="8"/>
      <c r="V3" s="8"/>
      <c r="W3" s="1456" t="s">
        <v>100</v>
      </c>
      <c r="X3" s="1456"/>
      <c r="Y3" s="1456"/>
      <c r="Z3" s="8"/>
      <c r="AA3" s="4"/>
    </row>
    <row r="4" spans="1:27" s="12" customFormat="1" ht="13.5" customHeight="1" thickBot="1">
      <c r="A4" s="11"/>
      <c r="B4" s="31"/>
      <c r="C4" s="402" t="s">
        <v>351</v>
      </c>
      <c r="D4" s="314"/>
      <c r="E4" s="314"/>
      <c r="F4" s="314"/>
      <c r="G4" s="403"/>
      <c r="H4" s="404"/>
      <c r="I4" s="404"/>
      <c r="J4" s="404"/>
      <c r="K4" s="404"/>
      <c r="L4" s="404"/>
      <c r="M4" s="404"/>
      <c r="N4" s="404"/>
      <c r="O4" s="404"/>
      <c r="P4" s="404"/>
      <c r="Q4" s="404"/>
      <c r="R4" s="315"/>
      <c r="S4" s="315"/>
      <c r="T4" s="315"/>
      <c r="U4" s="315"/>
      <c r="V4" s="316"/>
      <c r="W4" s="316"/>
      <c r="X4" s="316"/>
      <c r="Y4" s="316"/>
      <c r="Z4" s="8"/>
      <c r="AA4" s="11"/>
    </row>
    <row r="5" spans="1:27" ht="7.5" customHeight="1">
      <c r="A5" s="4"/>
      <c r="B5" s="30"/>
      <c r="C5" s="1457" t="s">
        <v>314</v>
      </c>
      <c r="D5" s="1458"/>
      <c r="E5" s="18"/>
      <c r="F5" s="4"/>
      <c r="G5" s="317"/>
      <c r="H5" s="317"/>
      <c r="I5" s="317"/>
      <c r="J5" s="317"/>
      <c r="K5" s="317"/>
      <c r="L5" s="317"/>
      <c r="M5" s="317"/>
      <c r="N5" s="317"/>
      <c r="O5" s="317"/>
      <c r="P5" s="317"/>
      <c r="Q5" s="317"/>
      <c r="R5" s="405"/>
      <c r="T5" s="406"/>
      <c r="U5" s="406"/>
      <c r="V5" s="406"/>
      <c r="W5" s="406"/>
      <c r="X5" s="406"/>
      <c r="Y5" s="406"/>
      <c r="Z5" s="8"/>
      <c r="AA5" s="4"/>
    </row>
    <row r="6" spans="1:27" ht="13.5" customHeight="1">
      <c r="A6" s="4"/>
      <c r="B6" s="30"/>
      <c r="C6" s="1459"/>
      <c r="D6" s="1459"/>
      <c r="E6" s="969"/>
      <c r="F6" s="934">
        <v>2010</v>
      </c>
      <c r="G6" s="1441">
        <v>2011</v>
      </c>
      <c r="H6" s="1441"/>
      <c r="I6" s="1441"/>
      <c r="J6" s="1441"/>
      <c r="K6" s="1441">
        <v>2011</v>
      </c>
      <c r="L6" s="1441"/>
      <c r="M6" s="1441"/>
      <c r="N6" s="1441"/>
      <c r="O6" s="1441"/>
      <c r="P6" s="1441"/>
      <c r="Q6" s="1441"/>
      <c r="R6" s="1441"/>
      <c r="S6" s="1441"/>
      <c r="T6" s="1441"/>
      <c r="U6" s="1441"/>
      <c r="V6" s="319"/>
      <c r="W6" s="1442">
        <v>2012</v>
      </c>
      <c r="X6" s="1442"/>
      <c r="Y6" s="1442"/>
      <c r="Z6" s="8"/>
      <c r="AA6" s="4"/>
    </row>
    <row r="7" spans="1:27" ht="12.75" customHeight="1">
      <c r="A7" s="4"/>
      <c r="B7" s="30"/>
      <c r="C7" s="18"/>
      <c r="D7" s="18"/>
      <c r="E7" s="18"/>
      <c r="F7" s="1443" t="s">
        <v>342</v>
      </c>
      <c r="G7" s="1443"/>
      <c r="H7" s="1443"/>
      <c r="I7" s="1443"/>
      <c r="J7" s="966"/>
      <c r="K7" s="1443" t="s">
        <v>343</v>
      </c>
      <c r="L7" s="1443"/>
      <c r="M7" s="1443"/>
      <c r="N7" s="966"/>
      <c r="O7" s="1443" t="s">
        <v>344</v>
      </c>
      <c r="P7" s="1443"/>
      <c r="Q7" s="1443"/>
      <c r="R7" s="318"/>
      <c r="S7" s="1443" t="s">
        <v>341</v>
      </c>
      <c r="T7" s="1443"/>
      <c r="U7" s="1443"/>
      <c r="V7" s="319"/>
      <c r="W7" s="1443" t="s">
        <v>342</v>
      </c>
      <c r="X7" s="1443"/>
      <c r="Y7" s="1443"/>
      <c r="Z7" s="5"/>
      <c r="AA7" s="4"/>
    </row>
    <row r="8" spans="1:27" ht="3" customHeight="1">
      <c r="A8" s="4"/>
      <c r="B8" s="30"/>
      <c r="C8" s="18"/>
      <c r="D8" s="18"/>
      <c r="E8" s="1"/>
      <c r="F8" s="966"/>
      <c r="G8" s="961"/>
      <c r="H8" s="961"/>
      <c r="I8" s="966"/>
      <c r="J8" s="966"/>
      <c r="K8" s="961"/>
      <c r="L8" s="961"/>
      <c r="M8" s="966"/>
      <c r="N8" s="405"/>
      <c r="O8" s="961"/>
      <c r="P8" s="961"/>
      <c r="Q8" s="966"/>
      <c r="R8" s="319"/>
      <c r="S8" s="966"/>
      <c r="T8" s="966"/>
      <c r="U8" s="966"/>
      <c r="V8" s="319"/>
      <c r="W8" s="966"/>
      <c r="X8" s="966"/>
      <c r="Y8" s="966"/>
      <c r="Z8" s="5"/>
      <c r="AA8" s="4"/>
    </row>
    <row r="9" spans="1:27" s="322" customFormat="1" ht="12" customHeight="1">
      <c r="A9" s="299"/>
      <c r="B9" s="300"/>
      <c r="C9" s="1434" t="s">
        <v>352</v>
      </c>
      <c r="D9" s="1434"/>
      <c r="E9" s="958"/>
      <c r="F9" s="320"/>
      <c r="G9" s="1484">
        <v>688.9</v>
      </c>
      <c r="H9" s="1484"/>
      <c r="I9" s="1484"/>
      <c r="J9" s="407"/>
      <c r="K9" s="1484">
        <v>675</v>
      </c>
      <c r="L9" s="1484"/>
      <c r="M9" s="1484"/>
      <c r="N9" s="319"/>
      <c r="O9" s="1484">
        <v>689.6</v>
      </c>
      <c r="P9" s="1484"/>
      <c r="Q9" s="1484"/>
      <c r="R9" s="319"/>
      <c r="S9" s="1484">
        <v>771</v>
      </c>
      <c r="T9" s="1484"/>
      <c r="U9" s="1484"/>
      <c r="V9" s="319"/>
      <c r="W9" s="1485">
        <v>819.3</v>
      </c>
      <c r="X9" s="1485"/>
      <c r="Y9" s="1485"/>
      <c r="Z9" s="321"/>
      <c r="AA9" s="299"/>
    </row>
    <row r="10" spans="1:27" ht="12.75" customHeight="1">
      <c r="A10" s="4"/>
      <c r="B10" s="30"/>
      <c r="C10" s="399" t="s">
        <v>99</v>
      </c>
      <c r="D10" s="262"/>
      <c r="E10" s="18"/>
      <c r="F10" s="18"/>
      <c r="G10" s="1487">
        <v>354.1</v>
      </c>
      <c r="H10" s="1487"/>
      <c r="I10" s="1487"/>
      <c r="J10" s="407"/>
      <c r="K10" s="1487">
        <v>349.2</v>
      </c>
      <c r="L10" s="1487"/>
      <c r="M10" s="1487"/>
      <c r="N10" s="319"/>
      <c r="O10" s="1487">
        <v>355</v>
      </c>
      <c r="P10" s="1487"/>
      <c r="Q10" s="1487"/>
      <c r="R10" s="319"/>
      <c r="S10" s="1487">
        <v>405.7</v>
      </c>
      <c r="T10" s="1487"/>
      <c r="U10" s="1487"/>
      <c r="V10" s="319"/>
      <c r="W10" s="1486">
        <v>427.3</v>
      </c>
      <c r="X10" s="1486"/>
      <c r="Y10" s="1486"/>
      <c r="Z10" s="5"/>
      <c r="AA10" s="4"/>
    </row>
    <row r="11" spans="1:27" ht="12.75" customHeight="1">
      <c r="A11" s="4"/>
      <c r="B11" s="30"/>
      <c r="C11" s="399" t="s">
        <v>98</v>
      </c>
      <c r="D11" s="262"/>
      <c r="E11" s="18"/>
      <c r="F11" s="18"/>
      <c r="G11" s="1487">
        <v>334.8</v>
      </c>
      <c r="H11" s="1487"/>
      <c r="I11" s="1487"/>
      <c r="J11" s="407"/>
      <c r="K11" s="1487">
        <v>325.8</v>
      </c>
      <c r="L11" s="1487"/>
      <c r="M11" s="1487"/>
      <c r="N11" s="319"/>
      <c r="O11" s="1487">
        <v>334.7</v>
      </c>
      <c r="P11" s="1487"/>
      <c r="Q11" s="1487"/>
      <c r="R11" s="319"/>
      <c r="S11" s="1487">
        <v>365.3</v>
      </c>
      <c r="T11" s="1487"/>
      <c r="U11" s="1487"/>
      <c r="V11" s="319"/>
      <c r="W11" s="1486">
        <v>391.9</v>
      </c>
      <c r="X11" s="1486"/>
      <c r="Y11" s="1486"/>
      <c r="Z11" s="5"/>
      <c r="AA11" s="4"/>
    </row>
    <row r="12" spans="1:27" ht="18.75" customHeight="1">
      <c r="A12" s="4"/>
      <c r="B12" s="30"/>
      <c r="C12" s="399" t="s">
        <v>315</v>
      </c>
      <c r="D12" s="262"/>
      <c r="E12" s="18"/>
      <c r="F12" s="18"/>
      <c r="G12" s="1487">
        <v>123.9</v>
      </c>
      <c r="H12" s="1487"/>
      <c r="I12" s="1487"/>
      <c r="J12" s="407"/>
      <c r="K12" s="1487">
        <v>115.5</v>
      </c>
      <c r="L12" s="1487"/>
      <c r="M12" s="1487"/>
      <c r="N12" s="319"/>
      <c r="O12" s="1487">
        <v>138.30000000000001</v>
      </c>
      <c r="P12" s="1487"/>
      <c r="Q12" s="1487"/>
      <c r="R12" s="319"/>
      <c r="S12" s="1487">
        <v>156.30000000000001</v>
      </c>
      <c r="T12" s="1487"/>
      <c r="U12" s="1487"/>
      <c r="V12" s="319"/>
      <c r="W12" s="1486">
        <v>154.4</v>
      </c>
      <c r="X12" s="1486"/>
      <c r="Y12" s="1486"/>
      <c r="Z12" s="5"/>
      <c r="AA12" s="4"/>
    </row>
    <row r="13" spans="1:27" ht="12.75" customHeight="1">
      <c r="A13" s="4"/>
      <c r="B13" s="30"/>
      <c r="C13" s="399" t="s">
        <v>316</v>
      </c>
      <c r="D13" s="262"/>
      <c r="E13" s="18"/>
      <c r="F13" s="18"/>
      <c r="G13" s="1487">
        <v>356.5</v>
      </c>
      <c r="H13" s="1487"/>
      <c r="I13" s="1487"/>
      <c r="J13" s="407"/>
      <c r="K13" s="1487">
        <v>341.6</v>
      </c>
      <c r="L13" s="1487"/>
      <c r="M13" s="1487"/>
      <c r="N13" s="319"/>
      <c r="O13" s="1487">
        <v>338</v>
      </c>
      <c r="P13" s="1487"/>
      <c r="Q13" s="1487"/>
      <c r="R13" s="319"/>
      <c r="S13" s="1487">
        <v>387.9</v>
      </c>
      <c r="T13" s="1487"/>
      <c r="U13" s="1487"/>
      <c r="V13" s="319"/>
      <c r="W13" s="1486">
        <v>417.5</v>
      </c>
      <c r="X13" s="1486"/>
      <c r="Y13" s="1486"/>
      <c r="Z13" s="5"/>
      <c r="AA13" s="4"/>
    </row>
    <row r="14" spans="1:27" ht="12.75" customHeight="1">
      <c r="A14" s="4"/>
      <c r="B14" s="30"/>
      <c r="C14" s="399" t="s">
        <v>317</v>
      </c>
      <c r="D14" s="262"/>
      <c r="E14" s="18"/>
      <c r="F14" s="18"/>
      <c r="G14" s="1487">
        <v>208.4</v>
      </c>
      <c r="H14" s="1487"/>
      <c r="I14" s="1487"/>
      <c r="J14" s="407"/>
      <c r="K14" s="1487">
        <v>217.9</v>
      </c>
      <c r="L14" s="1487"/>
      <c r="M14" s="1487"/>
      <c r="N14" s="319"/>
      <c r="O14" s="1487">
        <v>213.3</v>
      </c>
      <c r="P14" s="1487"/>
      <c r="Q14" s="1487"/>
      <c r="R14" s="319"/>
      <c r="S14" s="1487">
        <v>226.9</v>
      </c>
      <c r="T14" s="1487"/>
      <c r="U14" s="1487"/>
      <c r="V14" s="319"/>
      <c r="W14" s="1486">
        <v>247.4</v>
      </c>
      <c r="X14" s="1486"/>
      <c r="Y14" s="1486"/>
      <c r="Z14" s="5"/>
      <c r="AA14" s="4"/>
    </row>
    <row r="15" spans="1:27" ht="18.75" customHeight="1">
      <c r="A15" s="4"/>
      <c r="B15" s="30"/>
      <c r="C15" s="399" t="s">
        <v>353</v>
      </c>
      <c r="D15" s="262"/>
      <c r="E15" s="18"/>
      <c r="F15" s="18"/>
      <c r="G15" s="1487">
        <v>72.599999999999994</v>
      </c>
      <c r="H15" s="1487"/>
      <c r="I15" s="1487"/>
      <c r="J15" s="407"/>
      <c r="K15" s="1487">
        <v>66.7</v>
      </c>
      <c r="L15" s="1487"/>
      <c r="M15" s="1487"/>
      <c r="N15" s="319"/>
      <c r="O15" s="1487">
        <v>75.599999999999994</v>
      </c>
      <c r="P15" s="1487"/>
      <c r="Q15" s="1487"/>
      <c r="R15" s="319"/>
      <c r="S15" s="1487">
        <v>80.2</v>
      </c>
      <c r="T15" s="1487"/>
      <c r="U15" s="1487"/>
      <c r="V15" s="319"/>
      <c r="W15" s="1486">
        <v>83.4</v>
      </c>
      <c r="X15" s="1486"/>
      <c r="Y15" s="1486"/>
      <c r="Z15" s="5"/>
      <c r="AA15" s="4"/>
    </row>
    <row r="16" spans="1:27" ht="12.75" customHeight="1">
      <c r="A16" s="4"/>
      <c r="B16" s="30"/>
      <c r="C16" s="399" t="s">
        <v>354</v>
      </c>
      <c r="D16" s="262"/>
      <c r="E16" s="18"/>
      <c r="F16" s="18"/>
      <c r="G16" s="1487">
        <v>616.29999999999995</v>
      </c>
      <c r="H16" s="1487"/>
      <c r="I16" s="1487"/>
      <c r="J16" s="407"/>
      <c r="K16" s="1487">
        <v>608.29999999999995</v>
      </c>
      <c r="L16" s="1487"/>
      <c r="M16" s="1487"/>
      <c r="N16" s="319"/>
      <c r="O16" s="1487">
        <v>614</v>
      </c>
      <c r="P16" s="1487"/>
      <c r="Q16" s="1487"/>
      <c r="R16" s="319"/>
      <c r="S16" s="1487">
        <v>690.8</v>
      </c>
      <c r="T16" s="1487"/>
      <c r="U16" s="1487"/>
      <c r="V16" s="319"/>
      <c r="W16" s="1486">
        <v>735.9</v>
      </c>
      <c r="X16" s="1486"/>
      <c r="Y16" s="1486"/>
      <c r="Z16" s="5"/>
      <c r="AA16" s="4"/>
    </row>
    <row r="17" spans="1:27" ht="18.75" customHeight="1">
      <c r="A17" s="4"/>
      <c r="B17" s="30"/>
      <c r="C17" s="399" t="s">
        <v>355</v>
      </c>
      <c r="D17" s="262"/>
      <c r="E17" s="18"/>
      <c r="F17" s="18"/>
      <c r="G17" s="1487">
        <v>323.60000000000002</v>
      </c>
      <c r="H17" s="1487"/>
      <c r="I17" s="1487"/>
      <c r="J17" s="407"/>
      <c r="K17" s="1487">
        <v>302.60000000000002</v>
      </c>
      <c r="L17" s="1487"/>
      <c r="M17" s="1487"/>
      <c r="N17" s="319"/>
      <c r="O17" s="1487">
        <v>333.2</v>
      </c>
      <c r="P17" s="1487"/>
      <c r="Q17" s="1487"/>
      <c r="R17" s="319"/>
      <c r="S17" s="1487">
        <v>365.6</v>
      </c>
      <c r="T17" s="1487"/>
      <c r="U17" s="1487"/>
      <c r="V17" s="319"/>
      <c r="W17" s="1486">
        <v>403.1</v>
      </c>
      <c r="X17" s="1486"/>
      <c r="Y17" s="1486"/>
      <c r="Z17" s="5"/>
      <c r="AA17" s="4"/>
    </row>
    <row r="18" spans="1:27" ht="12.75" customHeight="1">
      <c r="A18" s="4"/>
      <c r="B18" s="30"/>
      <c r="C18" s="399" t="s">
        <v>356</v>
      </c>
      <c r="D18" s="262"/>
      <c r="E18" s="18"/>
      <c r="F18" s="18"/>
      <c r="G18" s="1487">
        <v>365.2</v>
      </c>
      <c r="H18" s="1487"/>
      <c r="I18" s="1487"/>
      <c r="J18" s="407"/>
      <c r="K18" s="1487">
        <v>372.3</v>
      </c>
      <c r="L18" s="1487"/>
      <c r="M18" s="1487"/>
      <c r="N18" s="319"/>
      <c r="O18" s="1487">
        <v>356.4</v>
      </c>
      <c r="P18" s="1487"/>
      <c r="Q18" s="1487"/>
      <c r="R18" s="319"/>
      <c r="S18" s="1487">
        <v>405.5</v>
      </c>
      <c r="T18" s="1487"/>
      <c r="U18" s="1487"/>
      <c r="V18" s="319"/>
      <c r="W18" s="1486">
        <v>416.2</v>
      </c>
      <c r="X18" s="1486"/>
      <c r="Y18" s="1486"/>
      <c r="Z18" s="5"/>
      <c r="AA18" s="4"/>
    </row>
    <row r="19" spans="1:27" ht="2.25" customHeight="1">
      <c r="A19" s="4"/>
      <c r="B19" s="30"/>
      <c r="C19" s="14"/>
      <c r="D19" s="18"/>
      <c r="E19" s="18"/>
      <c r="F19" s="18"/>
      <c r="G19" s="1488"/>
      <c r="H19" s="1488"/>
      <c r="I19" s="1488"/>
      <c r="J19" s="408"/>
      <c r="K19" s="1488"/>
      <c r="L19" s="1488"/>
      <c r="M19" s="1488"/>
      <c r="N19" s="319"/>
      <c r="O19" s="1488"/>
      <c r="P19" s="1488"/>
      <c r="Q19" s="1488"/>
      <c r="R19" s="319"/>
      <c r="S19" s="1488"/>
      <c r="T19" s="1488"/>
      <c r="U19" s="1488"/>
      <c r="V19" s="319"/>
      <c r="W19" s="1489"/>
      <c r="X19" s="1489"/>
      <c r="Y19" s="1489"/>
      <c r="Z19" s="5"/>
      <c r="AA19" s="4"/>
    </row>
    <row r="20" spans="1:27" s="322" customFormat="1" ht="16.5" customHeight="1">
      <c r="A20" s="299"/>
      <c r="B20" s="300"/>
      <c r="C20" s="1434" t="s">
        <v>357</v>
      </c>
      <c r="D20" s="1434"/>
      <c r="E20" s="958"/>
      <c r="F20" s="320"/>
      <c r="G20" s="1484">
        <v>12.4</v>
      </c>
      <c r="H20" s="1484"/>
      <c r="I20" s="1484"/>
      <c r="J20" s="408"/>
      <c r="K20" s="1484">
        <v>12.1</v>
      </c>
      <c r="L20" s="1484"/>
      <c r="M20" s="1484"/>
      <c r="N20" s="319"/>
      <c r="O20" s="1484">
        <v>12.4</v>
      </c>
      <c r="P20" s="1484"/>
      <c r="Q20" s="1484"/>
      <c r="R20" s="319"/>
      <c r="S20" s="1484">
        <v>14</v>
      </c>
      <c r="T20" s="1484"/>
      <c r="U20" s="1484"/>
      <c r="V20" s="319"/>
      <c r="W20" s="1485">
        <v>14.9</v>
      </c>
      <c r="X20" s="1485"/>
      <c r="Y20" s="1485"/>
      <c r="Z20" s="321"/>
      <c r="AA20" s="299"/>
    </row>
    <row r="21" spans="1:27" ht="12.75" customHeight="1">
      <c r="A21" s="4"/>
      <c r="B21" s="30"/>
      <c r="C21" s="399" t="s">
        <v>99</v>
      </c>
      <c r="D21" s="262"/>
      <c r="E21" s="18"/>
      <c r="F21" s="18"/>
      <c r="G21" s="1487">
        <v>12</v>
      </c>
      <c r="H21" s="1487"/>
      <c r="I21" s="1487"/>
      <c r="J21" s="408"/>
      <c r="K21" s="1487">
        <v>11.9</v>
      </c>
      <c r="L21" s="1487"/>
      <c r="M21" s="1487"/>
      <c r="N21" s="319"/>
      <c r="O21" s="1487">
        <v>12</v>
      </c>
      <c r="P21" s="1487"/>
      <c r="Q21" s="1487"/>
      <c r="R21" s="319"/>
      <c r="S21" s="1487">
        <v>13.9</v>
      </c>
      <c r="T21" s="1487"/>
      <c r="U21" s="1487"/>
      <c r="V21" s="319"/>
      <c r="W21" s="1486">
        <v>14.8</v>
      </c>
      <c r="X21" s="1486"/>
      <c r="Y21" s="1486"/>
      <c r="Z21" s="5"/>
      <c r="AA21" s="4"/>
    </row>
    <row r="22" spans="1:27" ht="12.75" customHeight="1">
      <c r="A22" s="4"/>
      <c r="B22" s="30"/>
      <c r="C22" s="399" t="s">
        <v>98</v>
      </c>
      <c r="D22" s="262"/>
      <c r="E22" s="18"/>
      <c r="F22" s="18"/>
      <c r="G22" s="1487">
        <v>12.8</v>
      </c>
      <c r="H22" s="1487"/>
      <c r="I22" s="1487"/>
      <c r="J22" s="408"/>
      <c r="K22" s="1487">
        <v>12.4</v>
      </c>
      <c r="L22" s="1487"/>
      <c r="M22" s="1487"/>
      <c r="N22" s="319"/>
      <c r="O22" s="1487">
        <v>12.9</v>
      </c>
      <c r="P22" s="1487"/>
      <c r="Q22" s="1487"/>
      <c r="R22" s="319"/>
      <c r="S22" s="1487">
        <v>14.1</v>
      </c>
      <c r="T22" s="1487"/>
      <c r="U22" s="1487"/>
      <c r="V22" s="319"/>
      <c r="W22" s="1486">
        <v>15.1</v>
      </c>
      <c r="X22" s="1486"/>
      <c r="Y22" s="1486"/>
      <c r="Z22" s="5"/>
      <c r="AA22" s="4"/>
    </row>
    <row r="23" spans="1:27" ht="1.5" customHeight="1">
      <c r="A23" s="4"/>
      <c r="B23" s="30"/>
      <c r="C23" s="399"/>
      <c r="D23" s="262"/>
      <c r="E23" s="18"/>
      <c r="F23" s="18"/>
      <c r="G23" s="1487"/>
      <c r="H23" s="1487"/>
      <c r="I23" s="1487"/>
      <c r="J23" s="408"/>
      <c r="K23" s="1487"/>
      <c r="L23" s="1487"/>
      <c r="M23" s="1487"/>
      <c r="N23" s="319"/>
      <c r="O23" s="1487"/>
      <c r="P23" s="1487"/>
      <c r="Q23" s="1487"/>
      <c r="R23" s="319"/>
      <c r="S23" s="1487"/>
      <c r="T23" s="1487"/>
      <c r="U23" s="1487"/>
      <c r="V23" s="319"/>
      <c r="W23" s="1486"/>
      <c r="X23" s="1486"/>
      <c r="Y23" s="1486"/>
      <c r="Z23" s="5"/>
      <c r="AA23" s="4"/>
    </row>
    <row r="24" spans="1:27" s="413" customFormat="1" ht="12.75" customHeight="1">
      <c r="A24" s="409"/>
      <c r="B24" s="410"/>
      <c r="C24" s="962" t="s">
        <v>358</v>
      </c>
      <c r="D24" s="409"/>
      <c r="E24" s="411"/>
      <c r="F24" s="412"/>
      <c r="G24" s="1490">
        <v>0.8</v>
      </c>
      <c r="H24" s="1490"/>
      <c r="I24" s="1490"/>
      <c r="J24" s="408"/>
      <c r="K24" s="1490">
        <v>0.5</v>
      </c>
      <c r="L24" s="1490"/>
      <c r="M24" s="1490"/>
      <c r="N24" s="319"/>
      <c r="O24" s="1490">
        <v>0.9</v>
      </c>
      <c r="P24" s="1490"/>
      <c r="Q24" s="1490"/>
      <c r="R24" s="319"/>
      <c r="S24" s="1490">
        <v>0.2</v>
      </c>
      <c r="T24" s="1490"/>
      <c r="U24" s="1490"/>
      <c r="V24" s="319"/>
      <c r="W24" s="1491">
        <v>0.3</v>
      </c>
      <c r="X24" s="1491"/>
      <c r="Y24" s="1491"/>
      <c r="Z24" s="412"/>
      <c r="AA24" s="409"/>
    </row>
    <row r="25" spans="1:27" ht="6.75" customHeight="1">
      <c r="A25" s="4"/>
      <c r="B25" s="30"/>
      <c r="C25" s="399"/>
      <c r="D25" s="262"/>
      <c r="E25" s="18"/>
      <c r="F25" s="18"/>
      <c r="G25" s="1466"/>
      <c r="H25" s="1466"/>
      <c r="I25" s="1466"/>
      <c r="J25" s="408"/>
      <c r="K25" s="1466"/>
      <c r="L25" s="1466"/>
      <c r="M25" s="1466"/>
      <c r="N25" s="319"/>
      <c r="O25" s="1466"/>
      <c r="P25" s="1466"/>
      <c r="Q25" s="1466"/>
      <c r="R25" s="319"/>
      <c r="S25" s="1466"/>
      <c r="T25" s="1466"/>
      <c r="U25" s="1466"/>
      <c r="V25" s="319"/>
      <c r="W25" s="1467"/>
      <c r="X25" s="1467"/>
      <c r="Y25" s="1467"/>
      <c r="Z25" s="5"/>
      <c r="AA25" s="4"/>
    </row>
    <row r="26" spans="1:27" ht="12.75" customHeight="1">
      <c r="A26" s="4"/>
      <c r="B26" s="30"/>
      <c r="C26" s="399" t="s">
        <v>315</v>
      </c>
      <c r="D26" s="262"/>
      <c r="E26" s="18"/>
      <c r="F26" s="18"/>
      <c r="G26" s="1487">
        <v>27.8</v>
      </c>
      <c r="H26" s="1487"/>
      <c r="I26" s="1487"/>
      <c r="J26" s="408"/>
      <c r="K26" s="1487">
        <v>27</v>
      </c>
      <c r="L26" s="1487"/>
      <c r="M26" s="1487"/>
      <c r="N26" s="319"/>
      <c r="O26" s="1487">
        <v>30</v>
      </c>
      <c r="P26" s="1487"/>
      <c r="Q26" s="1487"/>
      <c r="R26" s="319"/>
      <c r="S26" s="1487">
        <v>35.4</v>
      </c>
      <c r="T26" s="1487"/>
      <c r="U26" s="1487"/>
      <c r="V26" s="319"/>
      <c r="W26" s="1486">
        <v>36.200000000000003</v>
      </c>
      <c r="X26" s="1486"/>
      <c r="Y26" s="1486"/>
      <c r="Z26" s="5"/>
      <c r="AA26" s="4"/>
    </row>
    <row r="27" spans="1:27" ht="12.75" customHeight="1">
      <c r="A27" s="4"/>
      <c r="B27" s="30"/>
      <c r="C27" s="399" t="s">
        <v>316</v>
      </c>
      <c r="D27" s="4"/>
      <c r="E27" s="18"/>
      <c r="F27" s="18"/>
      <c r="G27" s="1487">
        <v>12.4</v>
      </c>
      <c r="H27" s="1487"/>
      <c r="I27" s="1487"/>
      <c r="J27" s="408"/>
      <c r="K27" s="1487">
        <v>11.8</v>
      </c>
      <c r="L27" s="1487"/>
      <c r="M27" s="1487"/>
      <c r="N27" s="319"/>
      <c r="O27" s="1487">
        <v>11.9</v>
      </c>
      <c r="P27" s="1487"/>
      <c r="Q27" s="1487"/>
      <c r="R27" s="319"/>
      <c r="S27" s="1487">
        <v>13.6</v>
      </c>
      <c r="T27" s="1487"/>
      <c r="U27" s="1487"/>
      <c r="V27" s="319"/>
      <c r="W27" s="1486">
        <v>14.8</v>
      </c>
      <c r="X27" s="1486"/>
      <c r="Y27" s="1486"/>
      <c r="Z27" s="5"/>
      <c r="AA27" s="4"/>
    </row>
    <row r="28" spans="1:27" ht="12.75" customHeight="1">
      <c r="A28" s="4"/>
      <c r="B28" s="30"/>
      <c r="C28" s="399" t="s">
        <v>317</v>
      </c>
      <c r="D28" s="4"/>
      <c r="E28" s="18"/>
      <c r="F28" s="18"/>
      <c r="G28" s="1487">
        <v>9.3000000000000007</v>
      </c>
      <c r="H28" s="1487"/>
      <c r="I28" s="1487"/>
      <c r="J28" s="408"/>
      <c r="K28" s="1487">
        <v>9.6999999999999993</v>
      </c>
      <c r="L28" s="1487"/>
      <c r="M28" s="1487"/>
      <c r="N28" s="319"/>
      <c r="O28" s="1487">
        <v>9.5</v>
      </c>
      <c r="P28" s="1487"/>
      <c r="Q28" s="1487"/>
      <c r="R28" s="319"/>
      <c r="S28" s="1487">
        <v>10.199999999999999</v>
      </c>
      <c r="T28" s="1487"/>
      <c r="U28" s="1487"/>
      <c r="V28" s="319"/>
      <c r="W28" s="1486">
        <v>11.1</v>
      </c>
      <c r="X28" s="1486"/>
      <c r="Y28" s="1486"/>
      <c r="Z28" s="5"/>
      <c r="AA28" s="4"/>
    </row>
    <row r="29" spans="1:27" s="46" customFormat="1" ht="18.75" customHeight="1">
      <c r="A29" s="323"/>
      <c r="B29" s="263"/>
      <c r="C29" s="399" t="s">
        <v>359</v>
      </c>
      <c r="D29" s="262"/>
      <c r="E29" s="324"/>
      <c r="F29" s="324"/>
      <c r="G29" s="1487">
        <v>12.8</v>
      </c>
      <c r="H29" s="1487"/>
      <c r="I29" s="1487"/>
      <c r="J29" s="414"/>
      <c r="K29" s="1487">
        <v>12.6</v>
      </c>
      <c r="L29" s="1487"/>
      <c r="M29" s="1487"/>
      <c r="N29" s="319"/>
      <c r="O29" s="1487">
        <v>12.7</v>
      </c>
      <c r="P29" s="1487"/>
      <c r="Q29" s="1487"/>
      <c r="R29" s="319"/>
      <c r="S29" s="1487">
        <v>14.1</v>
      </c>
      <c r="T29" s="1487"/>
      <c r="U29" s="1487"/>
      <c r="V29" s="319"/>
      <c r="W29" s="1486">
        <v>15.1</v>
      </c>
      <c r="X29" s="1486"/>
      <c r="Y29" s="1486"/>
      <c r="Z29" s="325"/>
      <c r="AA29" s="323"/>
    </row>
    <row r="30" spans="1:27" s="46" customFormat="1" ht="12.75" customHeight="1">
      <c r="A30" s="323"/>
      <c r="B30" s="263"/>
      <c r="C30" s="399" t="s">
        <v>360</v>
      </c>
      <c r="D30" s="262"/>
      <c r="E30" s="324"/>
      <c r="F30" s="324"/>
      <c r="G30" s="1487">
        <v>9.6999999999999993</v>
      </c>
      <c r="H30" s="1487"/>
      <c r="I30" s="1487"/>
      <c r="J30" s="414"/>
      <c r="K30" s="1487">
        <v>9.5</v>
      </c>
      <c r="L30" s="1487"/>
      <c r="M30" s="1487"/>
      <c r="N30" s="319"/>
      <c r="O30" s="1487">
        <v>9.4</v>
      </c>
      <c r="P30" s="1487"/>
      <c r="Q30" s="1487"/>
      <c r="R30" s="319"/>
      <c r="S30" s="1487">
        <v>12.6</v>
      </c>
      <c r="T30" s="1487"/>
      <c r="U30" s="1487"/>
      <c r="V30" s="319"/>
      <c r="W30" s="1486">
        <v>11.8</v>
      </c>
      <c r="X30" s="1486"/>
      <c r="Y30" s="1486"/>
      <c r="Z30" s="325"/>
      <c r="AA30" s="323"/>
    </row>
    <row r="31" spans="1:27" s="46" customFormat="1" ht="12.75" customHeight="1">
      <c r="A31" s="323"/>
      <c r="B31" s="263"/>
      <c r="C31" s="399" t="s">
        <v>361</v>
      </c>
      <c r="D31" s="262"/>
      <c r="E31" s="324"/>
      <c r="F31" s="324"/>
      <c r="G31" s="1487">
        <v>13.6</v>
      </c>
      <c r="H31" s="1487"/>
      <c r="I31" s="1487"/>
      <c r="J31" s="414"/>
      <c r="K31" s="1487">
        <v>13.5</v>
      </c>
      <c r="L31" s="1487"/>
      <c r="M31" s="1487"/>
      <c r="N31" s="319"/>
      <c r="O31" s="1487">
        <v>14.6</v>
      </c>
      <c r="P31" s="1487"/>
      <c r="Q31" s="1487"/>
      <c r="R31" s="319"/>
      <c r="S31" s="1487">
        <v>14.7</v>
      </c>
      <c r="T31" s="1487"/>
      <c r="U31" s="1487"/>
      <c r="V31" s="319"/>
      <c r="W31" s="1486">
        <v>16.5</v>
      </c>
      <c r="X31" s="1486"/>
      <c r="Y31" s="1486"/>
      <c r="Z31" s="325"/>
      <c r="AA31" s="323"/>
    </row>
    <row r="32" spans="1:27" s="46" customFormat="1" ht="12.75" customHeight="1">
      <c r="A32" s="323"/>
      <c r="B32" s="263"/>
      <c r="C32" s="399" t="s">
        <v>362</v>
      </c>
      <c r="D32" s="262"/>
      <c r="E32" s="324"/>
      <c r="F32" s="324"/>
      <c r="G32" s="1487">
        <v>12.5</v>
      </c>
      <c r="H32" s="1487"/>
      <c r="I32" s="1487"/>
      <c r="J32" s="414"/>
      <c r="K32" s="1487">
        <v>11.8</v>
      </c>
      <c r="L32" s="1487"/>
      <c r="M32" s="1487"/>
      <c r="N32" s="319"/>
      <c r="O32" s="1487">
        <v>12.3</v>
      </c>
      <c r="P32" s="1487"/>
      <c r="Q32" s="1487"/>
      <c r="R32" s="319"/>
      <c r="S32" s="1487">
        <v>13.1</v>
      </c>
      <c r="T32" s="1487"/>
      <c r="U32" s="1487"/>
      <c r="V32" s="319"/>
      <c r="W32" s="1486">
        <v>15.4</v>
      </c>
      <c r="X32" s="1486"/>
      <c r="Y32" s="1486"/>
      <c r="Z32" s="325"/>
      <c r="AA32" s="323"/>
    </row>
    <row r="33" spans="1:27" s="46" customFormat="1" ht="12.75" customHeight="1">
      <c r="A33" s="323"/>
      <c r="B33" s="263"/>
      <c r="C33" s="399" t="s">
        <v>363</v>
      </c>
      <c r="D33" s="262"/>
      <c r="E33" s="324"/>
      <c r="F33" s="324"/>
      <c r="G33" s="1487">
        <v>17</v>
      </c>
      <c r="H33" s="1487"/>
      <c r="I33" s="1487"/>
      <c r="J33" s="414"/>
      <c r="K33" s="1487">
        <v>14.7</v>
      </c>
      <c r="L33" s="1487"/>
      <c r="M33" s="1487"/>
      <c r="N33" s="319"/>
      <c r="O33" s="1487">
        <v>13.3</v>
      </c>
      <c r="P33" s="1487"/>
      <c r="Q33" s="1487"/>
      <c r="R33" s="319"/>
      <c r="S33" s="1487">
        <v>17.5</v>
      </c>
      <c r="T33" s="1487"/>
      <c r="U33" s="1487"/>
      <c r="V33" s="319"/>
      <c r="W33" s="1486">
        <v>20</v>
      </c>
      <c r="X33" s="1486"/>
      <c r="Y33" s="1486"/>
      <c r="Z33" s="325"/>
      <c r="AA33" s="323"/>
    </row>
    <row r="34" spans="1:27" s="46" customFormat="1" ht="12.75" customHeight="1">
      <c r="A34" s="323"/>
      <c r="B34" s="263"/>
      <c r="C34" s="399" t="s">
        <v>255</v>
      </c>
      <c r="D34" s="262"/>
      <c r="E34" s="324"/>
      <c r="F34" s="324"/>
      <c r="G34" s="1487">
        <v>9.5</v>
      </c>
      <c r="H34" s="1487"/>
      <c r="I34" s="1487"/>
      <c r="J34" s="414"/>
      <c r="K34" s="1487">
        <v>9.6999999999999993</v>
      </c>
      <c r="L34" s="1487"/>
      <c r="M34" s="1487"/>
      <c r="N34" s="319"/>
      <c r="O34" s="1487">
        <v>11.6</v>
      </c>
      <c r="P34" s="1487"/>
      <c r="Q34" s="1487"/>
      <c r="R34" s="319"/>
      <c r="S34" s="1487">
        <v>15.1</v>
      </c>
      <c r="T34" s="1487"/>
      <c r="U34" s="1487"/>
      <c r="V34" s="319"/>
      <c r="W34" s="1486">
        <v>13.9</v>
      </c>
      <c r="X34" s="1486"/>
      <c r="Y34" s="1486"/>
      <c r="Z34" s="325"/>
      <c r="AA34" s="323"/>
    </row>
    <row r="35" spans="1:27" s="46" customFormat="1" ht="12.75" customHeight="1">
      <c r="A35" s="323"/>
      <c r="B35" s="263"/>
      <c r="C35" s="399" t="s">
        <v>256</v>
      </c>
      <c r="D35" s="262"/>
      <c r="E35" s="324"/>
      <c r="F35" s="324"/>
      <c r="G35" s="1487">
        <v>13.9</v>
      </c>
      <c r="H35" s="1487"/>
      <c r="I35" s="1487"/>
      <c r="J35" s="414"/>
      <c r="K35" s="1487">
        <v>13.5</v>
      </c>
      <c r="L35" s="1487"/>
      <c r="M35" s="1487"/>
      <c r="N35" s="319"/>
      <c r="O35" s="1487">
        <v>14.3</v>
      </c>
      <c r="P35" s="1487"/>
      <c r="Q35" s="1487"/>
      <c r="R35" s="319"/>
      <c r="S35" s="1487">
        <v>13.5</v>
      </c>
      <c r="T35" s="1487"/>
      <c r="U35" s="1487"/>
      <c r="V35" s="319"/>
      <c r="W35" s="1486">
        <v>16.100000000000001</v>
      </c>
      <c r="X35" s="1486"/>
      <c r="Y35" s="1486"/>
      <c r="Z35" s="325"/>
      <c r="AA35" s="323"/>
    </row>
    <row r="36" spans="1:27" ht="18.75" customHeight="1">
      <c r="A36" s="4"/>
      <c r="B36" s="30"/>
      <c r="C36" s="1434" t="s">
        <v>364</v>
      </c>
      <c r="D36" s="1434"/>
      <c r="E36" s="1434"/>
      <c r="F36" s="1434"/>
      <c r="G36" s="1484">
        <v>6.6</v>
      </c>
      <c r="H36" s="1484"/>
      <c r="I36" s="1484"/>
      <c r="J36" s="408"/>
      <c r="K36" s="1484">
        <v>6.7</v>
      </c>
      <c r="L36" s="1484"/>
      <c r="M36" s="1484"/>
      <c r="N36" s="319"/>
      <c r="O36" s="1484">
        <v>6.4</v>
      </c>
      <c r="P36" s="1484"/>
      <c r="Q36" s="1484"/>
      <c r="R36" s="319"/>
      <c r="S36" s="1484">
        <v>7.4</v>
      </c>
      <c r="T36" s="1484"/>
      <c r="U36" s="1484"/>
      <c r="V36" s="319"/>
      <c r="W36" s="1485">
        <v>7.6</v>
      </c>
      <c r="X36" s="1485"/>
      <c r="Y36" s="1485"/>
      <c r="Z36" s="5"/>
      <c r="AA36" s="4"/>
    </row>
    <row r="37" spans="1:27" s="46" customFormat="1" ht="12.75" customHeight="1">
      <c r="A37" s="323"/>
      <c r="B37" s="415"/>
      <c r="C37" s="399" t="s">
        <v>99</v>
      </c>
      <c r="D37" s="262"/>
      <c r="E37" s="324"/>
      <c r="F37" s="324"/>
      <c r="G37" s="1466">
        <v>6.2</v>
      </c>
      <c r="H37" s="1466"/>
      <c r="I37" s="1466"/>
      <c r="J37" s="408"/>
      <c r="K37" s="1466">
        <v>6.4</v>
      </c>
      <c r="L37" s="1466"/>
      <c r="M37" s="1466"/>
      <c r="N37" s="319"/>
      <c r="O37" s="1466">
        <v>6.3</v>
      </c>
      <c r="P37" s="1466"/>
      <c r="Q37" s="1466"/>
      <c r="R37" s="319"/>
      <c r="S37" s="1466">
        <v>7.4</v>
      </c>
      <c r="T37" s="1466"/>
      <c r="U37" s="1466"/>
      <c r="V37" s="319"/>
      <c r="W37" s="1467">
        <v>7.7</v>
      </c>
      <c r="X37" s="1467"/>
      <c r="Y37" s="1467"/>
      <c r="Z37" s="325"/>
      <c r="AA37" s="323"/>
    </row>
    <row r="38" spans="1:27" s="46" customFormat="1" ht="12.75" customHeight="1">
      <c r="A38" s="323"/>
      <c r="B38" s="415"/>
      <c r="C38" s="399" t="s">
        <v>98</v>
      </c>
      <c r="D38" s="262"/>
      <c r="E38" s="324"/>
      <c r="F38" s="324"/>
      <c r="G38" s="1466">
        <v>7</v>
      </c>
      <c r="H38" s="1466"/>
      <c r="I38" s="1466"/>
      <c r="J38" s="408"/>
      <c r="K38" s="1466">
        <v>7</v>
      </c>
      <c r="L38" s="1466"/>
      <c r="M38" s="1466"/>
      <c r="N38" s="319"/>
      <c r="O38" s="1466">
        <v>6.6</v>
      </c>
      <c r="P38" s="1466"/>
      <c r="Q38" s="1466"/>
      <c r="R38" s="319"/>
      <c r="S38" s="1466">
        <v>7.3</v>
      </c>
      <c r="T38" s="1466"/>
      <c r="U38" s="1466"/>
      <c r="V38" s="319"/>
      <c r="W38" s="1467">
        <v>7.5</v>
      </c>
      <c r="X38" s="1467"/>
      <c r="Y38" s="1467"/>
      <c r="Z38" s="325"/>
      <c r="AA38" s="323"/>
    </row>
    <row r="39" spans="1:27" s="50" customFormat="1" ht="2.25" customHeight="1">
      <c r="A39" s="262"/>
      <c r="B39" s="263"/>
      <c r="C39" s="399"/>
      <c r="D39" s="262"/>
      <c r="E39" s="18"/>
      <c r="F39" s="18"/>
      <c r="G39" s="1466"/>
      <c r="H39" s="1466"/>
      <c r="I39" s="1466"/>
      <c r="J39" s="408"/>
      <c r="K39" s="1466"/>
      <c r="L39" s="1466"/>
      <c r="M39" s="1466"/>
      <c r="N39" s="319"/>
      <c r="O39" s="1466"/>
      <c r="P39" s="1466"/>
      <c r="Q39" s="1466"/>
      <c r="R39" s="319"/>
      <c r="S39" s="1466"/>
      <c r="T39" s="1466"/>
      <c r="U39" s="1466"/>
      <c r="V39" s="319"/>
      <c r="W39" s="1467"/>
      <c r="X39" s="1467"/>
      <c r="Y39" s="1467"/>
      <c r="Z39" s="969"/>
      <c r="AA39" s="262"/>
    </row>
    <row r="40" spans="1:27" s="413" customFormat="1" ht="12" customHeight="1">
      <c r="A40" s="409"/>
      <c r="B40" s="410"/>
      <c r="C40" s="962" t="s">
        <v>365</v>
      </c>
      <c r="D40" s="409"/>
      <c r="E40" s="411"/>
      <c r="F40" s="412"/>
      <c r="G40" s="1490">
        <v>0.8</v>
      </c>
      <c r="H40" s="1490"/>
      <c r="I40" s="1490"/>
      <c r="J40" s="408"/>
      <c r="K40" s="1490">
        <v>0.6</v>
      </c>
      <c r="L40" s="1490"/>
      <c r="M40" s="1490"/>
      <c r="N40" s="319"/>
      <c r="O40" s="1490">
        <v>0.3</v>
      </c>
      <c r="P40" s="1490"/>
      <c r="Q40" s="1490"/>
      <c r="R40" s="319"/>
      <c r="S40" s="1490">
        <v>-0.1</v>
      </c>
      <c r="T40" s="1490"/>
      <c r="U40" s="1490"/>
      <c r="V40" s="319"/>
      <c r="W40" s="1491">
        <v>-0.2</v>
      </c>
      <c r="X40" s="1491"/>
      <c r="Y40" s="1491"/>
      <c r="Z40" s="412"/>
      <c r="AA40" s="409"/>
    </row>
    <row r="41" spans="1:27" ht="11.25" customHeight="1" thickBot="1">
      <c r="A41" s="4"/>
      <c r="B41" s="30"/>
      <c r="C41" s="326"/>
      <c r="D41" s="957"/>
      <c r="E41" s="957"/>
      <c r="F41" s="957"/>
      <c r="G41" s="957"/>
      <c r="H41" s="957"/>
      <c r="I41" s="957"/>
      <c r="J41" s="957"/>
      <c r="K41" s="957"/>
      <c r="L41" s="957"/>
      <c r="M41" s="957"/>
      <c r="N41" s="957"/>
      <c r="O41" s="957"/>
      <c r="P41" s="957"/>
      <c r="Q41" s="957"/>
      <c r="R41" s="957"/>
      <c r="S41" s="957"/>
      <c r="T41" s="1456"/>
      <c r="U41" s="1456"/>
      <c r="V41" s="1456"/>
      <c r="W41" s="1456"/>
      <c r="X41" s="1456"/>
      <c r="Y41" s="1456"/>
      <c r="Z41" s="5"/>
      <c r="AA41" s="4"/>
    </row>
    <row r="42" spans="1:27" s="12" customFormat="1" ht="14.25" customHeight="1" thickBot="1">
      <c r="A42" s="11"/>
      <c r="B42" s="31"/>
      <c r="C42" s="301" t="s">
        <v>590</v>
      </c>
      <c r="D42" s="327"/>
      <c r="E42" s="327"/>
      <c r="F42" s="327"/>
      <c r="G42" s="327"/>
      <c r="H42" s="327"/>
      <c r="I42" s="327"/>
      <c r="J42" s="327"/>
      <c r="K42" s="327"/>
      <c r="L42" s="327"/>
      <c r="M42" s="327"/>
      <c r="N42" s="327"/>
      <c r="O42" s="327"/>
      <c r="P42" s="327"/>
      <c r="Q42" s="327"/>
      <c r="R42" s="327"/>
      <c r="S42" s="327"/>
      <c r="T42" s="327"/>
      <c r="U42" s="327"/>
      <c r="V42" s="328"/>
      <c r="W42" s="328"/>
      <c r="X42" s="328"/>
      <c r="Y42" s="328"/>
      <c r="Z42" s="5"/>
      <c r="AA42" s="11"/>
    </row>
    <row r="43" spans="1:27" ht="9" customHeight="1">
      <c r="A43" s="4"/>
      <c r="B43" s="30"/>
      <c r="C43" s="1495" t="s">
        <v>318</v>
      </c>
      <c r="D43" s="1496"/>
      <c r="E43" s="18"/>
      <c r="F43" s="4"/>
      <c r="G43" s="317"/>
      <c r="H43" s="317"/>
      <c r="I43" s="317"/>
      <c r="J43" s="317"/>
      <c r="K43" s="317"/>
      <c r="L43" s="317"/>
      <c r="M43" s="317"/>
      <c r="N43" s="317"/>
      <c r="O43" s="317"/>
      <c r="P43" s="317"/>
      <c r="Q43" s="317"/>
      <c r="R43" s="406"/>
      <c r="S43" s="4"/>
      <c r="T43" s="406"/>
      <c r="U43" s="406"/>
      <c r="V43" s="406"/>
      <c r="W43" s="406"/>
      <c r="X43" s="406"/>
      <c r="Y43" s="406"/>
      <c r="Z43" s="5"/>
      <c r="AA43" s="4"/>
    </row>
    <row r="44" spans="1:27" ht="13.5" customHeight="1">
      <c r="A44" s="4"/>
      <c r="B44" s="30"/>
      <c r="C44" s="1497"/>
      <c r="D44" s="1497"/>
      <c r="E44" s="969"/>
      <c r="F44" s="934">
        <v>2010</v>
      </c>
      <c r="G44" s="1441">
        <v>2011</v>
      </c>
      <c r="H44" s="1441"/>
      <c r="I44" s="1441"/>
      <c r="J44" s="1441"/>
      <c r="K44" s="1441">
        <v>2011</v>
      </c>
      <c r="L44" s="1441"/>
      <c r="M44" s="1441"/>
      <c r="N44" s="1441"/>
      <c r="O44" s="1441"/>
      <c r="P44" s="1441"/>
      <c r="Q44" s="1441"/>
      <c r="R44" s="1441"/>
      <c r="S44" s="1441"/>
      <c r="T44" s="1441"/>
      <c r="U44" s="1441"/>
      <c r="V44" s="319"/>
      <c r="W44" s="1442">
        <v>2012</v>
      </c>
      <c r="X44" s="1442"/>
      <c r="Y44" s="1442"/>
      <c r="Z44" s="966"/>
      <c r="AA44" s="4"/>
    </row>
    <row r="45" spans="1:27" ht="12.75" customHeight="1">
      <c r="A45" s="4"/>
      <c r="B45" s="30"/>
      <c r="C45" s="969"/>
      <c r="D45" s="969"/>
      <c r="E45" s="969"/>
      <c r="F45" s="1443" t="s">
        <v>342</v>
      </c>
      <c r="G45" s="1443"/>
      <c r="H45" s="1443"/>
      <c r="I45" s="1443"/>
      <c r="J45" s="966"/>
      <c r="K45" s="1443" t="s">
        <v>343</v>
      </c>
      <c r="L45" s="1443"/>
      <c r="M45" s="1443"/>
      <c r="N45" s="966"/>
      <c r="O45" s="1443" t="s">
        <v>344</v>
      </c>
      <c r="P45" s="1443"/>
      <c r="Q45" s="1443"/>
      <c r="R45" s="318"/>
      <c r="S45" s="1443" t="s">
        <v>341</v>
      </c>
      <c r="T45" s="1443"/>
      <c r="U45" s="1443"/>
      <c r="V45" s="319"/>
      <c r="W45" s="1443" t="s">
        <v>342</v>
      </c>
      <c r="X45" s="1443"/>
      <c r="Y45" s="1443"/>
      <c r="Z45" s="329"/>
      <c r="AA45" s="4"/>
    </row>
    <row r="46" spans="1:27" ht="11.25" customHeight="1">
      <c r="A46" s="4"/>
      <c r="B46" s="31"/>
      <c r="C46" s="969"/>
      <c r="D46" s="969"/>
      <c r="E46" s="969"/>
      <c r="F46" s="1492" t="s">
        <v>319</v>
      </c>
      <c r="G46" s="1492"/>
      <c r="H46" s="329"/>
      <c r="I46" s="330" t="s">
        <v>168</v>
      </c>
      <c r="J46" s="969"/>
      <c r="K46" s="331" t="s">
        <v>319</v>
      </c>
      <c r="L46" s="329"/>
      <c r="M46" s="330" t="s">
        <v>168</v>
      </c>
      <c r="N46" s="969"/>
      <c r="O46" s="331" t="s">
        <v>319</v>
      </c>
      <c r="P46" s="329"/>
      <c r="Q46" s="330" t="s">
        <v>168</v>
      </c>
      <c r="R46" s="969"/>
      <c r="S46" s="331" t="s">
        <v>319</v>
      </c>
      <c r="T46" s="329"/>
      <c r="U46" s="330" t="s">
        <v>168</v>
      </c>
      <c r="V46" s="319"/>
      <c r="W46" s="331" t="s">
        <v>319</v>
      </c>
      <c r="X46" s="329"/>
      <c r="Y46" s="330" t="s">
        <v>168</v>
      </c>
      <c r="Z46" s="332"/>
      <c r="AA46" s="4"/>
    </row>
    <row r="47" spans="1:27" ht="6.75" customHeight="1">
      <c r="A47" s="4"/>
      <c r="B47" s="31"/>
      <c r="C47" s="969"/>
      <c r="D47" s="969"/>
      <c r="E47" s="969"/>
      <c r="F47" s="969"/>
      <c r="G47" s="329"/>
      <c r="H47" s="933"/>
      <c r="I47" s="969"/>
      <c r="J47" s="932"/>
      <c r="K47" s="329"/>
      <c r="L47" s="933"/>
      <c r="M47" s="969"/>
      <c r="N47" s="932"/>
      <c r="O47" s="329"/>
      <c r="P47" s="933"/>
      <c r="Q47" s="969"/>
      <c r="R47" s="932"/>
      <c r="S47" s="1004"/>
      <c r="T47" s="933"/>
      <c r="U47" s="329"/>
      <c r="V47" s="932"/>
      <c r="W47" s="1004"/>
      <c r="X47" s="933"/>
      <c r="Y47" s="933"/>
      <c r="Z47" s="332"/>
      <c r="AA47" s="4"/>
    </row>
    <row r="48" spans="1:27" s="322" customFormat="1" ht="12.75" customHeight="1">
      <c r="A48" s="299"/>
      <c r="B48" s="300"/>
      <c r="C48" s="1434" t="s">
        <v>589</v>
      </c>
      <c r="D48" s="1434"/>
      <c r="E48" s="333"/>
      <c r="F48" s="320"/>
      <c r="G48" s="1003">
        <v>688.9</v>
      </c>
      <c r="H48" s="1003"/>
      <c r="I48" s="1003">
        <v>100</v>
      </c>
      <c r="J48" s="1003"/>
      <c r="K48" s="1003">
        <v>675</v>
      </c>
      <c r="L48" s="1003"/>
      <c r="M48" s="1003">
        <v>100</v>
      </c>
      <c r="N48" s="1003"/>
      <c r="O48" s="1003">
        <v>689.6</v>
      </c>
      <c r="P48" s="1003"/>
      <c r="Q48" s="1003">
        <v>100</v>
      </c>
      <c r="R48" s="1003"/>
      <c r="S48" s="1003">
        <v>771</v>
      </c>
      <c r="T48" s="1003"/>
      <c r="U48" s="1003">
        <v>100</v>
      </c>
      <c r="V48" s="1003"/>
      <c r="W48" s="1003">
        <v>819.3</v>
      </c>
      <c r="X48" s="1003"/>
      <c r="Y48" s="1003">
        <v>100</v>
      </c>
      <c r="Z48" s="332"/>
      <c r="AA48" s="299"/>
    </row>
    <row r="49" spans="1:27" s="50" customFormat="1" ht="12.75" customHeight="1">
      <c r="A49" s="262"/>
      <c r="B49" s="263"/>
      <c r="C49" s="17"/>
      <c r="D49" s="399" t="s">
        <v>588</v>
      </c>
      <c r="E49" s="966"/>
      <c r="F49" s="18"/>
      <c r="G49" s="1002">
        <v>365.2</v>
      </c>
      <c r="H49" s="1002"/>
      <c r="I49" s="1002">
        <v>53</v>
      </c>
      <c r="J49" s="1002"/>
      <c r="K49" s="1002">
        <v>372.3</v>
      </c>
      <c r="L49" s="1002"/>
      <c r="M49" s="1002">
        <v>55.2</v>
      </c>
      <c r="N49" s="1002"/>
      <c r="O49" s="1002">
        <v>356.4</v>
      </c>
      <c r="P49" s="1002"/>
      <c r="Q49" s="1002">
        <v>51.7</v>
      </c>
      <c r="R49" s="1002"/>
      <c r="S49" s="1002">
        <v>405.5</v>
      </c>
      <c r="T49" s="1002"/>
      <c r="U49" s="1002">
        <v>52.6</v>
      </c>
      <c r="V49" s="1002"/>
      <c r="W49" s="1002">
        <v>416.2</v>
      </c>
      <c r="X49" s="1002"/>
      <c r="Y49" s="1002">
        <v>50.8</v>
      </c>
      <c r="Z49" s="329"/>
      <c r="AA49" s="262"/>
    </row>
    <row r="50" spans="1:27" s="50" customFormat="1" ht="8.25" customHeight="1">
      <c r="A50" s="262"/>
      <c r="B50" s="263"/>
      <c r="C50" s="17"/>
      <c r="D50" s="399"/>
      <c r="E50" s="966"/>
      <c r="F50" s="18"/>
      <c r="G50" s="1002"/>
      <c r="H50" s="1002"/>
      <c r="I50" s="1002"/>
      <c r="J50" s="1002"/>
      <c r="K50" s="1002"/>
      <c r="L50" s="1002"/>
      <c r="M50" s="1002"/>
      <c r="N50" s="1002"/>
      <c r="O50" s="1002"/>
      <c r="P50" s="1002"/>
      <c r="Q50" s="1002"/>
      <c r="R50" s="1002"/>
      <c r="S50" s="1002"/>
      <c r="T50" s="1002"/>
      <c r="U50" s="1002"/>
      <c r="V50" s="1002"/>
      <c r="W50" s="1002"/>
      <c r="X50" s="1002"/>
      <c r="Y50" s="1002"/>
      <c r="Z50" s="329"/>
      <c r="AA50" s="262"/>
    </row>
    <row r="51" spans="1:27" s="336" customFormat="1" ht="12.75" customHeight="1">
      <c r="A51" s="334"/>
      <c r="B51" s="335"/>
      <c r="C51" s="399" t="s">
        <v>577</v>
      </c>
      <c r="D51" s="241"/>
      <c r="E51" s="272"/>
      <c r="F51" s="14"/>
      <c r="G51" s="1002">
        <v>28.7</v>
      </c>
      <c r="H51" s="1002"/>
      <c r="I51" s="1002">
        <v>4.2</v>
      </c>
      <c r="J51" s="1002"/>
      <c r="K51" s="1002">
        <v>23.9</v>
      </c>
      <c r="L51" s="1002"/>
      <c r="M51" s="1002">
        <v>3.5</v>
      </c>
      <c r="N51" s="1002"/>
      <c r="O51" s="1002">
        <v>23.9</v>
      </c>
      <c r="P51" s="1002"/>
      <c r="Q51" s="1002">
        <v>3.5</v>
      </c>
      <c r="R51" s="1002"/>
      <c r="S51" s="1002">
        <v>21.9</v>
      </c>
      <c r="T51" s="1002"/>
      <c r="U51" s="1002">
        <v>2.8</v>
      </c>
      <c r="V51" s="1002"/>
      <c r="W51" s="1002">
        <v>26</v>
      </c>
      <c r="X51" s="1002"/>
      <c r="Y51" s="1002">
        <v>3.2</v>
      </c>
      <c r="Z51" s="270"/>
      <c r="AA51" s="334"/>
    </row>
    <row r="52" spans="1:27" s="50" customFormat="1" ht="12.75" customHeight="1">
      <c r="A52" s="262"/>
      <c r="B52" s="263"/>
      <c r="C52" s="17"/>
      <c r="D52" s="962" t="s">
        <v>588</v>
      </c>
      <c r="E52" s="272"/>
      <c r="F52" s="18"/>
      <c r="G52" s="1001">
        <v>18.5</v>
      </c>
      <c r="H52" s="1001"/>
      <c r="I52" s="1001">
        <v>64.5</v>
      </c>
      <c r="J52" s="1001"/>
      <c r="K52" s="1001">
        <v>16</v>
      </c>
      <c r="L52" s="1001"/>
      <c r="M52" s="1001">
        <v>66.900000000000006</v>
      </c>
      <c r="N52" s="1001"/>
      <c r="O52" s="1001">
        <v>15.9</v>
      </c>
      <c r="P52" s="1001"/>
      <c r="Q52" s="1001">
        <v>66.5</v>
      </c>
      <c r="R52" s="1001"/>
      <c r="S52" s="1001">
        <v>15.4</v>
      </c>
      <c r="T52" s="1001"/>
      <c r="U52" s="1001">
        <v>70.3</v>
      </c>
      <c r="V52" s="1001"/>
      <c r="W52" s="1001">
        <v>15.7</v>
      </c>
      <c r="X52" s="1001"/>
      <c r="Y52" s="1001">
        <v>60.4</v>
      </c>
      <c r="Z52" s="269"/>
      <c r="AA52" s="262"/>
    </row>
    <row r="53" spans="1:27" s="50" customFormat="1" ht="8.25" customHeight="1">
      <c r="A53" s="262"/>
      <c r="B53" s="263"/>
      <c r="C53" s="17"/>
      <c r="D53" s="962"/>
      <c r="E53" s="272"/>
      <c r="F53" s="18"/>
      <c r="G53" s="1001"/>
      <c r="H53" s="1001"/>
      <c r="I53" s="1001"/>
      <c r="J53" s="1001"/>
      <c r="K53" s="1001"/>
      <c r="L53" s="1001"/>
      <c r="M53" s="1001"/>
      <c r="N53" s="1001"/>
      <c r="O53" s="1001"/>
      <c r="P53" s="1001"/>
      <c r="Q53" s="1001"/>
      <c r="R53" s="1001"/>
      <c r="S53" s="1001"/>
      <c r="T53" s="1001"/>
      <c r="U53" s="1001"/>
      <c r="V53" s="1001"/>
      <c r="W53" s="1001"/>
      <c r="X53" s="1001"/>
      <c r="Y53" s="1001"/>
      <c r="Z53" s="269"/>
      <c r="AA53" s="262"/>
    </row>
    <row r="54" spans="1:27" s="336" customFormat="1" ht="12.75" customHeight="1">
      <c r="A54" s="334"/>
      <c r="B54" s="335"/>
      <c r="C54" s="399" t="s">
        <v>578</v>
      </c>
      <c r="D54" s="241"/>
      <c r="E54" s="272"/>
      <c r="F54" s="14"/>
      <c r="G54" s="1002">
        <v>119.5</v>
      </c>
      <c r="H54" s="1002"/>
      <c r="I54" s="1002">
        <v>17.3</v>
      </c>
      <c r="J54" s="1002"/>
      <c r="K54" s="1002">
        <v>127.2</v>
      </c>
      <c r="L54" s="1002"/>
      <c r="M54" s="1002">
        <v>18.8</v>
      </c>
      <c r="N54" s="1002"/>
      <c r="O54" s="1002">
        <v>114</v>
      </c>
      <c r="P54" s="1002"/>
      <c r="Q54" s="1002">
        <v>16.5</v>
      </c>
      <c r="R54" s="1002"/>
      <c r="S54" s="1002">
        <v>117.2</v>
      </c>
      <c r="T54" s="1002"/>
      <c r="U54" s="1002">
        <v>15.2</v>
      </c>
      <c r="V54" s="1002"/>
      <c r="W54" s="1002">
        <v>137.5</v>
      </c>
      <c r="X54" s="1002"/>
      <c r="Y54" s="1002">
        <v>16.8</v>
      </c>
      <c r="Z54" s="270"/>
      <c r="AA54" s="334"/>
    </row>
    <row r="55" spans="1:27" s="50" customFormat="1" ht="12.75" customHeight="1">
      <c r="A55" s="262"/>
      <c r="B55" s="263"/>
      <c r="C55" s="17"/>
      <c r="D55" s="962" t="s">
        <v>588</v>
      </c>
      <c r="E55" s="272"/>
      <c r="F55" s="18"/>
      <c r="G55" s="1001">
        <v>75.3</v>
      </c>
      <c r="H55" s="1001"/>
      <c r="I55" s="1001">
        <v>63</v>
      </c>
      <c r="J55" s="1001"/>
      <c r="K55" s="1001">
        <v>80.900000000000006</v>
      </c>
      <c r="L55" s="1001"/>
      <c r="M55" s="1001">
        <v>63.6</v>
      </c>
      <c r="N55" s="1001"/>
      <c r="O55" s="1001">
        <v>72.8</v>
      </c>
      <c r="P55" s="1001"/>
      <c r="Q55" s="1001">
        <v>63.9</v>
      </c>
      <c r="R55" s="1001"/>
      <c r="S55" s="1001">
        <v>77.8</v>
      </c>
      <c r="T55" s="1001"/>
      <c r="U55" s="1001">
        <v>66.400000000000006</v>
      </c>
      <c r="V55" s="1001"/>
      <c r="W55" s="1001">
        <v>81.5</v>
      </c>
      <c r="X55" s="1001"/>
      <c r="Y55" s="1001">
        <v>59.3</v>
      </c>
      <c r="Z55" s="269"/>
      <c r="AA55" s="262"/>
    </row>
    <row r="56" spans="1:27" s="50" customFormat="1" ht="8.25" customHeight="1">
      <c r="A56" s="262"/>
      <c r="B56" s="263"/>
      <c r="C56" s="17"/>
      <c r="D56" s="962"/>
      <c r="E56" s="272"/>
      <c r="F56" s="18"/>
      <c r="G56" s="1001"/>
      <c r="H56" s="1001"/>
      <c r="I56" s="1001"/>
      <c r="J56" s="1001"/>
      <c r="K56" s="1001"/>
      <c r="L56" s="1001"/>
      <c r="M56" s="1001"/>
      <c r="N56" s="1001"/>
      <c r="O56" s="1001"/>
      <c r="P56" s="1001"/>
      <c r="Q56" s="1001"/>
      <c r="R56" s="1001"/>
      <c r="S56" s="1001"/>
      <c r="T56" s="1001"/>
      <c r="U56" s="1001"/>
      <c r="V56" s="1001"/>
      <c r="W56" s="1001"/>
      <c r="X56" s="1001"/>
      <c r="Y56" s="1001"/>
      <c r="Z56" s="269"/>
      <c r="AA56" s="262"/>
    </row>
    <row r="57" spans="1:27" s="336" customFormat="1" ht="12.75" customHeight="1">
      <c r="A57" s="334"/>
      <c r="B57" s="335"/>
      <c r="C57" s="399" t="s">
        <v>579</v>
      </c>
      <c r="D57" s="241"/>
      <c r="E57" s="272"/>
      <c r="F57" s="14"/>
      <c r="G57" s="1002">
        <v>124.1</v>
      </c>
      <c r="H57" s="1002"/>
      <c r="I57" s="1002">
        <v>18</v>
      </c>
      <c r="J57" s="1002"/>
      <c r="K57" s="1002">
        <v>120.3</v>
      </c>
      <c r="L57" s="1002"/>
      <c r="M57" s="1002">
        <v>17.8</v>
      </c>
      <c r="N57" s="1002"/>
      <c r="O57" s="1002">
        <v>108.1</v>
      </c>
      <c r="P57" s="1002"/>
      <c r="Q57" s="1002">
        <v>15.7</v>
      </c>
      <c r="R57" s="1002"/>
      <c r="S57" s="1002">
        <v>124.9</v>
      </c>
      <c r="T57" s="1002"/>
      <c r="U57" s="1002">
        <v>16.2</v>
      </c>
      <c r="V57" s="1002"/>
      <c r="W57" s="1002">
        <v>133.9</v>
      </c>
      <c r="X57" s="1002"/>
      <c r="Y57" s="1002">
        <v>16.3</v>
      </c>
      <c r="Z57" s="337"/>
      <c r="AA57" s="334"/>
    </row>
    <row r="58" spans="1:27" s="50" customFormat="1" ht="12.75" customHeight="1">
      <c r="A58" s="262"/>
      <c r="B58" s="263"/>
      <c r="C58" s="17"/>
      <c r="D58" s="962" t="s">
        <v>588</v>
      </c>
      <c r="E58" s="272"/>
      <c r="F58" s="18"/>
      <c r="G58" s="1001">
        <v>67.599999999999994</v>
      </c>
      <c r="H58" s="1001"/>
      <c r="I58" s="1001">
        <v>54.5</v>
      </c>
      <c r="J58" s="1001"/>
      <c r="K58" s="1001">
        <v>69.8</v>
      </c>
      <c r="L58" s="1001"/>
      <c r="M58" s="1001">
        <v>58</v>
      </c>
      <c r="N58" s="1001"/>
      <c r="O58" s="1001">
        <v>56.5</v>
      </c>
      <c r="P58" s="1001"/>
      <c r="Q58" s="1001">
        <v>52.3</v>
      </c>
      <c r="R58" s="1001"/>
      <c r="S58" s="1001">
        <v>71.599999999999994</v>
      </c>
      <c r="T58" s="1001"/>
      <c r="U58" s="1001">
        <v>57.3</v>
      </c>
      <c r="V58" s="1001"/>
      <c r="W58" s="1001">
        <v>69.5</v>
      </c>
      <c r="X58" s="1001"/>
      <c r="Y58" s="1001">
        <v>51.9</v>
      </c>
      <c r="Z58" s="969"/>
      <c r="AA58" s="262"/>
    </row>
    <row r="59" spans="1:27" s="50" customFormat="1" ht="8.25" customHeight="1">
      <c r="A59" s="262"/>
      <c r="B59" s="263"/>
      <c r="C59" s="17"/>
      <c r="D59" s="962"/>
      <c r="E59" s="272"/>
      <c r="F59" s="18"/>
      <c r="G59" s="1001"/>
      <c r="H59" s="1001"/>
      <c r="I59" s="1001"/>
      <c r="J59" s="1001"/>
      <c r="K59" s="1001"/>
      <c r="L59" s="1001"/>
      <c r="M59" s="1001"/>
      <c r="N59" s="1001"/>
      <c r="O59" s="1001"/>
      <c r="P59" s="1001"/>
      <c r="Q59" s="1001"/>
      <c r="R59" s="1001"/>
      <c r="S59" s="1001"/>
      <c r="T59" s="1001"/>
      <c r="U59" s="1001"/>
      <c r="V59" s="1001"/>
      <c r="W59" s="1001"/>
      <c r="X59" s="1001"/>
      <c r="Y59" s="1001"/>
      <c r="Z59" s="969"/>
      <c r="AA59" s="262"/>
    </row>
    <row r="60" spans="1:27" s="336" customFormat="1" ht="12.75" customHeight="1">
      <c r="A60" s="334"/>
      <c r="B60" s="335"/>
      <c r="C60" s="399" t="s">
        <v>580</v>
      </c>
      <c r="D60" s="241"/>
      <c r="E60" s="272"/>
      <c r="F60" s="14"/>
      <c r="G60" s="1002">
        <v>192.2</v>
      </c>
      <c r="H60" s="1002"/>
      <c r="I60" s="1002">
        <v>27.9</v>
      </c>
      <c r="J60" s="1002"/>
      <c r="K60" s="1002">
        <v>191.5</v>
      </c>
      <c r="L60" s="1002"/>
      <c r="M60" s="1002">
        <v>28.4</v>
      </c>
      <c r="N60" s="1002"/>
      <c r="O60" s="1002">
        <v>202.1</v>
      </c>
      <c r="P60" s="1002"/>
      <c r="Q60" s="1002">
        <v>29.3</v>
      </c>
      <c r="R60" s="1002"/>
      <c r="S60" s="1002">
        <v>220</v>
      </c>
      <c r="T60" s="1002"/>
      <c r="U60" s="1002">
        <v>28.5</v>
      </c>
      <c r="V60" s="1002"/>
      <c r="W60" s="1002">
        <v>205.1</v>
      </c>
      <c r="X60" s="1002"/>
      <c r="Y60" s="1002">
        <v>25</v>
      </c>
      <c r="Z60" s="337"/>
      <c r="AA60" s="334"/>
    </row>
    <row r="61" spans="1:27" s="50" customFormat="1" ht="12.75" customHeight="1">
      <c r="A61" s="262"/>
      <c r="B61" s="302"/>
      <c r="C61" s="17"/>
      <c r="D61" s="962" t="s">
        <v>588</v>
      </c>
      <c r="E61" s="272"/>
      <c r="F61" s="18"/>
      <c r="G61" s="1001">
        <v>94.5</v>
      </c>
      <c r="H61" s="1001"/>
      <c r="I61" s="1001">
        <v>49.2</v>
      </c>
      <c r="J61" s="1001"/>
      <c r="K61" s="1001">
        <v>100.6</v>
      </c>
      <c r="L61" s="1001"/>
      <c r="M61" s="1001">
        <v>52.5</v>
      </c>
      <c r="N61" s="1001"/>
      <c r="O61" s="1001">
        <v>104.6</v>
      </c>
      <c r="P61" s="1001"/>
      <c r="Q61" s="1001">
        <v>51.8</v>
      </c>
      <c r="R61" s="1001"/>
      <c r="S61" s="1001">
        <v>110.2</v>
      </c>
      <c r="T61" s="1001"/>
      <c r="U61" s="1001">
        <v>50.1</v>
      </c>
      <c r="V61" s="1001"/>
      <c r="W61" s="1001">
        <v>105.9</v>
      </c>
      <c r="X61" s="1001"/>
      <c r="Y61" s="1001">
        <v>51.6</v>
      </c>
      <c r="Z61" s="969"/>
      <c r="AA61" s="262"/>
    </row>
    <row r="62" spans="1:27" s="50" customFormat="1" ht="8.25" customHeight="1">
      <c r="A62" s="262"/>
      <c r="B62" s="302"/>
      <c r="C62" s="17"/>
      <c r="D62" s="962"/>
      <c r="E62" s="272"/>
      <c r="F62" s="18"/>
      <c r="G62" s="1001"/>
      <c r="H62" s="1001"/>
      <c r="I62" s="1001"/>
      <c r="J62" s="1001"/>
      <c r="K62" s="1001"/>
      <c r="L62" s="1001"/>
      <c r="M62" s="1001"/>
      <c r="N62" s="1001"/>
      <c r="O62" s="1001"/>
      <c r="P62" s="1001"/>
      <c r="Q62" s="1001"/>
      <c r="R62" s="1001"/>
      <c r="S62" s="1001"/>
      <c r="T62" s="1001"/>
      <c r="U62" s="1001"/>
      <c r="V62" s="1001"/>
      <c r="W62" s="1001"/>
      <c r="X62" s="1001"/>
      <c r="Y62" s="1001"/>
      <c r="Z62" s="969"/>
      <c r="AA62" s="262"/>
    </row>
    <row r="63" spans="1:27" s="336" customFormat="1" ht="12.75" customHeight="1">
      <c r="A63" s="334"/>
      <c r="B63" s="335"/>
      <c r="C63" s="399" t="s">
        <v>581</v>
      </c>
      <c r="D63" s="241"/>
      <c r="E63" s="272"/>
      <c r="F63" s="14"/>
      <c r="G63" s="1002">
        <v>140</v>
      </c>
      <c r="H63" s="1002"/>
      <c r="I63" s="1002">
        <v>20.3</v>
      </c>
      <c r="J63" s="1002"/>
      <c r="K63" s="1002">
        <v>131.5</v>
      </c>
      <c r="L63" s="1002"/>
      <c r="M63" s="1002">
        <v>19.5</v>
      </c>
      <c r="N63" s="1002"/>
      <c r="O63" s="1002">
        <v>147.1</v>
      </c>
      <c r="P63" s="1002"/>
      <c r="Q63" s="1002">
        <v>21.3</v>
      </c>
      <c r="R63" s="1002"/>
      <c r="S63" s="1002">
        <v>179.1</v>
      </c>
      <c r="T63" s="1002"/>
      <c r="U63" s="1002">
        <v>23.2</v>
      </c>
      <c r="V63" s="1002"/>
      <c r="W63" s="1002">
        <v>200.9</v>
      </c>
      <c r="X63" s="1002"/>
      <c r="Y63" s="1002">
        <v>24.5</v>
      </c>
      <c r="Z63" s="337"/>
      <c r="AA63" s="334"/>
    </row>
    <row r="64" spans="1:27" s="50" customFormat="1" ht="12.75" customHeight="1">
      <c r="A64" s="262"/>
      <c r="B64" s="302"/>
      <c r="C64" s="17"/>
      <c r="D64" s="962" t="s">
        <v>588</v>
      </c>
      <c r="E64" s="272"/>
      <c r="F64" s="18"/>
      <c r="G64" s="1001">
        <v>71</v>
      </c>
      <c r="H64" s="1001"/>
      <c r="I64" s="1001">
        <v>50.7</v>
      </c>
      <c r="J64" s="1001"/>
      <c r="K64" s="1001">
        <v>63.599999999999994</v>
      </c>
      <c r="L64" s="1001"/>
      <c r="M64" s="1001">
        <v>48.4</v>
      </c>
      <c r="N64" s="1001"/>
      <c r="O64" s="1001">
        <v>65</v>
      </c>
      <c r="P64" s="1001"/>
      <c r="Q64" s="1001">
        <v>44.2</v>
      </c>
      <c r="R64" s="1001"/>
      <c r="S64" s="1001">
        <v>90.2</v>
      </c>
      <c r="T64" s="1001"/>
      <c r="U64" s="1001">
        <v>50.4</v>
      </c>
      <c r="V64" s="1001"/>
      <c r="W64" s="1001">
        <v>93.6</v>
      </c>
      <c r="X64" s="1001"/>
      <c r="Y64" s="1001">
        <v>46.6</v>
      </c>
      <c r="Z64" s="969"/>
      <c r="AA64" s="262"/>
    </row>
    <row r="65" spans="1:27" s="50" customFormat="1" ht="8.25" customHeight="1">
      <c r="A65" s="262"/>
      <c r="B65" s="302"/>
      <c r="C65" s="17"/>
      <c r="D65" s="962"/>
      <c r="E65" s="272"/>
      <c r="F65" s="18"/>
      <c r="G65" s="1001"/>
      <c r="H65" s="1001"/>
      <c r="I65" s="1001"/>
      <c r="J65" s="1001"/>
      <c r="K65" s="1001"/>
      <c r="L65" s="1001"/>
      <c r="M65" s="1001"/>
      <c r="N65" s="1001"/>
      <c r="O65" s="1001"/>
      <c r="P65" s="1001"/>
      <c r="Q65" s="1001"/>
      <c r="R65" s="1001"/>
      <c r="S65" s="1001"/>
      <c r="T65" s="1001"/>
      <c r="U65" s="1001"/>
      <c r="V65" s="1001"/>
      <c r="W65" s="1001"/>
      <c r="X65" s="1001"/>
      <c r="Y65" s="1001"/>
      <c r="Z65" s="969"/>
      <c r="AA65" s="262"/>
    </row>
    <row r="66" spans="1:27" s="336" customFormat="1" ht="12.75" customHeight="1">
      <c r="A66" s="334"/>
      <c r="B66" s="335"/>
      <c r="C66" s="399" t="s">
        <v>586</v>
      </c>
      <c r="D66" s="241"/>
      <c r="E66" s="272"/>
      <c r="F66" s="14"/>
      <c r="G66" s="1002">
        <v>84.500000000000014</v>
      </c>
      <c r="H66" s="1002"/>
      <c r="I66" s="1002">
        <v>12.3</v>
      </c>
      <c r="J66" s="1002"/>
      <c r="K66" s="1002">
        <v>80.599999999999994</v>
      </c>
      <c r="L66" s="1002"/>
      <c r="M66" s="1002">
        <v>11.9</v>
      </c>
      <c r="N66" s="1002"/>
      <c r="O66" s="1002">
        <v>94.3</v>
      </c>
      <c r="P66" s="1002"/>
      <c r="Q66" s="1002">
        <v>13.7</v>
      </c>
      <c r="R66" s="1002"/>
      <c r="S66" s="1002">
        <v>108</v>
      </c>
      <c r="T66" s="1002"/>
      <c r="U66" s="1002">
        <v>14</v>
      </c>
      <c r="V66" s="1002"/>
      <c r="W66" s="1002">
        <v>115.8</v>
      </c>
      <c r="X66" s="1002"/>
      <c r="Y66" s="1002">
        <v>14.1</v>
      </c>
      <c r="Z66" s="337"/>
      <c r="AA66" s="334"/>
    </row>
    <row r="67" spans="1:27" s="50" customFormat="1" ht="12.75" customHeight="1">
      <c r="A67" s="262"/>
      <c r="B67" s="302"/>
      <c r="C67" s="17"/>
      <c r="D67" s="962" t="s">
        <v>588</v>
      </c>
      <c r="E67" s="272"/>
      <c r="F67" s="18"/>
      <c r="G67" s="1001">
        <v>38.200000000000003</v>
      </c>
      <c r="H67" s="1001"/>
      <c r="I67" s="1001">
        <v>45.2</v>
      </c>
      <c r="J67" s="1001"/>
      <c r="K67" s="1001">
        <v>41.6</v>
      </c>
      <c r="L67" s="1001"/>
      <c r="M67" s="1001">
        <v>51.6</v>
      </c>
      <c r="N67" s="1001"/>
      <c r="O67" s="1001">
        <v>41.8</v>
      </c>
      <c r="P67" s="1001"/>
      <c r="Q67" s="1001">
        <v>44.3</v>
      </c>
      <c r="R67" s="1001"/>
      <c r="S67" s="1001">
        <v>40.200000000000003</v>
      </c>
      <c r="T67" s="1001"/>
      <c r="U67" s="1001">
        <v>37.200000000000003</v>
      </c>
      <c r="V67" s="1001"/>
      <c r="W67" s="1001">
        <v>50</v>
      </c>
      <c r="X67" s="1001"/>
      <c r="Y67" s="1001">
        <v>43.2</v>
      </c>
      <c r="Z67" s="969"/>
      <c r="AA67" s="262"/>
    </row>
    <row r="68" spans="1:27" s="50" customFormat="1" ht="10.5" customHeight="1">
      <c r="A68" s="262"/>
      <c r="B68" s="302"/>
      <c r="C68" s="17"/>
      <c r="D68" s="962"/>
      <c r="E68" s="272"/>
      <c r="F68" s="18"/>
      <c r="G68" s="269"/>
      <c r="H68" s="338"/>
      <c r="I68" s="338"/>
      <c r="J68" s="338"/>
      <c r="K68" s="269"/>
      <c r="L68" s="338"/>
      <c r="M68" s="338"/>
      <c r="N68" s="338"/>
      <c r="O68" s="269"/>
      <c r="P68" s="338"/>
      <c r="Q68" s="338"/>
      <c r="R68" s="338"/>
      <c r="S68" s="269"/>
      <c r="T68" s="338"/>
      <c r="U68" s="338"/>
      <c r="V68" s="338"/>
      <c r="W68" s="269"/>
      <c r="X68" s="338"/>
      <c r="Y68" s="338"/>
      <c r="Z68" s="969"/>
      <c r="AA68" s="262"/>
    </row>
    <row r="69" spans="1:27" s="420" customFormat="1" ht="13.5" customHeight="1">
      <c r="A69" s="416"/>
      <c r="B69" s="335"/>
      <c r="C69" s="95" t="s">
        <v>320</v>
      </c>
      <c r="D69" s="17"/>
      <c r="E69" s="417"/>
      <c r="F69" s="418"/>
      <c r="G69" s="1493" t="s">
        <v>136</v>
      </c>
      <c r="H69" s="1493"/>
      <c r="I69" s="1493"/>
      <c r="J69" s="1493"/>
      <c r="K69" s="1493"/>
      <c r="L69" s="1493"/>
      <c r="M69" s="1493"/>
      <c r="N69" s="1493"/>
      <c r="O69" s="1493"/>
      <c r="P69" s="1493"/>
      <c r="Q69" s="1493"/>
      <c r="R69" s="1493"/>
      <c r="S69" s="1493"/>
      <c r="T69" s="1493"/>
      <c r="U69" s="1493"/>
      <c r="V69" s="1493"/>
      <c r="W69" s="1493"/>
      <c r="X69" s="1493"/>
      <c r="Y69" s="1493"/>
      <c r="Z69" s="419"/>
      <c r="AA69" s="416"/>
    </row>
    <row r="70" spans="1:27" s="420" customFormat="1" ht="12" customHeight="1" thickBot="1">
      <c r="A70" s="416"/>
      <c r="B70" s="1000"/>
      <c r="C70" s="1494" t="s">
        <v>587</v>
      </c>
      <c r="D70" s="1494"/>
      <c r="E70" s="1494"/>
      <c r="F70" s="1494"/>
      <c r="G70" s="1494"/>
      <c r="H70" s="1494"/>
      <c r="I70" s="1494"/>
      <c r="J70" s="1494"/>
      <c r="K70" s="1494"/>
      <c r="L70" s="1494"/>
      <c r="M70" s="1494"/>
      <c r="N70" s="1494"/>
      <c r="O70" s="1494"/>
      <c r="P70" s="1494"/>
      <c r="Q70" s="1494"/>
      <c r="R70" s="1494"/>
      <c r="S70" s="1494"/>
      <c r="T70" s="1494"/>
      <c r="U70" s="1494"/>
      <c r="V70" s="1494"/>
      <c r="W70" s="1494"/>
      <c r="X70" s="1494"/>
      <c r="Y70" s="1494"/>
      <c r="Z70" s="419"/>
      <c r="AA70" s="416"/>
    </row>
    <row r="71" spans="1:27" ht="14.25" customHeight="1" thickBot="1">
      <c r="A71" s="4"/>
      <c r="B71" s="339">
        <v>8</v>
      </c>
      <c r="C71" s="955" t="s">
        <v>592</v>
      </c>
      <c r="D71" s="960"/>
      <c r="F71" s="8"/>
      <c r="G71" s="8"/>
      <c r="H71" s="8"/>
      <c r="I71" s="8"/>
      <c r="J71" s="8"/>
      <c r="K71" s="8"/>
      <c r="L71" s="8"/>
      <c r="M71" s="8"/>
      <c r="N71" s="55"/>
      <c r="O71" s="8"/>
      <c r="P71" s="8"/>
      <c r="Q71" s="8"/>
      <c r="R71" s="8"/>
      <c r="S71" s="8"/>
      <c r="T71" s="8"/>
      <c r="U71" s="8"/>
      <c r="V71" s="8"/>
      <c r="W71" s="8"/>
      <c r="X71" s="8"/>
      <c r="Y71" s="8"/>
      <c r="AA71" s="4"/>
    </row>
    <row r="82" spans="22:26" ht="8.25" customHeight="1"/>
    <row r="84" spans="22:26" ht="9" customHeight="1">
      <c r="Z84" s="9"/>
    </row>
    <row r="85" spans="22:26" ht="8.25" customHeight="1">
      <c r="V85" s="1409"/>
      <c r="W85" s="1409"/>
      <c r="X85" s="1409"/>
      <c r="Y85" s="1409"/>
      <c r="Z85" s="1409"/>
    </row>
    <row r="86" spans="22:26" ht="9.75" customHeight="1"/>
  </sheetData>
  <mergeCells count="188">
    <mergeCell ref="V85:Z85"/>
    <mergeCell ref="F46:G46"/>
    <mergeCell ref="C48:D48"/>
    <mergeCell ref="G69:Y69"/>
    <mergeCell ref="C70:Y70"/>
    <mergeCell ref="K40:M40"/>
    <mergeCell ref="O40:Q40"/>
    <mergeCell ref="S40:U40"/>
    <mergeCell ref="W40:Y40"/>
    <mergeCell ref="F45:I45"/>
    <mergeCell ref="K45:M45"/>
    <mergeCell ref="O45:Q45"/>
    <mergeCell ref="S45:U45"/>
    <mergeCell ref="T41:V41"/>
    <mergeCell ref="W41:Y41"/>
    <mergeCell ref="C43:D44"/>
    <mergeCell ref="G40:I40"/>
    <mergeCell ref="G44:U44"/>
    <mergeCell ref="W44:Y44"/>
    <mergeCell ref="G38:I38"/>
    <mergeCell ref="K38:M38"/>
    <mergeCell ref="O38:Q38"/>
    <mergeCell ref="S38:U38"/>
    <mergeCell ref="W45:Y45"/>
    <mergeCell ref="W38:Y38"/>
    <mergeCell ref="G39:I39"/>
    <mergeCell ref="K39:M39"/>
    <mergeCell ref="O39:Q39"/>
    <mergeCell ref="S39:U39"/>
    <mergeCell ref="W39:Y39"/>
    <mergeCell ref="C36:F36"/>
    <mergeCell ref="G36:I36"/>
    <mergeCell ref="K36:M36"/>
    <mergeCell ref="O36:Q36"/>
    <mergeCell ref="S36:U36"/>
    <mergeCell ref="W36:Y36"/>
    <mergeCell ref="G37:I37"/>
    <mergeCell ref="K37:M37"/>
    <mergeCell ref="O37:Q37"/>
    <mergeCell ref="S37:U37"/>
    <mergeCell ref="W37:Y37"/>
    <mergeCell ref="G29:I29"/>
    <mergeCell ref="K29:M29"/>
    <mergeCell ref="O29:Q29"/>
    <mergeCell ref="S29:U29"/>
    <mergeCell ref="W29:Y29"/>
    <mergeCell ref="G35:I35"/>
    <mergeCell ref="K35:M35"/>
    <mergeCell ref="O35:Q35"/>
    <mergeCell ref="S35:U35"/>
    <mergeCell ref="W35:Y35"/>
    <mergeCell ref="G33:I33"/>
    <mergeCell ref="K33:M33"/>
    <mergeCell ref="O33:Q33"/>
    <mergeCell ref="S33:U33"/>
    <mergeCell ref="W33:Y33"/>
    <mergeCell ref="G32:I32"/>
    <mergeCell ref="K32:M32"/>
    <mergeCell ref="O32:Q32"/>
    <mergeCell ref="S32:U32"/>
    <mergeCell ref="W32:Y32"/>
    <mergeCell ref="G34:I34"/>
    <mergeCell ref="K34:M34"/>
    <mergeCell ref="O34:Q34"/>
    <mergeCell ref="S34:U34"/>
    <mergeCell ref="W34:Y34"/>
    <mergeCell ref="G30:I30"/>
    <mergeCell ref="K30:M30"/>
    <mergeCell ref="O30:Q30"/>
    <mergeCell ref="S30:U30"/>
    <mergeCell ref="W30:Y30"/>
    <mergeCell ref="G31:I31"/>
    <mergeCell ref="K31:M31"/>
    <mergeCell ref="O31:Q31"/>
    <mergeCell ref="S31:U31"/>
    <mergeCell ref="W31:Y31"/>
    <mergeCell ref="G28:I28"/>
    <mergeCell ref="K28:M28"/>
    <mergeCell ref="O28:Q28"/>
    <mergeCell ref="S28:U28"/>
    <mergeCell ref="W28:Y28"/>
    <mergeCell ref="G27:I27"/>
    <mergeCell ref="K27:M27"/>
    <mergeCell ref="O27:Q27"/>
    <mergeCell ref="S27:U27"/>
    <mergeCell ref="W27:Y27"/>
    <mergeCell ref="G25:I25"/>
    <mergeCell ref="K25:M25"/>
    <mergeCell ref="O25:Q25"/>
    <mergeCell ref="S25:U25"/>
    <mergeCell ref="W25:Y25"/>
    <mergeCell ref="G26:I26"/>
    <mergeCell ref="K26:M26"/>
    <mergeCell ref="O26:Q26"/>
    <mergeCell ref="S26:U26"/>
    <mergeCell ref="W26:Y26"/>
    <mergeCell ref="G24:I24"/>
    <mergeCell ref="K24:M24"/>
    <mergeCell ref="O24:Q24"/>
    <mergeCell ref="S24:U24"/>
    <mergeCell ref="W24:Y24"/>
    <mergeCell ref="W22:Y22"/>
    <mergeCell ref="G23:I23"/>
    <mergeCell ref="K23:M23"/>
    <mergeCell ref="O23:Q23"/>
    <mergeCell ref="S23:U23"/>
    <mergeCell ref="W23:Y23"/>
    <mergeCell ref="G21:I21"/>
    <mergeCell ref="K21:M21"/>
    <mergeCell ref="O21:Q21"/>
    <mergeCell ref="S21:U21"/>
    <mergeCell ref="W21:Y21"/>
    <mergeCell ref="G22:I22"/>
    <mergeCell ref="K22:M22"/>
    <mergeCell ref="O22:Q22"/>
    <mergeCell ref="S22:U22"/>
    <mergeCell ref="G19:I19"/>
    <mergeCell ref="K19:M19"/>
    <mergeCell ref="O19:Q19"/>
    <mergeCell ref="S19:U19"/>
    <mergeCell ref="W19:Y19"/>
    <mergeCell ref="C20:D20"/>
    <mergeCell ref="G20:I20"/>
    <mergeCell ref="K20:M20"/>
    <mergeCell ref="O20:Q20"/>
    <mergeCell ref="S20:U20"/>
    <mergeCell ref="W20:Y20"/>
    <mergeCell ref="G17:I17"/>
    <mergeCell ref="K17:M17"/>
    <mergeCell ref="O17:Q17"/>
    <mergeCell ref="S17:U17"/>
    <mergeCell ref="W17:Y17"/>
    <mergeCell ref="G18:I18"/>
    <mergeCell ref="K18:M18"/>
    <mergeCell ref="O18:Q18"/>
    <mergeCell ref="S18:U18"/>
    <mergeCell ref="W18:Y18"/>
    <mergeCell ref="W16:Y16"/>
    <mergeCell ref="G15:I15"/>
    <mergeCell ref="K15:M15"/>
    <mergeCell ref="O15:Q15"/>
    <mergeCell ref="S15:U15"/>
    <mergeCell ref="W15:Y15"/>
    <mergeCell ref="G16:I16"/>
    <mergeCell ref="K16:M16"/>
    <mergeCell ref="O16:Q16"/>
    <mergeCell ref="S16:U16"/>
    <mergeCell ref="G13:I13"/>
    <mergeCell ref="K13:M13"/>
    <mergeCell ref="O13:Q13"/>
    <mergeCell ref="S13:U13"/>
    <mergeCell ref="W13:Y13"/>
    <mergeCell ref="G14:I14"/>
    <mergeCell ref="K14:M14"/>
    <mergeCell ref="O14:Q14"/>
    <mergeCell ref="S14:U14"/>
    <mergeCell ref="W14:Y14"/>
    <mergeCell ref="W12:Y12"/>
    <mergeCell ref="W11:Y11"/>
    <mergeCell ref="G10:I10"/>
    <mergeCell ref="K10:M10"/>
    <mergeCell ref="O10:Q10"/>
    <mergeCell ref="S10:U10"/>
    <mergeCell ref="W10:Y10"/>
    <mergeCell ref="G11:I11"/>
    <mergeCell ref="K11:M11"/>
    <mergeCell ref="O11:Q11"/>
    <mergeCell ref="S11:U11"/>
    <mergeCell ref="G12:I12"/>
    <mergeCell ref="K12:M12"/>
    <mergeCell ref="O12:Q12"/>
    <mergeCell ref="S12:U12"/>
    <mergeCell ref="S7:U7"/>
    <mergeCell ref="W7:Y7"/>
    <mergeCell ref="G6:U6"/>
    <mergeCell ref="W6:Y6"/>
    <mergeCell ref="S1:Y1"/>
    <mergeCell ref="W3:Y3"/>
    <mergeCell ref="C5:D6"/>
    <mergeCell ref="C9:D9"/>
    <mergeCell ref="G9:I9"/>
    <mergeCell ref="K9:M9"/>
    <mergeCell ref="O9:Q9"/>
    <mergeCell ref="S9:U9"/>
    <mergeCell ref="W9:Y9"/>
    <mergeCell ref="F7:I7"/>
    <mergeCell ref="K7:M7"/>
    <mergeCell ref="O7:Q7"/>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sheetPr>
    <tabColor indexed="17"/>
  </sheetPr>
  <dimension ref="A1:AB149"/>
  <sheetViews>
    <sheetView workbookViewId="0">
      <selection activeCell="N37" sqref="N37"/>
    </sheetView>
  </sheetViews>
  <sheetFormatPr defaultRowHeight="12.75"/>
  <cols>
    <col min="1" max="1" width="1" style="517" customWidth="1"/>
    <col min="2" max="2" width="2.5703125" style="517" customWidth="1"/>
    <col min="3" max="3" width="1.140625" style="517" customWidth="1"/>
    <col min="4" max="4" width="30.140625" style="517" customWidth="1"/>
    <col min="5" max="5" width="0.5703125" style="517" customWidth="1"/>
    <col min="6" max="6" width="11.85546875" style="517" customWidth="1"/>
    <col min="7" max="7" width="0.5703125" style="517" customWidth="1"/>
    <col min="8" max="8" width="11.85546875" style="517" customWidth="1"/>
    <col min="9" max="9" width="0.5703125" style="517" customWidth="1"/>
    <col min="10" max="10" width="11.85546875" style="517" customWidth="1"/>
    <col min="11" max="11" width="0.5703125" style="517" customWidth="1"/>
    <col min="12" max="12" width="11.85546875" style="517" customWidth="1"/>
    <col min="13" max="13" width="0.5703125" style="517" customWidth="1"/>
    <col min="14" max="14" width="11.85546875" style="517" customWidth="1"/>
    <col min="15" max="15" width="2.5703125" style="517" customWidth="1"/>
    <col min="16" max="16" width="1" style="517" customWidth="1"/>
    <col min="17" max="16384" width="9.140625" style="517"/>
  </cols>
  <sheetData>
    <row r="1" spans="1:16" ht="13.5" customHeight="1" thickBot="1">
      <c r="A1" s="513"/>
      <c r="B1" s="782"/>
      <c r="C1" s="1403" t="s">
        <v>461</v>
      </c>
      <c r="D1" s="1403"/>
      <c r="E1" s="515"/>
      <c r="F1" s="515"/>
      <c r="G1" s="515"/>
      <c r="H1" s="515"/>
      <c r="I1" s="515"/>
      <c r="J1" s="515"/>
      <c r="K1" s="515"/>
      <c r="L1" s="515"/>
      <c r="M1" s="515"/>
      <c r="N1" s="515"/>
      <c r="O1" s="515"/>
      <c r="P1" s="513"/>
    </row>
    <row r="2" spans="1:16" ht="6" customHeight="1">
      <c r="A2" s="513"/>
      <c r="B2" s="1406"/>
      <c r="C2" s="804"/>
      <c r="D2" s="804"/>
      <c r="E2" s="520"/>
      <c r="F2" s="522"/>
      <c r="G2" s="522"/>
      <c r="H2" s="522"/>
      <c r="I2" s="522"/>
      <c r="J2" s="522"/>
      <c r="K2" s="522"/>
      <c r="L2" s="522"/>
      <c r="M2" s="522"/>
      <c r="N2" s="522"/>
      <c r="O2" s="522"/>
      <c r="P2" s="523"/>
    </row>
    <row r="3" spans="1:16" ht="10.5" customHeight="1" thickBot="1">
      <c r="A3" s="513"/>
      <c r="B3" s="522"/>
      <c r="C3" s="522"/>
      <c r="D3" s="522"/>
      <c r="E3" s="522"/>
      <c r="F3" s="1395"/>
      <c r="G3" s="1395"/>
      <c r="H3" s="1395"/>
      <c r="I3" s="1395"/>
      <c r="J3" s="513"/>
      <c r="K3" s="513"/>
      <c r="L3" s="1395"/>
      <c r="M3" s="1395"/>
      <c r="N3" s="1395" t="s">
        <v>97</v>
      </c>
      <c r="O3" s="522"/>
      <c r="P3" s="523"/>
    </row>
    <row r="4" spans="1:16" ht="13.5" customHeight="1" thickBot="1">
      <c r="A4" s="513"/>
      <c r="B4" s="522"/>
      <c r="C4" s="725" t="s">
        <v>61</v>
      </c>
      <c r="D4" s="781"/>
      <c r="E4" s="768"/>
      <c r="F4" s="768"/>
      <c r="G4" s="768"/>
      <c r="H4" s="768"/>
      <c r="I4" s="768"/>
      <c r="J4" s="768"/>
      <c r="K4" s="768"/>
      <c r="L4" s="768"/>
      <c r="M4" s="768"/>
      <c r="N4" s="767"/>
      <c r="O4" s="522"/>
      <c r="P4" s="523"/>
    </row>
    <row r="5" spans="1:16" ht="6.75" hidden="1" customHeight="1">
      <c r="A5" s="513"/>
      <c r="B5" s="522"/>
      <c r="C5" s="780"/>
      <c r="D5" s="524"/>
      <c r="E5" s="522"/>
      <c r="F5" s="754"/>
      <c r="G5" s="754"/>
      <c r="H5" s="754"/>
      <c r="I5" s="754"/>
      <c r="J5" s="754"/>
      <c r="K5" s="754"/>
      <c r="L5" s="754"/>
      <c r="M5" s="754"/>
      <c r="N5" s="754"/>
      <c r="O5" s="522"/>
      <c r="P5" s="523"/>
    </row>
    <row r="6" spans="1:16" s="534" customFormat="1" ht="13.5" hidden="1" customHeight="1">
      <c r="A6" s="530"/>
      <c r="B6" s="532"/>
      <c r="C6" s="746" t="s">
        <v>462</v>
      </c>
      <c r="D6" s="745"/>
      <c r="E6" s="1396"/>
      <c r="F6" s="1396"/>
      <c r="G6" s="1396"/>
      <c r="H6" s="1396"/>
      <c r="I6" s="1396"/>
      <c r="J6" s="1396"/>
      <c r="K6" s="1396"/>
      <c r="L6" s="1396"/>
      <c r="M6" s="1396"/>
      <c r="N6" s="1397"/>
      <c r="O6" s="522"/>
      <c r="P6" s="523"/>
    </row>
    <row r="7" spans="1:16" ht="5.25" customHeight="1">
      <c r="A7" s="513"/>
      <c r="B7" s="522"/>
      <c r="C7" s="1509" t="s">
        <v>106</v>
      </c>
      <c r="D7" s="1509"/>
      <c r="E7" s="522"/>
      <c r="F7" s="754"/>
      <c r="G7" s="754"/>
      <c r="H7" s="754"/>
      <c r="I7" s="754"/>
      <c r="J7" s="754"/>
      <c r="K7" s="754"/>
      <c r="L7" s="754"/>
      <c r="M7" s="754"/>
      <c r="N7" s="754"/>
      <c r="O7" s="522"/>
      <c r="P7" s="523"/>
    </row>
    <row r="8" spans="1:16" ht="12.75" customHeight="1">
      <c r="A8" s="513"/>
      <c r="B8" s="522"/>
      <c r="C8" s="1510"/>
      <c r="D8" s="1510"/>
      <c r="E8" s="779"/>
      <c r="F8" s="1511">
        <v>2011</v>
      </c>
      <c r="G8" s="1511"/>
      <c r="H8" s="1511"/>
      <c r="I8" s="1511"/>
      <c r="J8" s="1511"/>
      <c r="K8" s="547"/>
      <c r="L8" s="1511">
        <v>2012</v>
      </c>
      <c r="M8" s="1511"/>
      <c r="N8" s="1511"/>
      <c r="O8" s="522"/>
      <c r="P8" s="523"/>
    </row>
    <row r="9" spans="1:16" ht="12.75" customHeight="1">
      <c r="A9" s="513"/>
      <c r="B9" s="522"/>
      <c r="C9" s="1504" t="s">
        <v>463</v>
      </c>
      <c r="D9" s="1505"/>
      <c r="E9" s="513"/>
      <c r="F9" s="803" t="s">
        <v>343</v>
      </c>
      <c r="G9" s="1192"/>
      <c r="H9" s="803" t="s">
        <v>344</v>
      </c>
      <c r="I9" s="1192"/>
      <c r="J9" s="803" t="s">
        <v>341</v>
      </c>
      <c r="K9" s="1192"/>
      <c r="L9" s="803" t="s">
        <v>563</v>
      </c>
      <c r="M9" s="1192"/>
      <c r="N9" s="803" t="s">
        <v>568</v>
      </c>
      <c r="O9" s="522"/>
      <c r="P9" s="523"/>
    </row>
    <row r="10" spans="1:16" s="775" customFormat="1" ht="9.75" customHeight="1">
      <c r="A10" s="727"/>
      <c r="B10" s="777"/>
      <c r="C10" s="726" t="s">
        <v>95</v>
      </c>
      <c r="D10" s="727"/>
      <c r="E10" s="727"/>
      <c r="F10" s="778"/>
      <c r="G10" s="778"/>
      <c r="H10" s="778"/>
      <c r="I10" s="778"/>
      <c r="J10" s="778"/>
      <c r="K10" s="778"/>
      <c r="L10" s="778"/>
      <c r="M10" s="778"/>
      <c r="N10" s="778"/>
      <c r="O10" s="522"/>
      <c r="P10" s="523"/>
    </row>
    <row r="11" spans="1:16" s="654" customFormat="1" ht="9.75" customHeight="1">
      <c r="A11" s="652"/>
      <c r="B11" s="653"/>
      <c r="C11" s="1393" t="s">
        <v>464</v>
      </c>
      <c r="D11" s="551"/>
      <c r="E11" s="652"/>
      <c r="F11" s="757">
        <v>169</v>
      </c>
      <c r="G11" s="757"/>
      <c r="H11" s="757">
        <v>165</v>
      </c>
      <c r="I11" s="757"/>
      <c r="J11" s="757">
        <v>294</v>
      </c>
      <c r="K11" s="757"/>
      <c r="L11" s="757">
        <v>306</v>
      </c>
      <c r="M11" s="757"/>
      <c r="N11" s="757">
        <v>176</v>
      </c>
      <c r="O11" s="522"/>
      <c r="P11" s="523"/>
    </row>
    <row r="12" spans="1:16" s="654" customFormat="1" ht="9.75" customHeight="1">
      <c r="A12" s="652"/>
      <c r="B12" s="653"/>
      <c r="C12" s="1393" t="s">
        <v>465</v>
      </c>
      <c r="D12" s="549"/>
      <c r="E12" s="652"/>
      <c r="F12" s="757">
        <v>6858</v>
      </c>
      <c r="G12" s="757"/>
      <c r="H12" s="757">
        <v>8323</v>
      </c>
      <c r="I12" s="757"/>
      <c r="J12" s="757">
        <v>24165</v>
      </c>
      <c r="K12" s="757"/>
      <c r="L12" s="757">
        <v>25661</v>
      </c>
      <c r="M12" s="757"/>
      <c r="N12" s="757">
        <v>9226</v>
      </c>
      <c r="O12" s="522"/>
      <c r="P12" s="523"/>
    </row>
    <row r="13" spans="1:16" s="654" customFormat="1" ht="9.75" customHeight="1">
      <c r="A13" s="652"/>
      <c r="B13" s="653"/>
      <c r="C13" s="1393" t="s">
        <v>466</v>
      </c>
      <c r="D13" s="549"/>
      <c r="E13" s="652"/>
      <c r="F13" s="757">
        <v>1750</v>
      </c>
      <c r="G13" s="757"/>
      <c r="H13" s="757">
        <v>1997</v>
      </c>
      <c r="I13" s="757"/>
      <c r="J13" s="757">
        <v>2806</v>
      </c>
      <c r="K13" s="757"/>
      <c r="L13" s="757">
        <v>2893</v>
      </c>
      <c r="M13" s="757"/>
      <c r="N13" s="757">
        <v>1856</v>
      </c>
      <c r="O13" s="522"/>
      <c r="P13" s="523"/>
    </row>
    <row r="14" spans="1:16" s="654" customFormat="1" ht="9" customHeight="1">
      <c r="A14" s="652"/>
      <c r="B14" s="653"/>
      <c r="C14" s="726" t="s">
        <v>467</v>
      </c>
      <c r="D14" s="652"/>
      <c r="E14" s="727"/>
      <c r="F14" s="778"/>
      <c r="G14" s="778"/>
      <c r="H14" s="778"/>
      <c r="I14" s="778"/>
      <c r="J14" s="778"/>
      <c r="K14" s="778"/>
      <c r="L14" s="778"/>
      <c r="M14" s="778"/>
      <c r="N14" s="778"/>
      <c r="O14" s="522"/>
      <c r="P14" s="523"/>
    </row>
    <row r="15" spans="1:16" s="654" customFormat="1" ht="9.75" customHeight="1">
      <c r="A15" s="652"/>
      <c r="B15" s="653"/>
      <c r="C15" s="1393" t="s">
        <v>464</v>
      </c>
      <c r="D15" s="551"/>
      <c r="E15" s="652"/>
      <c r="F15" s="769">
        <v>57</v>
      </c>
      <c r="G15" s="769"/>
      <c r="H15" s="769">
        <v>59</v>
      </c>
      <c r="I15" s="769"/>
      <c r="J15" s="769">
        <v>97</v>
      </c>
      <c r="K15" s="769"/>
      <c r="L15" s="769">
        <v>117</v>
      </c>
      <c r="M15" s="769"/>
      <c r="N15" s="769">
        <v>48</v>
      </c>
      <c r="O15" s="522"/>
      <c r="P15" s="523"/>
    </row>
    <row r="16" spans="1:16" s="654" customFormat="1" ht="9.75" customHeight="1">
      <c r="A16" s="652"/>
      <c r="B16" s="653"/>
      <c r="C16" s="1393" t="s">
        <v>465</v>
      </c>
      <c r="D16" s="549"/>
      <c r="E16" s="652"/>
      <c r="F16" s="769">
        <v>2114</v>
      </c>
      <c r="G16" s="769"/>
      <c r="H16" s="769">
        <v>2172</v>
      </c>
      <c r="I16" s="769"/>
      <c r="J16" s="769">
        <v>7884</v>
      </c>
      <c r="K16" s="769"/>
      <c r="L16" s="769">
        <v>7115</v>
      </c>
      <c r="M16" s="769"/>
      <c r="N16" s="769">
        <v>1643</v>
      </c>
      <c r="O16" s="522"/>
      <c r="P16" s="523"/>
    </row>
    <row r="17" spans="1:16" s="654" customFormat="1" ht="9.75" customHeight="1">
      <c r="A17" s="652"/>
      <c r="B17" s="653"/>
      <c r="C17" s="1393" t="s">
        <v>466</v>
      </c>
      <c r="D17" s="549"/>
      <c r="E17" s="652"/>
      <c r="F17" s="769">
        <v>650</v>
      </c>
      <c r="G17" s="769"/>
      <c r="H17" s="769">
        <v>574</v>
      </c>
      <c r="I17" s="769"/>
      <c r="J17" s="769">
        <v>909</v>
      </c>
      <c r="K17" s="769"/>
      <c r="L17" s="769">
        <v>1098</v>
      </c>
      <c r="M17" s="769"/>
      <c r="N17" s="769">
        <v>538</v>
      </c>
      <c r="O17" s="522"/>
      <c r="P17" s="523"/>
    </row>
    <row r="18" spans="1:16" s="654" customFormat="1" ht="9.75" customHeight="1">
      <c r="A18" s="652"/>
      <c r="B18" s="653"/>
      <c r="C18" s="726" t="s">
        <v>468</v>
      </c>
      <c r="D18" s="652"/>
      <c r="E18" s="727"/>
      <c r="F18" s="778"/>
      <c r="G18" s="778"/>
      <c r="H18" s="778"/>
      <c r="I18" s="778"/>
      <c r="J18" s="778"/>
      <c r="K18" s="778"/>
      <c r="L18" s="778"/>
      <c r="M18" s="778"/>
      <c r="N18" s="778"/>
      <c r="O18" s="522"/>
      <c r="P18" s="523"/>
    </row>
    <row r="19" spans="1:16" s="654" customFormat="1" ht="9.75" customHeight="1">
      <c r="A19" s="652"/>
      <c r="B19" s="653"/>
      <c r="C19" s="1393" t="s">
        <v>464</v>
      </c>
      <c r="D19" s="549"/>
      <c r="E19" s="652"/>
      <c r="F19" s="769">
        <v>16</v>
      </c>
      <c r="G19" s="769"/>
      <c r="H19" s="769">
        <v>10</v>
      </c>
      <c r="I19" s="769"/>
      <c r="J19" s="769">
        <v>19</v>
      </c>
      <c r="K19" s="769"/>
      <c r="L19" s="769">
        <v>26</v>
      </c>
      <c r="M19" s="769"/>
      <c r="N19" s="769">
        <v>28</v>
      </c>
      <c r="O19" s="522"/>
      <c r="P19" s="523"/>
    </row>
    <row r="20" spans="1:16" s="654" customFormat="1" ht="9.75" customHeight="1">
      <c r="A20" s="652"/>
      <c r="B20" s="653"/>
      <c r="C20" s="1393" t="s">
        <v>465</v>
      </c>
      <c r="D20" s="549"/>
      <c r="E20" s="652"/>
      <c r="F20" s="769">
        <v>407</v>
      </c>
      <c r="G20" s="769"/>
      <c r="H20" s="769">
        <v>121</v>
      </c>
      <c r="I20" s="769"/>
      <c r="J20" s="769">
        <v>615</v>
      </c>
      <c r="K20" s="769"/>
      <c r="L20" s="769">
        <v>837</v>
      </c>
      <c r="M20" s="769"/>
      <c r="N20" s="769">
        <v>839</v>
      </c>
      <c r="O20" s="522"/>
      <c r="P20" s="523"/>
    </row>
    <row r="21" spans="1:16" s="654" customFormat="1" ht="9.75" customHeight="1">
      <c r="A21" s="652"/>
      <c r="B21" s="653"/>
      <c r="C21" s="1393" t="s">
        <v>466</v>
      </c>
      <c r="D21" s="549"/>
      <c r="E21" s="652"/>
      <c r="F21" s="769">
        <v>141</v>
      </c>
      <c r="G21" s="769"/>
      <c r="H21" s="769">
        <v>53</v>
      </c>
      <c r="I21" s="769"/>
      <c r="J21" s="769">
        <v>96</v>
      </c>
      <c r="K21" s="769"/>
      <c r="L21" s="769">
        <v>246</v>
      </c>
      <c r="M21" s="769"/>
      <c r="N21" s="769">
        <v>169</v>
      </c>
      <c r="O21" s="522"/>
      <c r="P21" s="523"/>
    </row>
    <row r="22" spans="1:16" s="654" customFormat="1" ht="9" customHeight="1">
      <c r="A22" s="652"/>
      <c r="B22" s="653"/>
      <c r="C22" s="726" t="s">
        <v>469</v>
      </c>
      <c r="D22" s="652"/>
      <c r="E22" s="727"/>
      <c r="F22" s="778"/>
      <c r="G22" s="778"/>
      <c r="H22" s="778"/>
      <c r="I22" s="778"/>
      <c r="J22" s="778"/>
      <c r="K22" s="778"/>
      <c r="L22" s="778"/>
      <c r="M22" s="778"/>
      <c r="N22" s="778"/>
      <c r="O22" s="522"/>
      <c r="P22" s="523"/>
    </row>
    <row r="23" spans="1:16" s="654" customFormat="1" ht="9.75" customHeight="1">
      <c r="A23" s="652"/>
      <c r="B23" s="653"/>
      <c r="C23" s="1393" t="s">
        <v>464</v>
      </c>
      <c r="D23" s="549"/>
      <c r="E23" s="652"/>
      <c r="F23" s="769">
        <v>87</v>
      </c>
      <c r="G23" s="769"/>
      <c r="H23" s="769">
        <v>84</v>
      </c>
      <c r="I23" s="769"/>
      <c r="J23" s="769">
        <v>155</v>
      </c>
      <c r="K23" s="769"/>
      <c r="L23" s="769">
        <v>137</v>
      </c>
      <c r="M23" s="769"/>
      <c r="N23" s="769">
        <v>94</v>
      </c>
      <c r="O23" s="522"/>
      <c r="P23" s="523"/>
    </row>
    <row r="24" spans="1:16" s="654" customFormat="1" ht="9.75" customHeight="1">
      <c r="A24" s="652"/>
      <c r="B24" s="653"/>
      <c r="C24" s="1393" t="s">
        <v>465</v>
      </c>
      <c r="D24" s="549"/>
      <c r="E24" s="652"/>
      <c r="F24" s="769">
        <v>4117</v>
      </c>
      <c r="G24" s="769"/>
      <c r="H24" s="769">
        <v>5634</v>
      </c>
      <c r="I24" s="769"/>
      <c r="J24" s="769">
        <v>15252</v>
      </c>
      <c r="K24" s="769"/>
      <c r="L24" s="769">
        <v>17350</v>
      </c>
      <c r="M24" s="769"/>
      <c r="N24" s="769">
        <v>6630</v>
      </c>
      <c r="O24" s="522"/>
      <c r="P24" s="523"/>
    </row>
    <row r="25" spans="1:16" s="654" customFormat="1" ht="9.75" customHeight="1">
      <c r="A25" s="652"/>
      <c r="B25" s="653"/>
      <c r="C25" s="1393" t="s">
        <v>466</v>
      </c>
      <c r="D25" s="549"/>
      <c r="E25" s="652"/>
      <c r="F25" s="769">
        <v>904</v>
      </c>
      <c r="G25" s="769"/>
      <c r="H25" s="769">
        <v>1237</v>
      </c>
      <c r="I25" s="769"/>
      <c r="J25" s="769">
        <v>1617</v>
      </c>
      <c r="K25" s="769"/>
      <c r="L25" s="769">
        <v>1344</v>
      </c>
      <c r="M25" s="769"/>
      <c r="N25" s="769">
        <v>1108</v>
      </c>
      <c r="O25" s="522"/>
      <c r="P25" s="523"/>
    </row>
    <row r="26" spans="1:16" s="654" customFormat="1" ht="9" customHeight="1">
      <c r="A26" s="652"/>
      <c r="B26" s="653"/>
      <c r="C26" s="726" t="s">
        <v>470</v>
      </c>
      <c r="D26" s="652"/>
      <c r="E26" s="727"/>
      <c r="F26" s="778"/>
      <c r="G26" s="778"/>
      <c r="H26" s="778"/>
      <c r="I26" s="778"/>
      <c r="J26" s="778"/>
      <c r="K26" s="778"/>
      <c r="L26" s="778"/>
      <c r="M26" s="778"/>
      <c r="N26" s="778"/>
      <c r="O26" s="522"/>
      <c r="P26" s="523"/>
    </row>
    <row r="27" spans="1:16" s="654" customFormat="1" ht="9.75" customHeight="1">
      <c r="A27" s="652"/>
      <c r="B27" s="653"/>
      <c r="C27" s="1393" t="s">
        <v>464</v>
      </c>
      <c r="D27" s="549"/>
      <c r="E27" s="652"/>
      <c r="F27" s="769">
        <v>3</v>
      </c>
      <c r="G27" s="769"/>
      <c r="H27" s="769">
        <v>5</v>
      </c>
      <c r="I27" s="769"/>
      <c r="J27" s="769">
        <v>12</v>
      </c>
      <c r="K27" s="769"/>
      <c r="L27" s="769">
        <v>4</v>
      </c>
      <c r="M27" s="769"/>
      <c r="N27" s="769">
        <v>3</v>
      </c>
      <c r="O27" s="522"/>
      <c r="P27" s="523"/>
    </row>
    <row r="28" spans="1:16" s="654" customFormat="1" ht="9.75" customHeight="1">
      <c r="A28" s="652"/>
      <c r="B28" s="653"/>
      <c r="C28" s="1393" t="s">
        <v>465</v>
      </c>
      <c r="D28" s="549"/>
      <c r="E28" s="652"/>
      <c r="F28" s="769">
        <v>165</v>
      </c>
      <c r="G28" s="769"/>
      <c r="H28" s="769">
        <v>187</v>
      </c>
      <c r="I28" s="769"/>
      <c r="J28" s="769">
        <v>241</v>
      </c>
      <c r="K28" s="769"/>
      <c r="L28" s="769">
        <v>89</v>
      </c>
      <c r="M28" s="769"/>
      <c r="N28" s="769">
        <v>51</v>
      </c>
      <c r="O28" s="522"/>
      <c r="P28" s="523"/>
    </row>
    <row r="29" spans="1:16" s="654" customFormat="1" ht="9.75" customHeight="1">
      <c r="A29" s="652"/>
      <c r="B29" s="653"/>
      <c r="C29" s="1393" t="s">
        <v>466</v>
      </c>
      <c r="D29" s="549"/>
      <c r="E29" s="652"/>
      <c r="F29" s="769">
        <v>35</v>
      </c>
      <c r="G29" s="769"/>
      <c r="H29" s="769">
        <v>28</v>
      </c>
      <c r="I29" s="769"/>
      <c r="J29" s="769">
        <v>117</v>
      </c>
      <c r="K29" s="769"/>
      <c r="L29" s="769">
        <v>52</v>
      </c>
      <c r="M29" s="769"/>
      <c r="N29" s="769">
        <v>27</v>
      </c>
      <c r="O29" s="522"/>
      <c r="P29" s="523"/>
    </row>
    <row r="30" spans="1:16" s="654" customFormat="1" ht="9" customHeight="1">
      <c r="A30" s="652"/>
      <c r="B30" s="653"/>
      <c r="C30" s="726" t="s">
        <v>471</v>
      </c>
      <c r="D30" s="652"/>
      <c r="E30" s="727"/>
      <c r="F30" s="778"/>
      <c r="G30" s="778"/>
      <c r="H30" s="778"/>
      <c r="I30" s="778"/>
      <c r="J30" s="778"/>
      <c r="K30" s="778"/>
      <c r="L30" s="778"/>
      <c r="M30" s="778"/>
      <c r="N30" s="778"/>
      <c r="O30" s="522"/>
      <c r="P30" s="523"/>
    </row>
    <row r="31" spans="1:16" s="654" customFormat="1" ht="9.75" customHeight="1">
      <c r="A31" s="652"/>
      <c r="B31" s="653"/>
      <c r="C31" s="1393" t="s">
        <v>464</v>
      </c>
      <c r="D31" s="551"/>
      <c r="E31" s="652"/>
      <c r="F31" s="769">
        <v>6</v>
      </c>
      <c r="G31" s="769"/>
      <c r="H31" s="769">
        <v>7</v>
      </c>
      <c r="I31" s="769"/>
      <c r="J31" s="769">
        <v>11</v>
      </c>
      <c r="K31" s="769"/>
      <c r="L31" s="769">
        <v>22</v>
      </c>
      <c r="M31" s="769"/>
      <c r="N31" s="769">
        <v>3</v>
      </c>
      <c r="O31" s="522"/>
      <c r="P31" s="523"/>
    </row>
    <row r="32" spans="1:16" s="654" customFormat="1" ht="9.75" customHeight="1">
      <c r="A32" s="652"/>
      <c r="B32" s="653"/>
      <c r="C32" s="1393" t="s">
        <v>465</v>
      </c>
      <c r="D32" s="549"/>
      <c r="E32" s="652"/>
      <c r="F32" s="769">
        <v>55</v>
      </c>
      <c r="G32" s="769"/>
      <c r="H32" s="769">
        <v>209</v>
      </c>
      <c r="I32" s="769"/>
      <c r="J32" s="769">
        <v>173</v>
      </c>
      <c r="K32" s="769"/>
      <c r="L32" s="769">
        <v>270</v>
      </c>
      <c r="M32" s="769"/>
      <c r="N32" s="769">
        <v>63</v>
      </c>
      <c r="O32" s="522"/>
      <c r="P32" s="523"/>
    </row>
    <row r="33" spans="1:16" s="654" customFormat="1" ht="9.75" customHeight="1">
      <c r="A33" s="652"/>
      <c r="B33" s="653"/>
      <c r="C33" s="1393" t="s">
        <v>466</v>
      </c>
      <c r="D33" s="549"/>
      <c r="E33" s="652"/>
      <c r="F33" s="769">
        <v>20</v>
      </c>
      <c r="G33" s="769"/>
      <c r="H33" s="769">
        <v>105</v>
      </c>
      <c r="I33" s="769"/>
      <c r="J33" s="769">
        <v>67</v>
      </c>
      <c r="K33" s="769"/>
      <c r="L33" s="769">
        <v>153</v>
      </c>
      <c r="M33" s="769"/>
      <c r="N33" s="769">
        <v>14</v>
      </c>
      <c r="O33" s="522"/>
      <c r="P33" s="523"/>
    </row>
    <row r="34" spans="1:16" s="654" customFormat="1" ht="3.75" customHeight="1">
      <c r="A34" s="652"/>
      <c r="B34" s="653"/>
      <c r="C34" s="1393"/>
      <c r="D34" s="549"/>
      <c r="E34" s="652"/>
      <c r="F34" s="757"/>
      <c r="G34" s="757"/>
      <c r="H34" s="757"/>
      <c r="I34" s="757"/>
      <c r="J34" s="757"/>
      <c r="K34" s="757"/>
      <c r="L34" s="757"/>
      <c r="M34" s="757"/>
      <c r="N34" s="757"/>
      <c r="O34" s="522"/>
      <c r="P34" s="523"/>
    </row>
    <row r="35" spans="1:16" s="775" customFormat="1" ht="12.75" customHeight="1">
      <c r="A35" s="727"/>
      <c r="B35" s="777"/>
      <c r="C35" s="1504" t="s">
        <v>299</v>
      </c>
      <c r="D35" s="1505"/>
      <c r="E35" s="513"/>
      <c r="F35" s="776"/>
      <c r="G35" s="776"/>
      <c r="H35" s="776"/>
      <c r="I35" s="776"/>
      <c r="J35" s="776"/>
      <c r="K35" s="776"/>
      <c r="L35" s="776"/>
      <c r="M35" s="776"/>
      <c r="N35" s="776"/>
      <c r="O35" s="522"/>
      <c r="P35" s="523"/>
    </row>
    <row r="36" spans="1:16" s="770" customFormat="1" ht="9.75" customHeight="1">
      <c r="A36" s="772"/>
      <c r="B36" s="773"/>
      <c r="C36" s="726" t="s">
        <v>95</v>
      </c>
      <c r="E36" s="773"/>
      <c r="F36" s="774"/>
      <c r="G36" s="774"/>
      <c r="H36" s="774"/>
      <c r="I36" s="774"/>
      <c r="J36" s="774"/>
      <c r="K36" s="774"/>
      <c r="L36" s="774"/>
      <c r="M36" s="774"/>
      <c r="N36" s="774"/>
      <c r="O36" s="707"/>
      <c r="P36" s="739"/>
    </row>
    <row r="37" spans="1:16" ht="10.5" customHeight="1">
      <c r="A37" s="513"/>
      <c r="B37" s="522"/>
      <c r="C37" s="1393" t="s">
        <v>464</v>
      </c>
      <c r="D37" s="549"/>
      <c r="E37" s="513"/>
      <c r="F37" s="757">
        <v>118</v>
      </c>
      <c r="G37" s="757"/>
      <c r="H37" s="757">
        <v>151</v>
      </c>
      <c r="I37" s="757"/>
      <c r="J37" s="757">
        <v>229</v>
      </c>
      <c r="K37" s="757"/>
      <c r="L37" s="757">
        <v>245</v>
      </c>
      <c r="M37" s="757"/>
      <c r="N37" s="757">
        <v>142</v>
      </c>
      <c r="O37" s="522"/>
      <c r="P37" s="523"/>
    </row>
    <row r="38" spans="1:16" s="654" customFormat="1" ht="10.5" customHeight="1">
      <c r="A38" s="652"/>
      <c r="B38" s="653"/>
      <c r="C38" s="1393" t="s">
        <v>465</v>
      </c>
      <c r="D38" s="549"/>
      <c r="E38" s="652"/>
      <c r="F38" s="757">
        <v>4251</v>
      </c>
      <c r="G38" s="757"/>
      <c r="H38" s="757">
        <v>7032</v>
      </c>
      <c r="I38" s="757"/>
      <c r="J38" s="757">
        <v>16723</v>
      </c>
      <c r="K38" s="757"/>
      <c r="L38" s="757">
        <v>18683</v>
      </c>
      <c r="M38" s="757"/>
      <c r="N38" s="757">
        <v>12002</v>
      </c>
      <c r="O38" s="522"/>
      <c r="P38" s="523"/>
    </row>
    <row r="39" spans="1:16" s="654" customFormat="1" ht="12" customHeight="1">
      <c r="A39" s="652"/>
      <c r="B39" s="653"/>
      <c r="C39" s="1393" t="s">
        <v>562</v>
      </c>
      <c r="D39" s="728"/>
      <c r="E39" s="652"/>
      <c r="F39" s="757">
        <v>929</v>
      </c>
      <c r="G39" s="757"/>
      <c r="H39" s="757">
        <v>1814</v>
      </c>
      <c r="I39" s="757"/>
      <c r="J39" s="757">
        <v>2812</v>
      </c>
      <c r="K39" s="757"/>
      <c r="L39" s="757">
        <v>2011</v>
      </c>
      <c r="M39" s="757"/>
      <c r="N39" s="757">
        <v>1452</v>
      </c>
      <c r="O39" s="522"/>
      <c r="P39" s="523"/>
    </row>
    <row r="40" spans="1:16" s="654" customFormat="1" ht="12" customHeight="1">
      <c r="A40" s="652"/>
      <c r="B40" s="653"/>
      <c r="C40" s="1393" t="s">
        <v>561</v>
      </c>
      <c r="D40" s="728"/>
      <c r="E40" s="652"/>
      <c r="F40" s="632">
        <f>SUM(F41:F43)</f>
        <v>929</v>
      </c>
      <c r="G40" s="632"/>
      <c r="H40" s="632">
        <f>SUM(H41:H43)</f>
        <v>1814</v>
      </c>
      <c r="I40" s="632"/>
      <c r="J40" s="632">
        <f>SUM(J41:J43)</f>
        <v>2812</v>
      </c>
      <c r="K40" s="632"/>
      <c r="L40" s="632">
        <f>SUM(L41:L43)</f>
        <v>2004</v>
      </c>
      <c r="M40" s="632"/>
      <c r="N40" s="632">
        <f>SUM(N41:N43)</f>
        <v>1452</v>
      </c>
      <c r="O40" s="522"/>
      <c r="P40" s="523"/>
    </row>
    <row r="41" spans="1:16" s="654" customFormat="1" ht="9.75" customHeight="1">
      <c r="A41" s="652"/>
      <c r="B41" s="653"/>
      <c r="C41" s="1393"/>
      <c r="D41" s="1404" t="s">
        <v>472</v>
      </c>
      <c r="E41" s="652"/>
      <c r="F41" s="769">
        <v>860</v>
      </c>
      <c r="G41" s="769"/>
      <c r="H41" s="769">
        <v>1643</v>
      </c>
      <c r="I41" s="769"/>
      <c r="J41" s="769">
        <v>2704</v>
      </c>
      <c r="K41" s="769"/>
      <c r="L41" s="769">
        <v>1900</v>
      </c>
      <c r="M41" s="769"/>
      <c r="N41" s="769">
        <v>1373</v>
      </c>
      <c r="O41" s="522"/>
      <c r="P41" s="523"/>
    </row>
    <row r="42" spans="1:16" s="654" customFormat="1" ht="9.75" customHeight="1">
      <c r="A42" s="652"/>
      <c r="B42" s="653"/>
      <c r="C42" s="1393"/>
      <c r="D42" s="1404" t="s">
        <v>473</v>
      </c>
      <c r="E42" s="652"/>
      <c r="F42" s="769">
        <v>60</v>
      </c>
      <c r="G42" s="769">
        <v>0</v>
      </c>
      <c r="H42" s="769">
        <v>125</v>
      </c>
      <c r="I42" s="769">
        <v>0</v>
      </c>
      <c r="J42" s="769">
        <v>20</v>
      </c>
      <c r="K42" s="769">
        <v>0</v>
      </c>
      <c r="L42" s="769">
        <v>1</v>
      </c>
      <c r="M42" s="769">
        <v>0</v>
      </c>
      <c r="N42" s="769">
        <v>24</v>
      </c>
      <c r="O42" s="522"/>
      <c r="P42" s="523"/>
    </row>
    <row r="43" spans="1:16" s="654" customFormat="1" ht="9.75" customHeight="1">
      <c r="A43" s="652"/>
      <c r="B43" s="653"/>
      <c r="C43" s="1393"/>
      <c r="D43" s="1404" t="s">
        <v>474</v>
      </c>
      <c r="E43" s="652"/>
      <c r="F43" s="769">
        <v>9</v>
      </c>
      <c r="G43" s="769"/>
      <c r="H43" s="769">
        <v>46</v>
      </c>
      <c r="I43" s="769"/>
      <c r="J43" s="769">
        <v>88</v>
      </c>
      <c r="K43" s="769"/>
      <c r="L43" s="769">
        <v>103</v>
      </c>
      <c r="M43" s="769"/>
      <c r="N43" s="769">
        <v>55</v>
      </c>
      <c r="O43" s="522"/>
      <c r="P43" s="523"/>
    </row>
    <row r="44" spans="1:16" s="770" customFormat="1" ht="9" customHeight="1">
      <c r="A44" s="772"/>
      <c r="B44" s="773"/>
      <c r="C44" s="726" t="s">
        <v>467</v>
      </c>
      <c r="E44" s="772"/>
      <c r="F44" s="774"/>
      <c r="G44" s="774"/>
      <c r="H44" s="774"/>
      <c r="I44" s="774"/>
      <c r="J44" s="774"/>
      <c r="K44" s="774"/>
      <c r="L44" s="774"/>
      <c r="M44" s="774"/>
      <c r="N44" s="774"/>
      <c r="O44" s="707"/>
      <c r="P44" s="739"/>
    </row>
    <row r="45" spans="1:16" ht="10.5" customHeight="1">
      <c r="A45" s="513"/>
      <c r="B45" s="522"/>
      <c r="C45" s="1393" t="s">
        <v>464</v>
      </c>
      <c r="D45" s="549"/>
      <c r="E45" s="513"/>
      <c r="F45" s="769">
        <v>53</v>
      </c>
      <c r="G45" s="769"/>
      <c r="H45" s="769">
        <v>73</v>
      </c>
      <c r="I45" s="769"/>
      <c r="J45" s="769">
        <v>81</v>
      </c>
      <c r="K45" s="769"/>
      <c r="L45" s="769">
        <v>113</v>
      </c>
      <c r="M45" s="769"/>
      <c r="N45" s="769">
        <v>64</v>
      </c>
      <c r="O45" s="522"/>
      <c r="P45" s="523"/>
    </row>
    <row r="46" spans="1:16" s="654" customFormat="1" ht="12" customHeight="1">
      <c r="A46" s="652"/>
      <c r="B46" s="653"/>
      <c r="C46" s="1393" t="s">
        <v>465</v>
      </c>
      <c r="D46" s="549"/>
      <c r="E46" s="652"/>
      <c r="F46" s="769">
        <v>1720</v>
      </c>
      <c r="G46" s="769"/>
      <c r="H46" s="769">
        <v>3147</v>
      </c>
      <c r="I46" s="769"/>
      <c r="J46" s="769">
        <v>7595</v>
      </c>
      <c r="K46" s="769"/>
      <c r="L46" s="769">
        <v>5505</v>
      </c>
      <c r="M46" s="769"/>
      <c r="N46" s="769">
        <v>3449</v>
      </c>
      <c r="O46" s="522"/>
      <c r="P46" s="523"/>
    </row>
    <row r="47" spans="1:16" s="654" customFormat="1" ht="12" customHeight="1">
      <c r="A47" s="652"/>
      <c r="B47" s="653"/>
      <c r="C47" s="1393" t="s">
        <v>562</v>
      </c>
      <c r="D47" s="728"/>
      <c r="E47" s="652"/>
      <c r="F47" s="769">
        <v>393</v>
      </c>
      <c r="G47" s="769"/>
      <c r="H47" s="769">
        <v>894</v>
      </c>
      <c r="I47" s="769"/>
      <c r="J47" s="769">
        <v>829</v>
      </c>
      <c r="K47" s="769"/>
      <c r="L47" s="769">
        <v>972</v>
      </c>
      <c r="M47" s="769"/>
      <c r="N47" s="769">
        <v>622</v>
      </c>
      <c r="O47" s="522"/>
      <c r="P47" s="523"/>
    </row>
    <row r="48" spans="1:16" s="654" customFormat="1" ht="11.25" customHeight="1">
      <c r="A48" s="652"/>
      <c r="B48" s="653"/>
      <c r="C48" s="1393" t="s">
        <v>561</v>
      </c>
      <c r="D48" s="728"/>
      <c r="E48" s="652"/>
      <c r="F48" s="633">
        <f>342+47+4</f>
        <v>393</v>
      </c>
      <c r="G48" s="633"/>
      <c r="H48" s="633">
        <f>788+67+39</f>
        <v>894</v>
      </c>
      <c r="I48" s="633"/>
      <c r="J48" s="633">
        <f>723+19+87</f>
        <v>829</v>
      </c>
      <c r="K48" s="633"/>
      <c r="L48" s="633">
        <f>869+1+102</f>
        <v>972</v>
      </c>
      <c r="M48" s="633"/>
      <c r="N48" s="633">
        <f>597+4+21</f>
        <v>622</v>
      </c>
      <c r="O48" s="522"/>
      <c r="P48" s="523"/>
    </row>
    <row r="49" spans="1:16" s="770" customFormat="1" ht="9" customHeight="1">
      <c r="A49" s="772"/>
      <c r="B49" s="773"/>
      <c r="C49" s="726" t="s">
        <v>468</v>
      </c>
      <c r="E49" s="772"/>
      <c r="F49" s="771"/>
      <c r="G49" s="771"/>
      <c r="H49" s="771"/>
      <c r="I49" s="771"/>
      <c r="J49" s="771"/>
      <c r="K49" s="771"/>
      <c r="L49" s="771"/>
      <c r="M49" s="771"/>
      <c r="N49" s="771"/>
      <c r="O49" s="707"/>
      <c r="P49" s="739"/>
    </row>
    <row r="50" spans="1:16" ht="10.5" customHeight="1">
      <c r="A50" s="513"/>
      <c r="B50" s="522"/>
      <c r="C50" s="1393" t="s">
        <v>464</v>
      </c>
      <c r="D50" s="549"/>
      <c r="E50" s="513"/>
      <c r="F50" s="769">
        <v>20</v>
      </c>
      <c r="G50" s="769"/>
      <c r="H50" s="769">
        <v>14</v>
      </c>
      <c r="I50" s="769"/>
      <c r="J50" s="769">
        <v>18</v>
      </c>
      <c r="K50" s="769"/>
      <c r="L50" s="769">
        <v>17</v>
      </c>
      <c r="M50" s="769"/>
      <c r="N50" s="769">
        <v>26</v>
      </c>
      <c r="O50" s="522"/>
      <c r="P50" s="523"/>
    </row>
    <row r="51" spans="1:16" s="654" customFormat="1" ht="10.5" customHeight="1">
      <c r="A51" s="652"/>
      <c r="B51" s="653"/>
      <c r="C51" s="1393" t="s">
        <v>465</v>
      </c>
      <c r="D51" s="549"/>
      <c r="E51" s="652"/>
      <c r="F51" s="769">
        <v>590</v>
      </c>
      <c r="G51" s="769"/>
      <c r="H51" s="769">
        <v>245</v>
      </c>
      <c r="I51" s="769"/>
      <c r="J51" s="769">
        <v>583</v>
      </c>
      <c r="K51" s="769"/>
      <c r="L51" s="769">
        <v>548</v>
      </c>
      <c r="M51" s="769"/>
      <c r="N51" s="769">
        <v>556</v>
      </c>
      <c r="O51" s="522"/>
      <c r="P51" s="523"/>
    </row>
    <row r="52" spans="1:16" s="654" customFormat="1" ht="12" customHeight="1">
      <c r="A52" s="652"/>
      <c r="B52" s="653"/>
      <c r="C52" s="1393" t="s">
        <v>562</v>
      </c>
      <c r="D52" s="728"/>
      <c r="E52" s="652"/>
      <c r="F52" s="769">
        <v>208</v>
      </c>
      <c r="G52" s="769"/>
      <c r="H52" s="769">
        <v>70</v>
      </c>
      <c r="I52" s="769"/>
      <c r="J52" s="769">
        <v>99</v>
      </c>
      <c r="K52" s="769"/>
      <c r="L52" s="769">
        <v>109</v>
      </c>
      <c r="M52" s="769"/>
      <c r="N52" s="769">
        <v>211</v>
      </c>
      <c r="O52" s="522"/>
      <c r="P52" s="523"/>
    </row>
    <row r="53" spans="1:16" s="654" customFormat="1" ht="12" customHeight="1">
      <c r="A53" s="652"/>
      <c r="B53" s="653"/>
      <c r="C53" s="1393" t="s">
        <v>561</v>
      </c>
      <c r="D53" s="728"/>
      <c r="E53" s="652"/>
      <c r="F53" s="633">
        <f>204+4</f>
        <v>208</v>
      </c>
      <c r="G53" s="633"/>
      <c r="H53" s="633">
        <f>65+5</f>
        <v>70</v>
      </c>
      <c r="I53" s="633"/>
      <c r="J53" s="633">
        <f>98+1</f>
        <v>99</v>
      </c>
      <c r="K53" s="633"/>
      <c r="L53" s="633">
        <f>101+1</f>
        <v>102</v>
      </c>
      <c r="M53" s="633"/>
      <c r="N53" s="633">
        <f>192+8+11</f>
        <v>211</v>
      </c>
      <c r="O53" s="522"/>
      <c r="P53" s="523"/>
    </row>
    <row r="54" spans="1:16" s="770" customFormat="1" ht="9" customHeight="1">
      <c r="A54" s="772"/>
      <c r="B54" s="773"/>
      <c r="C54" s="726" t="s">
        <v>469</v>
      </c>
      <c r="E54" s="772"/>
      <c r="F54" s="771"/>
      <c r="G54" s="771"/>
      <c r="H54" s="771"/>
      <c r="I54" s="771"/>
      <c r="J54" s="771"/>
      <c r="K54" s="771"/>
      <c r="L54" s="771"/>
      <c r="M54" s="771"/>
      <c r="N54" s="771"/>
      <c r="O54" s="707"/>
      <c r="P54" s="739"/>
    </row>
    <row r="55" spans="1:16" ht="10.5" customHeight="1">
      <c r="A55" s="513"/>
      <c r="B55" s="522"/>
      <c r="C55" s="1393" t="s">
        <v>464</v>
      </c>
      <c r="D55" s="549"/>
      <c r="E55" s="513"/>
      <c r="F55" s="769">
        <v>42</v>
      </c>
      <c r="G55" s="769"/>
      <c r="H55" s="769">
        <v>56</v>
      </c>
      <c r="I55" s="769"/>
      <c r="J55" s="769">
        <v>118</v>
      </c>
      <c r="K55" s="769"/>
      <c r="L55" s="769">
        <v>100</v>
      </c>
      <c r="M55" s="769"/>
      <c r="N55" s="769">
        <v>45</v>
      </c>
      <c r="O55" s="522"/>
      <c r="P55" s="523"/>
    </row>
    <row r="56" spans="1:16" s="654" customFormat="1" ht="10.5" customHeight="1">
      <c r="A56" s="652"/>
      <c r="B56" s="653"/>
      <c r="C56" s="1393" t="s">
        <v>465</v>
      </c>
      <c r="D56" s="549"/>
      <c r="E56" s="652"/>
      <c r="F56" s="769">
        <v>1817</v>
      </c>
      <c r="G56" s="769"/>
      <c r="H56" s="769">
        <v>3497</v>
      </c>
      <c r="I56" s="769"/>
      <c r="J56" s="769">
        <v>8119</v>
      </c>
      <c r="K56" s="769"/>
      <c r="L56" s="769">
        <v>12451</v>
      </c>
      <c r="M56" s="769"/>
      <c r="N56" s="769">
        <v>7836</v>
      </c>
      <c r="O56" s="522"/>
      <c r="P56" s="523"/>
    </row>
    <row r="57" spans="1:16" s="654" customFormat="1" ht="12" customHeight="1">
      <c r="A57" s="652"/>
      <c r="B57" s="653"/>
      <c r="C57" s="1393" t="s">
        <v>562</v>
      </c>
      <c r="D57" s="728"/>
      <c r="E57" s="652"/>
      <c r="F57" s="769">
        <v>294</v>
      </c>
      <c r="G57" s="769"/>
      <c r="H57" s="769">
        <v>809</v>
      </c>
      <c r="I57" s="769"/>
      <c r="J57" s="769">
        <v>1719</v>
      </c>
      <c r="K57" s="769"/>
      <c r="L57" s="769">
        <v>832</v>
      </c>
      <c r="M57" s="769"/>
      <c r="N57" s="769">
        <v>533</v>
      </c>
      <c r="O57" s="522"/>
      <c r="P57" s="523"/>
    </row>
    <row r="58" spans="1:16" s="654" customFormat="1" ht="12" customHeight="1">
      <c r="A58" s="652"/>
      <c r="B58" s="653"/>
      <c r="C58" s="1393" t="s">
        <v>561</v>
      </c>
      <c r="D58" s="728"/>
      <c r="E58" s="652"/>
      <c r="F58" s="633">
        <f>281+8+5</f>
        <v>294</v>
      </c>
      <c r="G58" s="633"/>
      <c r="H58" s="633">
        <f>749+58+2</f>
        <v>809</v>
      </c>
      <c r="I58" s="633"/>
      <c r="J58" s="633">
        <f>1718+1</f>
        <v>1719</v>
      </c>
      <c r="K58" s="633"/>
      <c r="L58" s="633">
        <v>832</v>
      </c>
      <c r="M58" s="633"/>
      <c r="N58" s="633">
        <f>510+23</f>
        <v>533</v>
      </c>
      <c r="O58" s="522"/>
      <c r="P58" s="523"/>
    </row>
    <row r="59" spans="1:16" s="770" customFormat="1" ht="9" customHeight="1">
      <c r="A59" s="772"/>
      <c r="B59" s="773"/>
      <c r="C59" s="726" t="s">
        <v>470</v>
      </c>
      <c r="E59" s="772"/>
      <c r="F59" s="771"/>
      <c r="G59" s="771"/>
      <c r="H59" s="771"/>
      <c r="I59" s="771"/>
      <c r="J59" s="771"/>
      <c r="K59" s="771"/>
      <c r="L59" s="771"/>
      <c r="M59" s="771"/>
      <c r="N59" s="771"/>
      <c r="O59" s="707"/>
      <c r="P59" s="739"/>
    </row>
    <row r="60" spans="1:16" ht="10.5" customHeight="1">
      <c r="A60" s="513"/>
      <c r="B60" s="522"/>
      <c r="C60" s="1393" t="s">
        <v>464</v>
      </c>
      <c r="D60" s="549"/>
      <c r="E60" s="513"/>
      <c r="F60" s="769">
        <v>2</v>
      </c>
      <c r="G60" s="769"/>
      <c r="H60" s="769">
        <v>3</v>
      </c>
      <c r="I60" s="769"/>
      <c r="J60" s="769">
        <v>8</v>
      </c>
      <c r="K60" s="769"/>
      <c r="L60" s="769">
        <v>3</v>
      </c>
      <c r="M60" s="769"/>
      <c r="N60" s="769">
        <v>4</v>
      </c>
      <c r="O60" s="522"/>
      <c r="P60" s="523"/>
    </row>
    <row r="61" spans="1:16" s="654" customFormat="1" ht="10.5" customHeight="1">
      <c r="A61" s="652"/>
      <c r="B61" s="653"/>
      <c r="C61" s="1393" t="s">
        <v>465</v>
      </c>
      <c r="D61" s="549"/>
      <c r="E61" s="652"/>
      <c r="F61" s="769">
        <v>78</v>
      </c>
      <c r="G61" s="769"/>
      <c r="H61" s="769">
        <v>43</v>
      </c>
      <c r="I61" s="769"/>
      <c r="J61" s="769">
        <v>281</v>
      </c>
      <c r="K61" s="769"/>
      <c r="L61" s="769">
        <v>38</v>
      </c>
      <c r="M61" s="769"/>
      <c r="N61" s="769">
        <v>92</v>
      </c>
      <c r="O61" s="522"/>
      <c r="P61" s="523"/>
    </row>
    <row r="62" spans="1:16" s="654" customFormat="1" ht="12" customHeight="1">
      <c r="A62" s="652"/>
      <c r="B62" s="653"/>
      <c r="C62" s="1393" t="s">
        <v>562</v>
      </c>
      <c r="D62" s="728"/>
      <c r="E62" s="652"/>
      <c r="F62" s="769">
        <v>29</v>
      </c>
      <c r="G62" s="769"/>
      <c r="H62" s="769">
        <v>16</v>
      </c>
      <c r="I62" s="769"/>
      <c r="J62" s="769">
        <v>84</v>
      </c>
      <c r="K62" s="769"/>
      <c r="L62" s="769">
        <v>25</v>
      </c>
      <c r="M62" s="769"/>
      <c r="N62" s="769">
        <v>60</v>
      </c>
      <c r="O62" s="522"/>
      <c r="P62" s="523"/>
    </row>
    <row r="63" spans="1:16" s="654" customFormat="1" ht="12" customHeight="1">
      <c r="A63" s="652"/>
      <c r="B63" s="653"/>
      <c r="C63" s="1393" t="s">
        <v>561</v>
      </c>
      <c r="D63" s="728"/>
      <c r="E63" s="652"/>
      <c r="F63" s="769">
        <f>28+1</f>
        <v>29</v>
      </c>
      <c r="G63" s="633"/>
      <c r="H63" s="769">
        <v>16</v>
      </c>
      <c r="I63" s="633"/>
      <c r="J63" s="769">
        <v>84</v>
      </c>
      <c r="K63" s="633"/>
      <c r="L63" s="769">
        <v>25</v>
      </c>
      <c r="M63" s="633"/>
      <c r="N63" s="769">
        <v>60</v>
      </c>
      <c r="O63" s="522"/>
      <c r="P63" s="523"/>
    </row>
    <row r="64" spans="1:16" s="770" customFormat="1" ht="9" customHeight="1">
      <c r="A64" s="772"/>
      <c r="B64" s="773"/>
      <c r="C64" s="726" t="s">
        <v>471</v>
      </c>
      <c r="E64" s="772"/>
      <c r="F64" s="771"/>
      <c r="G64" s="771"/>
      <c r="H64" s="771"/>
      <c r="I64" s="771"/>
      <c r="J64" s="771"/>
      <c r="K64" s="771"/>
      <c r="L64" s="771"/>
      <c r="M64" s="771"/>
      <c r="N64" s="771"/>
      <c r="O64" s="707"/>
      <c r="P64" s="739"/>
    </row>
    <row r="65" spans="1:28" ht="10.5" customHeight="1">
      <c r="A65" s="513"/>
      <c r="B65" s="522"/>
      <c r="C65" s="1393" t="s">
        <v>464</v>
      </c>
      <c r="D65" s="549"/>
      <c r="E65" s="513"/>
      <c r="F65" s="769">
        <v>1</v>
      </c>
      <c r="G65" s="769"/>
      <c r="H65" s="769">
        <v>5</v>
      </c>
      <c r="I65" s="769"/>
      <c r="J65" s="769">
        <v>4</v>
      </c>
      <c r="K65" s="769"/>
      <c r="L65" s="769">
        <v>12</v>
      </c>
      <c r="M65" s="769"/>
      <c r="N65" s="769">
        <v>3</v>
      </c>
      <c r="O65" s="522"/>
      <c r="P65" s="523"/>
    </row>
    <row r="66" spans="1:28" s="654" customFormat="1" ht="10.5" customHeight="1">
      <c r="A66" s="652"/>
      <c r="B66" s="653"/>
      <c r="C66" s="1393" t="s">
        <v>465</v>
      </c>
      <c r="D66" s="549"/>
      <c r="E66" s="652"/>
      <c r="F66" s="769">
        <v>46</v>
      </c>
      <c r="G66" s="769"/>
      <c r="H66" s="769">
        <v>100</v>
      </c>
      <c r="I66" s="769"/>
      <c r="J66" s="769">
        <v>145</v>
      </c>
      <c r="K66" s="769"/>
      <c r="L66" s="769">
        <v>141</v>
      </c>
      <c r="M66" s="769"/>
      <c r="N66" s="769">
        <v>69</v>
      </c>
      <c r="O66" s="522"/>
      <c r="P66" s="523"/>
    </row>
    <row r="67" spans="1:28" s="654" customFormat="1" ht="12" customHeight="1">
      <c r="A67" s="652"/>
      <c r="B67" s="653"/>
      <c r="C67" s="1393" t="s">
        <v>562</v>
      </c>
      <c r="D67" s="728"/>
      <c r="E67" s="652"/>
      <c r="F67" s="769">
        <v>5</v>
      </c>
      <c r="G67" s="769"/>
      <c r="H67" s="769">
        <v>25</v>
      </c>
      <c r="I67" s="769"/>
      <c r="J67" s="769">
        <v>81</v>
      </c>
      <c r="K67" s="769"/>
      <c r="L67" s="769">
        <v>73</v>
      </c>
      <c r="M67" s="769"/>
      <c r="N67" s="769">
        <v>26</v>
      </c>
      <c r="O67" s="522"/>
      <c r="P67" s="523"/>
    </row>
    <row r="68" spans="1:28" s="654" customFormat="1" ht="12" customHeight="1">
      <c r="A68" s="652"/>
      <c r="B68" s="653"/>
      <c r="C68" s="1393" t="s">
        <v>561</v>
      </c>
      <c r="D68" s="728"/>
      <c r="E68" s="652"/>
      <c r="F68" s="769">
        <v>5</v>
      </c>
      <c r="G68" s="633"/>
      <c r="H68" s="769">
        <v>25</v>
      </c>
      <c r="I68" s="633"/>
      <c r="J68" s="769">
        <v>81</v>
      </c>
      <c r="K68" s="633"/>
      <c r="L68" s="769">
        <v>73</v>
      </c>
      <c r="M68" s="633"/>
      <c r="N68" s="769">
        <f>14+12</f>
        <v>26</v>
      </c>
      <c r="O68" s="522"/>
      <c r="P68" s="523"/>
    </row>
    <row r="69" spans="1:28" ht="2.25" customHeight="1">
      <c r="A69" s="513"/>
      <c r="B69" s="522"/>
      <c r="C69" s="255"/>
      <c r="D69" s="1512"/>
      <c r="E69" s="1512"/>
      <c r="F69" s="1512"/>
      <c r="G69" s="1512"/>
      <c r="H69" s="1512"/>
      <c r="I69" s="1512"/>
      <c r="J69" s="1512"/>
      <c r="K69" s="1399"/>
      <c r="L69" s="1399"/>
      <c r="M69" s="1399"/>
      <c r="N69" s="1399"/>
      <c r="O69" s="650"/>
      <c r="P69" s="548"/>
      <c r="Q69" s="634"/>
      <c r="R69" s="1503"/>
      <c r="S69" s="1503"/>
      <c r="T69" s="1503"/>
      <c r="U69" s="1395"/>
      <c r="V69" s="1395"/>
      <c r="W69" s="1395"/>
      <c r="X69" s="1395"/>
      <c r="Y69" s="1395"/>
      <c r="Z69" s="1395"/>
      <c r="AA69" s="1395"/>
      <c r="AB69" s="1395" t="s">
        <v>97</v>
      </c>
    </row>
    <row r="70" spans="1:28" ht="13.5" customHeight="1">
      <c r="A70" s="513"/>
      <c r="B70" s="522"/>
      <c r="C70" s="746" t="s">
        <v>345</v>
      </c>
      <c r="D70" s="745"/>
      <c r="E70" s="1396"/>
      <c r="F70" s="1396"/>
      <c r="G70" s="1396"/>
      <c r="H70" s="1396"/>
      <c r="I70" s="1396"/>
      <c r="J70" s="1396"/>
      <c r="K70" s="1396"/>
      <c r="L70" s="1396"/>
      <c r="M70" s="1396"/>
      <c r="N70" s="1397"/>
      <c r="O70" s="650"/>
      <c r="P70" s="742"/>
      <c r="Q70" s="742"/>
      <c r="R70" s="742"/>
      <c r="S70" s="742"/>
      <c r="T70" s="742"/>
      <c r="U70" s="742"/>
      <c r="V70" s="742"/>
      <c r="W70" s="742"/>
      <c r="X70" s="742"/>
      <c r="Y70" s="742"/>
      <c r="Z70" s="742"/>
      <c r="AA70" s="742"/>
      <c r="AB70" s="742"/>
    </row>
    <row r="71" spans="1:28" ht="3.75" customHeight="1">
      <c r="A71" s="513"/>
      <c r="B71" s="522"/>
      <c r="C71" s="744"/>
      <c r="D71" s="743"/>
      <c r="E71" s="742"/>
      <c r="F71" s="742"/>
      <c r="G71" s="742"/>
      <c r="H71" s="742"/>
      <c r="I71" s="742"/>
      <c r="J71" s="742"/>
      <c r="K71" s="742"/>
      <c r="L71" s="742"/>
      <c r="M71" s="742"/>
      <c r="N71" s="742"/>
      <c r="O71" s="650"/>
      <c r="P71" s="742"/>
      <c r="Q71" s="742"/>
      <c r="R71" s="742"/>
      <c r="S71" s="742"/>
      <c r="T71" s="742"/>
      <c r="U71" s="742"/>
      <c r="V71" s="742"/>
      <c r="W71" s="742"/>
      <c r="X71" s="742"/>
      <c r="Y71" s="742"/>
      <c r="Z71" s="742"/>
      <c r="AA71" s="742"/>
      <c r="AB71" s="742"/>
    </row>
    <row r="72" spans="1:28" ht="12.75" customHeight="1">
      <c r="A72" s="513"/>
      <c r="B72" s="522"/>
      <c r="C72" s="1504" t="s">
        <v>299</v>
      </c>
      <c r="D72" s="1505"/>
      <c r="E72" s="634"/>
      <c r="F72" s="254">
        <v>2007</v>
      </c>
      <c r="G72" s="1395"/>
      <c r="H72" s="254">
        <v>2008</v>
      </c>
      <c r="I72" s="1395"/>
      <c r="J72" s="254">
        <v>2009</v>
      </c>
      <c r="K72" s="1395"/>
      <c r="L72" s="254">
        <v>2010</v>
      </c>
      <c r="M72" s="1395"/>
      <c r="N72" s="254">
        <v>2011</v>
      </c>
      <c r="O72" s="650"/>
      <c r="P72" s="522"/>
      <c r="Q72" s="656"/>
      <c r="R72" s="656"/>
      <c r="S72" s="656"/>
      <c r="T72" s="656"/>
      <c r="U72" s="656"/>
      <c r="V72" s="656"/>
      <c r="W72" s="656"/>
      <c r="X72" s="656"/>
      <c r="Y72" s="656"/>
      <c r="Z72" s="656"/>
      <c r="AA72" s="656"/>
      <c r="AB72" s="656"/>
    </row>
    <row r="73" spans="1:28" ht="11.25" customHeight="1">
      <c r="A73" s="513"/>
      <c r="B73" s="522"/>
      <c r="C73" s="1393" t="s">
        <v>464</v>
      </c>
      <c r="D73" s="1393"/>
      <c r="E73" s="634"/>
      <c r="F73" s="632">
        <v>155</v>
      </c>
      <c r="G73" s="1405"/>
      <c r="H73" s="632">
        <v>231</v>
      </c>
      <c r="I73" s="1405"/>
      <c r="J73" s="632">
        <v>379</v>
      </c>
      <c r="K73" s="1405"/>
      <c r="L73" s="632">
        <v>294</v>
      </c>
      <c r="M73" s="1405"/>
      <c r="N73" s="632">
        <v>641</v>
      </c>
      <c r="O73" s="650"/>
      <c r="P73" s="522"/>
      <c r="Q73" s="656"/>
      <c r="R73" s="656"/>
      <c r="S73" s="656"/>
      <c r="T73" s="656"/>
      <c r="U73" s="656"/>
      <c r="V73" s="656"/>
      <c r="W73" s="656"/>
      <c r="X73" s="656"/>
      <c r="Y73" s="656"/>
      <c r="Z73" s="656"/>
      <c r="AA73" s="656"/>
      <c r="AB73" s="656"/>
    </row>
    <row r="74" spans="1:28" ht="10.5" customHeight="1">
      <c r="A74" s="513"/>
      <c r="B74" s="522"/>
      <c r="C74" s="1393" t="s">
        <v>465</v>
      </c>
      <c r="D74" s="1393"/>
      <c r="E74" s="634"/>
      <c r="F74" s="632">
        <v>17526</v>
      </c>
      <c r="G74" s="1405"/>
      <c r="H74" s="632">
        <v>15312</v>
      </c>
      <c r="I74" s="1405"/>
      <c r="J74" s="632">
        <v>37591</v>
      </c>
      <c r="K74" s="1405"/>
      <c r="L74" s="632">
        <v>22480</v>
      </c>
      <c r="M74" s="1405"/>
      <c r="N74" s="632">
        <v>34777</v>
      </c>
      <c r="O74" s="650"/>
      <c r="P74" s="522"/>
    </row>
    <row r="75" spans="1:28" ht="12" customHeight="1">
      <c r="A75" s="513"/>
      <c r="B75" s="522"/>
      <c r="C75" s="1393" t="s">
        <v>562</v>
      </c>
      <c r="D75" s="728"/>
      <c r="E75" s="634"/>
      <c r="F75" s="632">
        <v>2687</v>
      </c>
      <c r="G75" s="1405"/>
      <c r="H75" s="632">
        <v>3743</v>
      </c>
      <c r="I75" s="1405"/>
      <c r="J75" s="632">
        <v>5814</v>
      </c>
      <c r="K75" s="1405"/>
      <c r="L75" s="632">
        <v>3729</v>
      </c>
      <c r="M75" s="1405"/>
      <c r="N75" s="632">
        <v>6922</v>
      </c>
      <c r="O75" s="650"/>
      <c r="P75" s="522"/>
    </row>
    <row r="76" spans="1:28" ht="12" customHeight="1">
      <c r="A76" s="513"/>
      <c r="B76" s="522"/>
      <c r="C76" s="1393" t="s">
        <v>561</v>
      </c>
      <c r="D76" s="728"/>
      <c r="E76" s="634"/>
      <c r="F76" s="632">
        <f t="shared" ref="F76:N76" si="0">SUM(F77:F79)</f>
        <v>2625</v>
      </c>
      <c r="G76" s="1405">
        <f t="shared" si="0"/>
        <v>0</v>
      </c>
      <c r="H76" s="632">
        <f t="shared" si="0"/>
        <v>3745</v>
      </c>
      <c r="I76" s="1405">
        <f t="shared" si="0"/>
        <v>0</v>
      </c>
      <c r="J76" s="632">
        <f t="shared" si="0"/>
        <v>5779</v>
      </c>
      <c r="K76" s="1405">
        <f t="shared" si="0"/>
        <v>0</v>
      </c>
      <c r="L76" s="632">
        <f t="shared" si="0"/>
        <v>3729</v>
      </c>
      <c r="M76" s="1405">
        <f t="shared" si="0"/>
        <v>0</v>
      </c>
      <c r="N76" s="632">
        <f t="shared" si="0"/>
        <v>6923</v>
      </c>
      <c r="O76" s="650"/>
      <c r="P76" s="522"/>
    </row>
    <row r="77" spans="1:28" ht="10.5" customHeight="1">
      <c r="A77" s="513"/>
      <c r="B77" s="522"/>
      <c r="C77" s="255"/>
      <c r="D77" s="689" t="s">
        <v>472</v>
      </c>
      <c r="E77" s="634"/>
      <c r="F77" s="633">
        <v>2289</v>
      </c>
      <c r="G77" s="1405"/>
      <c r="H77" s="633">
        <v>3538</v>
      </c>
      <c r="I77" s="1405"/>
      <c r="J77" s="633">
        <v>5522</v>
      </c>
      <c r="K77" s="1405"/>
      <c r="L77" s="633">
        <v>3462</v>
      </c>
      <c r="M77" s="1405"/>
      <c r="N77" s="633">
        <v>6526</v>
      </c>
      <c r="O77" s="650"/>
      <c r="P77" s="522"/>
    </row>
    <row r="78" spans="1:28" ht="10.5" customHeight="1">
      <c r="A78" s="513"/>
      <c r="B78" s="522"/>
      <c r="C78" s="255"/>
      <c r="D78" s="689" t="s">
        <v>473</v>
      </c>
      <c r="E78" s="634"/>
      <c r="F78" s="633">
        <v>224</v>
      </c>
      <c r="G78" s="1405"/>
      <c r="H78" s="633">
        <v>167</v>
      </c>
      <c r="I78" s="1405"/>
      <c r="J78" s="633">
        <v>208</v>
      </c>
      <c r="K78" s="1405"/>
      <c r="L78" s="633">
        <v>73</v>
      </c>
      <c r="M78" s="1405"/>
      <c r="N78" s="633">
        <v>224</v>
      </c>
      <c r="O78" s="522"/>
      <c r="P78" s="523"/>
    </row>
    <row r="79" spans="1:28" ht="10.5" customHeight="1">
      <c r="A79" s="513"/>
      <c r="B79" s="522"/>
      <c r="C79" s="255"/>
      <c r="D79" s="689" t="s">
        <v>474</v>
      </c>
      <c r="E79" s="634"/>
      <c r="F79" s="633">
        <v>112</v>
      </c>
      <c r="G79" s="1405"/>
      <c r="H79" s="633">
        <v>40</v>
      </c>
      <c r="I79" s="1405"/>
      <c r="J79" s="633">
        <v>49</v>
      </c>
      <c r="K79" s="1405"/>
      <c r="L79" s="633">
        <v>194</v>
      </c>
      <c r="M79" s="1405"/>
      <c r="N79" s="633">
        <v>173</v>
      </c>
      <c r="O79" s="522"/>
      <c r="P79" s="523"/>
    </row>
    <row r="80" spans="1:28" ht="21.75" hidden="1" customHeight="1" thickBot="1">
      <c r="A80" s="513"/>
      <c r="B80" s="522"/>
      <c r="C80" s="255"/>
      <c r="D80" s="1399"/>
      <c r="E80" s="1399"/>
      <c r="F80" s="1399"/>
      <c r="G80" s="1399"/>
      <c r="H80" s="1399"/>
      <c r="I80" s="1399"/>
      <c r="J80" s="1399"/>
      <c r="K80" s="1399"/>
      <c r="L80" s="1399"/>
      <c r="M80" s="1399"/>
      <c r="N80" s="1395" t="s">
        <v>97</v>
      </c>
      <c r="O80" s="522"/>
      <c r="P80" s="523"/>
    </row>
    <row r="81" spans="1:16" ht="13.5" hidden="1" customHeight="1" thickBot="1">
      <c r="A81" s="513"/>
      <c r="B81" s="522"/>
      <c r="C81" s="725" t="s">
        <v>475</v>
      </c>
      <c r="D81" s="768"/>
      <c r="E81" s="768"/>
      <c r="F81" s="768"/>
      <c r="G81" s="768"/>
      <c r="H81" s="768"/>
      <c r="I81" s="768"/>
      <c r="J81" s="768"/>
      <c r="K81" s="768"/>
      <c r="L81" s="768"/>
      <c r="M81" s="768"/>
      <c r="N81" s="767"/>
      <c r="O81" s="522"/>
      <c r="P81" s="523"/>
    </row>
    <row r="82" spans="1:16" ht="4.5" hidden="1" customHeight="1">
      <c r="A82" s="513"/>
      <c r="B82" s="522"/>
      <c r="C82" s="522"/>
      <c r="D82" s="522"/>
      <c r="E82" s="522"/>
      <c r="F82" s="754"/>
      <c r="G82" s="754"/>
      <c r="H82" s="754"/>
      <c r="I82" s="754"/>
      <c r="J82" s="754"/>
      <c r="K82" s="754"/>
      <c r="L82" s="754"/>
      <c r="M82" s="754"/>
      <c r="N82" s="754"/>
      <c r="O82" s="522"/>
      <c r="P82" s="523"/>
    </row>
    <row r="83" spans="1:16" s="534" customFormat="1" ht="13.5" hidden="1" customHeight="1">
      <c r="A83" s="530"/>
      <c r="B83" s="532"/>
      <c r="C83" s="746" t="s">
        <v>462</v>
      </c>
      <c r="D83" s="745"/>
      <c r="E83" s="1396"/>
      <c r="F83" s="1396"/>
      <c r="G83" s="1396"/>
      <c r="H83" s="1396"/>
      <c r="I83" s="1396"/>
      <c r="J83" s="1506"/>
      <c r="K83" s="1506"/>
      <c r="L83" s="1506"/>
      <c r="M83" s="1506"/>
      <c r="N83" s="1507"/>
      <c r="O83" s="522"/>
      <c r="P83" s="523"/>
    </row>
    <row r="84" spans="1:16" ht="4.5" hidden="1" customHeight="1">
      <c r="A84" s="513"/>
      <c r="B84" s="522"/>
      <c r="C84" s="522"/>
      <c r="D84" s="522"/>
      <c r="E84" s="522"/>
      <c r="F84" s="754"/>
      <c r="G84" s="754"/>
      <c r="H84" s="754"/>
      <c r="I84" s="754"/>
      <c r="J84" s="754"/>
      <c r="K84" s="754"/>
      <c r="L84" s="754"/>
      <c r="M84" s="754"/>
      <c r="N84" s="754"/>
      <c r="O84" s="522"/>
      <c r="P84" s="523"/>
    </row>
    <row r="85" spans="1:16" ht="12" hidden="1" customHeight="1">
      <c r="A85" s="513"/>
      <c r="B85" s="522"/>
      <c r="C85" s="546"/>
      <c r="D85" s="545"/>
      <c r="E85" s="766"/>
      <c r="F85" s="1508">
        <v>2008</v>
      </c>
      <c r="G85" s="1508"/>
      <c r="H85" s="1508"/>
      <c r="I85" s="1508"/>
      <c r="J85" s="1508"/>
      <c r="K85" s="1508"/>
      <c r="L85" s="1508"/>
      <c r="M85" s="1192"/>
      <c r="N85" s="1398">
        <v>2009</v>
      </c>
      <c r="O85" s="522"/>
      <c r="P85" s="523"/>
    </row>
    <row r="86" spans="1:16" ht="12.75" hidden="1" customHeight="1">
      <c r="A86" s="513"/>
      <c r="B86" s="522"/>
      <c r="C86" s="546"/>
      <c r="D86" s="545"/>
      <c r="E86" s="513"/>
      <c r="F86" s="1398" t="s">
        <v>342</v>
      </c>
      <c r="G86" s="1401"/>
      <c r="H86" s="1398" t="s">
        <v>343</v>
      </c>
      <c r="I86" s="1192"/>
      <c r="J86" s="1398" t="s">
        <v>344</v>
      </c>
      <c r="K86" s="1401"/>
      <c r="L86" s="1398" t="s">
        <v>341</v>
      </c>
      <c r="M86" s="1192"/>
      <c r="N86" s="1398" t="s">
        <v>476</v>
      </c>
      <c r="O86" s="522"/>
      <c r="P86" s="523"/>
    </row>
    <row r="87" spans="1:16" ht="12" hidden="1" customHeight="1">
      <c r="A87" s="513"/>
      <c r="B87" s="522"/>
      <c r="C87" s="726" t="s">
        <v>477</v>
      </c>
      <c r="D87" s="751"/>
      <c r="E87" s="513"/>
      <c r="F87" s="765"/>
      <c r="G87" s="765"/>
      <c r="H87" s="765"/>
      <c r="I87" s="765"/>
      <c r="J87" s="765"/>
      <c r="K87" s="765"/>
      <c r="L87" s="765"/>
      <c r="M87" s="765"/>
      <c r="N87" s="765"/>
      <c r="O87" s="522"/>
      <c r="P87" s="523"/>
    </row>
    <row r="88" spans="1:16" ht="13.5" hidden="1" customHeight="1">
      <c r="A88" s="513"/>
      <c r="B88" s="522"/>
      <c r="C88" s="399" t="s">
        <v>464</v>
      </c>
      <c r="D88" s="1400"/>
      <c r="E88" s="513"/>
      <c r="F88" s="757" t="s">
        <v>11</v>
      </c>
      <c r="G88" s="765"/>
      <c r="H88" s="757">
        <v>4</v>
      </c>
      <c r="I88" s="757"/>
      <c r="J88" s="757">
        <v>4</v>
      </c>
      <c r="K88" s="757"/>
      <c r="L88" s="757">
        <v>5</v>
      </c>
      <c r="M88" s="757"/>
      <c r="N88" s="757">
        <v>1</v>
      </c>
      <c r="O88" s="522"/>
      <c r="P88" s="523"/>
    </row>
    <row r="89" spans="1:16" s="761" customFormat="1" ht="13.5" hidden="1" customHeight="1">
      <c r="A89" s="764"/>
      <c r="B89" s="545"/>
      <c r="C89" s="1393" t="s">
        <v>465</v>
      </c>
      <c r="D89" s="1400"/>
      <c r="E89" s="764"/>
      <c r="F89" s="757" t="s">
        <v>11</v>
      </c>
      <c r="G89" s="763"/>
      <c r="H89" s="757">
        <v>127</v>
      </c>
      <c r="I89" s="757"/>
      <c r="J89" s="757">
        <v>60</v>
      </c>
      <c r="K89" s="757"/>
      <c r="L89" s="757">
        <v>122</v>
      </c>
      <c r="M89" s="757"/>
      <c r="N89" s="757">
        <v>46</v>
      </c>
      <c r="O89" s="522"/>
      <c r="P89" s="523"/>
    </row>
    <row r="90" spans="1:16" s="755" customFormat="1" ht="13.5" hidden="1" customHeight="1">
      <c r="A90" s="759"/>
      <c r="B90" s="760"/>
      <c r="C90" s="1499" t="s">
        <v>478</v>
      </c>
      <c r="D90" s="1499"/>
      <c r="E90" s="759"/>
      <c r="F90" s="757" t="s">
        <v>11</v>
      </c>
      <c r="G90" s="758"/>
      <c r="H90" s="757">
        <v>59</v>
      </c>
      <c r="I90" s="757"/>
      <c r="J90" s="757">
        <v>52</v>
      </c>
      <c r="K90" s="757"/>
      <c r="L90" s="757">
        <v>58</v>
      </c>
      <c r="M90" s="757"/>
      <c r="N90" s="757">
        <v>46</v>
      </c>
      <c r="O90" s="522"/>
      <c r="P90" s="523"/>
    </row>
    <row r="91" spans="1:16" s="761" customFormat="1" ht="3.75" hidden="1" customHeight="1">
      <c r="A91" s="764"/>
      <c r="B91" s="545"/>
      <c r="C91" s="1400"/>
      <c r="D91" s="1400"/>
      <c r="E91" s="764"/>
      <c r="F91" s="568"/>
      <c r="G91" s="763"/>
      <c r="H91" s="568"/>
      <c r="I91" s="568"/>
      <c r="J91" s="568"/>
      <c r="K91" s="568"/>
      <c r="L91" s="568"/>
      <c r="M91" s="568"/>
      <c r="N91" s="568"/>
      <c r="O91" s="522"/>
      <c r="P91" s="523"/>
    </row>
    <row r="92" spans="1:16" s="761" customFormat="1" ht="12" hidden="1" customHeight="1">
      <c r="A92" s="764"/>
      <c r="B92" s="545"/>
      <c r="C92" s="726" t="s">
        <v>479</v>
      </c>
      <c r="D92" s="750"/>
      <c r="E92" s="764"/>
      <c r="F92" s="568"/>
      <c r="G92" s="763"/>
      <c r="H92" s="568"/>
      <c r="I92" s="568"/>
      <c r="J92" s="568"/>
      <c r="K92" s="568"/>
      <c r="L92" s="568"/>
      <c r="M92" s="568"/>
      <c r="N92" s="568"/>
      <c r="O92" s="522"/>
      <c r="P92" s="523"/>
    </row>
    <row r="93" spans="1:16" s="761" customFormat="1" ht="13.5" hidden="1" customHeight="1">
      <c r="A93" s="764"/>
      <c r="B93" s="545"/>
      <c r="C93" s="399" t="s">
        <v>464</v>
      </c>
      <c r="D93" s="1400"/>
      <c r="E93" s="764"/>
      <c r="F93" s="757">
        <v>5</v>
      </c>
      <c r="G93" s="763"/>
      <c r="H93" s="757">
        <v>5</v>
      </c>
      <c r="I93" s="757"/>
      <c r="J93" s="757">
        <v>4</v>
      </c>
      <c r="K93" s="757"/>
      <c r="L93" s="757">
        <v>9</v>
      </c>
      <c r="M93" s="757"/>
      <c r="N93" s="757">
        <v>1</v>
      </c>
      <c r="O93" s="522"/>
      <c r="P93" s="523"/>
    </row>
    <row r="94" spans="1:16" s="761" customFormat="1" ht="13.5" hidden="1" customHeight="1">
      <c r="A94" s="764"/>
      <c r="B94" s="545"/>
      <c r="C94" s="1393" t="s">
        <v>465</v>
      </c>
      <c r="D94" s="1400"/>
      <c r="E94" s="764"/>
      <c r="F94" s="757">
        <v>334</v>
      </c>
      <c r="G94" s="763"/>
      <c r="H94" s="757">
        <v>849</v>
      </c>
      <c r="I94" s="757"/>
      <c r="J94" s="757">
        <v>35</v>
      </c>
      <c r="K94" s="757"/>
      <c r="L94" s="757">
        <v>986</v>
      </c>
      <c r="M94" s="757"/>
      <c r="N94" s="757">
        <v>21</v>
      </c>
      <c r="O94" s="522"/>
      <c r="P94" s="523"/>
    </row>
    <row r="95" spans="1:16" s="755" customFormat="1" ht="13.5" hidden="1" customHeight="1">
      <c r="A95" s="759"/>
      <c r="B95" s="760"/>
      <c r="C95" s="1499" t="s">
        <v>480</v>
      </c>
      <c r="D95" s="1499"/>
      <c r="E95" s="759"/>
      <c r="F95" s="757">
        <v>120</v>
      </c>
      <c r="G95" s="758"/>
      <c r="H95" s="757">
        <v>171</v>
      </c>
      <c r="I95" s="757"/>
      <c r="J95" s="757">
        <v>35</v>
      </c>
      <c r="K95" s="757"/>
      <c r="L95" s="757">
        <v>717</v>
      </c>
      <c r="M95" s="757"/>
      <c r="N95" s="757">
        <v>13</v>
      </c>
      <c r="O95" s="522"/>
      <c r="P95" s="523"/>
    </row>
    <row r="96" spans="1:16" s="761" customFormat="1" ht="3.75" hidden="1" customHeight="1">
      <c r="A96" s="764"/>
      <c r="B96" s="545"/>
      <c r="C96" s="1400"/>
      <c r="D96" s="1400"/>
      <c r="E96" s="764"/>
      <c r="F96" s="568"/>
      <c r="G96" s="763"/>
      <c r="H96" s="568"/>
      <c r="I96" s="568"/>
      <c r="J96" s="568"/>
      <c r="K96" s="568"/>
      <c r="L96" s="568"/>
      <c r="M96" s="568"/>
      <c r="N96" s="568"/>
      <c r="O96" s="522"/>
      <c r="P96" s="523"/>
    </row>
    <row r="97" spans="1:17" s="761" customFormat="1" ht="12" hidden="1" customHeight="1">
      <c r="A97" s="764"/>
      <c r="B97" s="545"/>
      <c r="C97" s="726" t="s">
        <v>481</v>
      </c>
      <c r="D97" s="750"/>
      <c r="E97" s="764"/>
      <c r="F97" s="568"/>
      <c r="G97" s="763"/>
      <c r="H97" s="568"/>
      <c r="I97" s="568"/>
      <c r="J97" s="568"/>
      <c r="K97" s="568"/>
      <c r="L97" s="568"/>
      <c r="M97" s="568"/>
      <c r="N97" s="568"/>
      <c r="O97" s="522"/>
      <c r="P97" s="523"/>
    </row>
    <row r="98" spans="1:17" s="761" customFormat="1" ht="14.25" hidden="1" customHeight="1">
      <c r="A98" s="764"/>
      <c r="B98" s="545"/>
      <c r="C98" s="399" t="s">
        <v>464</v>
      </c>
      <c r="D98" s="1400"/>
      <c r="E98" s="764"/>
      <c r="F98" s="757">
        <v>5</v>
      </c>
      <c r="G98" s="763"/>
      <c r="H98" s="757">
        <v>9</v>
      </c>
      <c r="I98" s="757"/>
      <c r="J98" s="757">
        <v>8</v>
      </c>
      <c r="K98" s="757"/>
      <c r="L98" s="757">
        <v>14</v>
      </c>
      <c r="M98" s="757"/>
      <c r="N98" s="757">
        <v>2</v>
      </c>
      <c r="O98" s="522"/>
      <c r="P98" s="523"/>
      <c r="Q98" s="762"/>
    </row>
    <row r="99" spans="1:17" s="761" customFormat="1" ht="14.25" hidden="1" customHeight="1">
      <c r="A99" s="764"/>
      <c r="B99" s="545"/>
      <c r="C99" s="1393" t="s">
        <v>465</v>
      </c>
      <c r="D99" s="1400"/>
      <c r="E99" s="764"/>
      <c r="F99" s="757">
        <v>334</v>
      </c>
      <c r="G99" s="763"/>
      <c r="H99" s="757">
        <v>976</v>
      </c>
      <c r="I99" s="757"/>
      <c r="J99" s="757">
        <v>95</v>
      </c>
      <c r="K99" s="757"/>
      <c r="L99" s="757">
        <v>1108</v>
      </c>
      <c r="M99" s="757"/>
      <c r="N99" s="757">
        <v>67</v>
      </c>
      <c r="O99" s="522"/>
      <c r="P99" s="523"/>
      <c r="Q99" s="762"/>
    </row>
    <row r="100" spans="1:17" s="755" customFormat="1" ht="14.25" hidden="1" customHeight="1">
      <c r="A100" s="759"/>
      <c r="B100" s="760"/>
      <c r="C100" s="1499" t="s">
        <v>482</v>
      </c>
      <c r="D100" s="1499"/>
      <c r="E100" s="759"/>
      <c r="F100" s="757">
        <v>120</v>
      </c>
      <c r="G100" s="758"/>
      <c r="H100" s="757">
        <v>230</v>
      </c>
      <c r="I100" s="757"/>
      <c r="J100" s="757">
        <v>87</v>
      </c>
      <c r="K100" s="757"/>
      <c r="L100" s="757">
        <v>775</v>
      </c>
      <c r="M100" s="757"/>
      <c r="N100" s="757">
        <v>59</v>
      </c>
      <c r="O100" s="522"/>
      <c r="P100" s="523"/>
      <c r="Q100" s="756"/>
    </row>
    <row r="101" spans="1:17" ht="11.25" hidden="1" customHeight="1">
      <c r="A101" s="513"/>
      <c r="B101" s="522"/>
      <c r="C101" s="733"/>
      <c r="D101" s="548"/>
      <c r="E101" s="16"/>
      <c r="F101" s="754"/>
      <c r="G101" s="754"/>
      <c r="H101" s="754"/>
      <c r="I101" s="754"/>
      <c r="J101" s="754"/>
      <c r="K101" s="754"/>
      <c r="L101" s="754"/>
      <c r="M101" s="754"/>
      <c r="N101" s="754"/>
      <c r="O101" s="522"/>
      <c r="P101" s="523"/>
      <c r="Q101" s="732"/>
    </row>
    <row r="102" spans="1:17" s="534" customFormat="1" ht="13.5" hidden="1" customHeight="1">
      <c r="A102" s="530"/>
      <c r="B102" s="532"/>
      <c r="C102" s="746" t="s">
        <v>483</v>
      </c>
      <c r="D102" s="1396"/>
      <c r="E102" s="1396"/>
      <c r="F102" s="1396"/>
      <c r="G102" s="1396"/>
      <c r="H102" s="1396"/>
      <c r="I102" s="1396"/>
      <c r="J102" s="1397"/>
      <c r="K102" s="742"/>
      <c r="L102" s="742"/>
      <c r="M102" s="742"/>
      <c r="N102" s="742"/>
      <c r="O102" s="522"/>
      <c r="P102" s="523"/>
      <c r="Q102" s="752"/>
    </row>
    <row r="103" spans="1:17" s="534" customFormat="1" ht="3" hidden="1" customHeight="1">
      <c r="A103" s="530"/>
      <c r="B103" s="532"/>
      <c r="C103" s="753"/>
      <c r="D103" s="742"/>
      <c r="E103" s="742"/>
      <c r="F103" s="742"/>
      <c r="G103" s="742"/>
      <c r="H103" s="742"/>
      <c r="I103" s="742"/>
      <c r="J103" s="742"/>
      <c r="K103" s="742"/>
      <c r="L103" s="742"/>
      <c r="M103" s="742"/>
      <c r="N103" s="742"/>
      <c r="O103" s="522"/>
      <c r="P103" s="523"/>
      <c r="Q103" s="752"/>
    </row>
    <row r="104" spans="1:17" s="747" customFormat="1" ht="11.25" hidden="1" customHeight="1">
      <c r="A104" s="741"/>
      <c r="B104" s="749"/>
      <c r="C104" s="733"/>
      <c r="D104" s="548"/>
      <c r="E104" s="635"/>
      <c r="F104" s="636" t="s">
        <v>484</v>
      </c>
      <c r="G104" s="635"/>
      <c r="H104" s="636" t="s">
        <v>362</v>
      </c>
      <c r="I104" s="635"/>
      <c r="J104" s="636" t="s">
        <v>363</v>
      </c>
      <c r="K104" s="253"/>
      <c r="L104" s="253"/>
      <c r="M104" s="253"/>
      <c r="N104" s="253"/>
      <c r="O104" s="522"/>
      <c r="P104" s="523"/>
      <c r="Q104" s="748"/>
    </row>
    <row r="105" spans="1:17" s="747" customFormat="1" ht="11.25" hidden="1" customHeight="1">
      <c r="A105" s="741"/>
      <c r="B105" s="749"/>
      <c r="C105" s="726" t="s">
        <v>477</v>
      </c>
      <c r="D105" s="751"/>
      <c r="E105" s="637"/>
      <c r="F105" s="638"/>
      <c r="G105" s="638"/>
      <c r="H105" s="638"/>
      <c r="I105" s="638"/>
      <c r="J105" s="638"/>
      <c r="K105" s="638"/>
      <c r="L105" s="638"/>
      <c r="M105" s="638"/>
      <c r="N105" s="638"/>
      <c r="O105" s="522"/>
      <c r="P105" s="523"/>
      <c r="Q105" s="748"/>
    </row>
    <row r="106" spans="1:17" s="747" customFormat="1" ht="10.5" hidden="1" customHeight="1">
      <c r="A106" s="741"/>
      <c r="B106" s="749"/>
      <c r="C106" s="399" t="s">
        <v>464</v>
      </c>
      <c r="D106" s="1400"/>
      <c r="E106" s="639"/>
      <c r="F106" s="640" t="s">
        <v>11</v>
      </c>
      <c r="G106" s="640"/>
      <c r="H106" s="640" t="s">
        <v>11</v>
      </c>
      <c r="I106" s="640"/>
      <c r="J106" s="640" t="s">
        <v>11</v>
      </c>
      <c r="K106" s="640"/>
      <c r="L106" s="640"/>
      <c r="M106" s="640"/>
      <c r="N106" s="640"/>
      <c r="O106" s="522"/>
      <c r="P106" s="523"/>
      <c r="Q106" s="748"/>
    </row>
    <row r="107" spans="1:17" s="747" customFormat="1" ht="10.5" hidden="1" customHeight="1">
      <c r="A107" s="741"/>
      <c r="B107" s="749"/>
      <c r="C107" s="1393" t="s">
        <v>465</v>
      </c>
      <c r="D107" s="1400"/>
      <c r="E107" s="639"/>
      <c r="F107" s="640" t="s">
        <v>11</v>
      </c>
      <c r="G107" s="640"/>
      <c r="H107" s="640" t="s">
        <v>11</v>
      </c>
      <c r="I107" s="640"/>
      <c r="J107" s="640" t="s">
        <v>11</v>
      </c>
      <c r="K107" s="640"/>
      <c r="L107" s="640"/>
      <c r="M107" s="640"/>
      <c r="N107" s="640"/>
      <c r="O107" s="522"/>
      <c r="P107" s="523"/>
      <c r="Q107" s="748"/>
    </row>
    <row r="108" spans="1:17" s="747" customFormat="1" ht="10.5" hidden="1" customHeight="1">
      <c r="A108" s="741"/>
      <c r="B108" s="749"/>
      <c r="C108" s="1499" t="s">
        <v>478</v>
      </c>
      <c r="D108" s="1499"/>
      <c r="E108" s="639"/>
      <c r="F108" s="640" t="s">
        <v>11</v>
      </c>
      <c r="G108" s="640"/>
      <c r="H108" s="640" t="s">
        <v>11</v>
      </c>
      <c r="I108" s="640"/>
      <c r="J108" s="640" t="s">
        <v>11</v>
      </c>
      <c r="K108" s="640"/>
      <c r="L108" s="640"/>
      <c r="M108" s="640"/>
      <c r="N108" s="640"/>
      <c r="O108" s="522"/>
      <c r="P108" s="523"/>
      <c r="Q108" s="748"/>
    </row>
    <row r="109" spans="1:17" s="747" customFormat="1" ht="2.25" hidden="1" customHeight="1">
      <c r="A109" s="741"/>
      <c r="B109" s="749"/>
      <c r="C109" s="1400"/>
      <c r="D109" s="1400"/>
      <c r="E109" s="639"/>
      <c r="F109" s="640"/>
      <c r="G109" s="640"/>
      <c r="H109" s="640" t="s">
        <v>11</v>
      </c>
      <c r="I109" s="640"/>
      <c r="J109" s="640"/>
      <c r="K109" s="640"/>
      <c r="L109" s="640"/>
      <c r="M109" s="640"/>
      <c r="N109" s="640"/>
      <c r="O109" s="522"/>
      <c r="P109" s="523"/>
      <c r="Q109" s="748"/>
    </row>
    <row r="110" spans="1:17" s="747" customFormat="1" ht="11.25" hidden="1" customHeight="1">
      <c r="A110" s="741"/>
      <c r="B110" s="749"/>
      <c r="C110" s="726" t="s">
        <v>479</v>
      </c>
      <c r="D110" s="750"/>
      <c r="E110" s="639"/>
      <c r="F110" s="640"/>
      <c r="G110" s="640"/>
      <c r="H110" s="640"/>
      <c r="I110" s="640"/>
      <c r="J110" s="640"/>
      <c r="K110" s="640"/>
      <c r="L110" s="640"/>
      <c r="M110" s="640"/>
      <c r="N110" s="640"/>
      <c r="O110" s="522"/>
      <c r="P110" s="523"/>
      <c r="Q110" s="748"/>
    </row>
    <row r="111" spans="1:17" s="747" customFormat="1" ht="10.5" hidden="1" customHeight="1">
      <c r="A111" s="741"/>
      <c r="B111" s="749"/>
      <c r="C111" s="399" t="s">
        <v>464</v>
      </c>
      <c r="D111" s="1400"/>
      <c r="E111" s="639"/>
      <c r="F111" s="640" t="s">
        <v>11</v>
      </c>
      <c r="G111" s="640"/>
      <c r="H111" s="640" t="s">
        <v>11</v>
      </c>
      <c r="I111" s="640"/>
      <c r="J111" s="640" t="s">
        <v>11</v>
      </c>
      <c r="K111" s="640"/>
      <c r="L111" s="640"/>
      <c r="M111" s="640"/>
      <c r="N111" s="640"/>
      <c r="O111" s="522"/>
      <c r="P111" s="523"/>
      <c r="Q111" s="748"/>
    </row>
    <row r="112" spans="1:17" s="747" customFormat="1" ht="10.5" hidden="1" customHeight="1">
      <c r="A112" s="741"/>
      <c r="B112" s="749"/>
      <c r="C112" s="1393" t="s">
        <v>465</v>
      </c>
      <c r="D112" s="1400"/>
      <c r="E112" s="639"/>
      <c r="F112" s="640" t="s">
        <v>11</v>
      </c>
      <c r="G112" s="640"/>
      <c r="H112" s="640" t="s">
        <v>11</v>
      </c>
      <c r="I112" s="640"/>
      <c r="J112" s="640" t="s">
        <v>11</v>
      </c>
      <c r="K112" s="640"/>
      <c r="L112" s="640"/>
      <c r="M112" s="640"/>
      <c r="N112" s="640"/>
      <c r="O112" s="522"/>
      <c r="P112" s="523"/>
      <c r="Q112" s="748"/>
    </row>
    <row r="113" spans="1:17" s="747" customFormat="1" ht="10.5" hidden="1" customHeight="1">
      <c r="A113" s="741"/>
      <c r="B113" s="749"/>
      <c r="C113" s="1499" t="s">
        <v>480</v>
      </c>
      <c r="D113" s="1499"/>
      <c r="E113" s="639"/>
      <c r="F113" s="640" t="s">
        <v>11</v>
      </c>
      <c r="G113" s="640"/>
      <c r="H113" s="640" t="s">
        <v>11</v>
      </c>
      <c r="I113" s="640"/>
      <c r="J113" s="640" t="s">
        <v>11</v>
      </c>
      <c r="K113" s="640"/>
      <c r="L113" s="640"/>
      <c r="M113" s="640"/>
      <c r="N113" s="640"/>
      <c r="O113" s="522"/>
      <c r="P113" s="523"/>
      <c r="Q113" s="748"/>
    </row>
    <row r="114" spans="1:17" s="747" customFormat="1" ht="3" hidden="1" customHeight="1">
      <c r="A114" s="741"/>
      <c r="B114" s="749"/>
      <c r="C114" s="1400"/>
      <c r="D114" s="1400"/>
      <c r="E114" s="639"/>
      <c r="F114" s="640"/>
      <c r="G114" s="640"/>
      <c r="H114" s="640"/>
      <c r="I114" s="640"/>
      <c r="J114" s="640"/>
      <c r="K114" s="640"/>
      <c r="L114" s="640"/>
      <c r="M114" s="640"/>
      <c r="N114" s="640"/>
      <c r="O114" s="522"/>
      <c r="P114" s="523"/>
      <c r="Q114" s="748"/>
    </row>
    <row r="115" spans="1:17" s="747" customFormat="1" ht="12" hidden="1" customHeight="1">
      <c r="A115" s="741"/>
      <c r="B115" s="749"/>
      <c r="C115" s="726" t="s">
        <v>485</v>
      </c>
      <c r="D115" s="750"/>
      <c r="E115" s="639"/>
      <c r="F115" s="640"/>
      <c r="G115" s="640"/>
      <c r="H115" s="640"/>
      <c r="I115" s="640"/>
      <c r="J115" s="640"/>
      <c r="K115" s="640"/>
      <c r="L115" s="640"/>
      <c r="M115" s="640"/>
      <c r="N115" s="640"/>
      <c r="O115" s="522"/>
      <c r="P115" s="523"/>
      <c r="Q115" s="748"/>
    </row>
    <row r="116" spans="1:17" s="747" customFormat="1" ht="10.5" hidden="1" customHeight="1">
      <c r="A116" s="741"/>
      <c r="B116" s="749"/>
      <c r="C116" s="399" t="s">
        <v>464</v>
      </c>
      <c r="D116" s="1400"/>
      <c r="E116" s="250"/>
      <c r="F116" s="632" t="s">
        <v>11</v>
      </c>
      <c r="G116" s="632"/>
      <c r="H116" s="632" t="s">
        <v>11</v>
      </c>
      <c r="I116" s="632"/>
      <c r="J116" s="632" t="s">
        <v>11</v>
      </c>
      <c r="K116" s="632"/>
      <c r="L116" s="632"/>
      <c r="M116" s="632"/>
      <c r="N116" s="632"/>
      <c r="O116" s="522"/>
      <c r="P116" s="523"/>
      <c r="Q116" s="748"/>
    </row>
    <row r="117" spans="1:17" ht="10.5" hidden="1" customHeight="1">
      <c r="A117" s="513"/>
      <c r="B117" s="522"/>
      <c r="C117" s="1393" t="s">
        <v>465</v>
      </c>
      <c r="D117" s="1400"/>
      <c r="E117" s="250"/>
      <c r="F117" s="632" t="s">
        <v>11</v>
      </c>
      <c r="G117" s="632"/>
      <c r="H117" s="632" t="s">
        <v>11</v>
      </c>
      <c r="I117" s="632"/>
      <c r="J117" s="632" t="s">
        <v>11</v>
      </c>
      <c r="K117" s="632"/>
      <c r="L117" s="632"/>
      <c r="M117" s="632"/>
      <c r="N117" s="632"/>
      <c r="O117" s="522"/>
      <c r="P117" s="523"/>
      <c r="Q117" s="732"/>
    </row>
    <row r="118" spans="1:17" ht="10.5" hidden="1" customHeight="1">
      <c r="A118" s="513"/>
      <c r="B118" s="522"/>
      <c r="C118" s="1499" t="s">
        <v>482</v>
      </c>
      <c r="D118" s="1499"/>
      <c r="E118" s="250"/>
      <c r="F118" s="632" t="s">
        <v>11</v>
      </c>
      <c r="G118" s="632"/>
      <c r="H118" s="632" t="s">
        <v>11</v>
      </c>
      <c r="I118" s="632"/>
      <c r="J118" s="632" t="s">
        <v>11</v>
      </c>
      <c r="K118" s="632"/>
      <c r="L118" s="632"/>
      <c r="M118" s="632"/>
      <c r="N118" s="632"/>
      <c r="O118" s="522"/>
      <c r="P118" s="523"/>
      <c r="Q118" s="732"/>
    </row>
    <row r="119" spans="1:17" ht="10.5" hidden="1" customHeight="1">
      <c r="A119" s="513"/>
      <c r="B119" s="522"/>
      <c r="C119" s="1393"/>
      <c r="D119" s="1400"/>
      <c r="E119" s="250"/>
      <c r="F119" s="250"/>
      <c r="G119" s="250"/>
      <c r="H119" s="250"/>
      <c r="I119" s="250"/>
      <c r="J119" s="250"/>
      <c r="K119" s="250"/>
      <c r="L119" s="250"/>
      <c r="M119" s="250"/>
      <c r="N119" s="250"/>
      <c r="O119" s="522"/>
      <c r="P119" s="523"/>
      <c r="Q119" s="732"/>
    </row>
    <row r="120" spans="1:17" ht="10.5" hidden="1" customHeight="1">
      <c r="A120" s="513"/>
      <c r="B120" s="522"/>
      <c r="C120" s="1393"/>
      <c r="D120" s="1400"/>
      <c r="E120" s="250"/>
      <c r="F120" s="250"/>
      <c r="G120" s="250"/>
      <c r="H120" s="250"/>
      <c r="I120" s="250"/>
      <c r="J120" s="250"/>
      <c r="K120" s="250"/>
      <c r="L120" s="250"/>
      <c r="M120" s="250"/>
      <c r="N120" s="250"/>
      <c r="O120" s="522"/>
      <c r="P120" s="523"/>
      <c r="Q120" s="732"/>
    </row>
    <row r="121" spans="1:17" ht="12.75" hidden="1" customHeight="1">
      <c r="A121" s="513"/>
      <c r="B121" s="522"/>
      <c r="C121" s="746" t="s">
        <v>345</v>
      </c>
      <c r="D121" s="745"/>
      <c r="E121" s="1396"/>
      <c r="F121" s="1396"/>
      <c r="G121" s="1396"/>
      <c r="H121" s="1396"/>
      <c r="I121" s="1396"/>
      <c r="J121" s="1396"/>
      <c r="K121" s="1396"/>
      <c r="L121" s="1396"/>
      <c r="M121" s="1396"/>
      <c r="N121" s="1397"/>
      <c r="O121" s="522"/>
      <c r="P121" s="523"/>
      <c r="Q121" s="732"/>
    </row>
    <row r="122" spans="1:17" ht="4.5" hidden="1" customHeight="1">
      <c r="A122" s="513"/>
      <c r="B122" s="522"/>
      <c r="C122" s="744"/>
      <c r="D122" s="743"/>
      <c r="E122" s="742"/>
      <c r="F122" s="742"/>
      <c r="G122" s="742"/>
      <c r="H122" s="742"/>
      <c r="I122" s="742"/>
      <c r="J122" s="742"/>
      <c r="K122" s="742"/>
      <c r="L122" s="742"/>
      <c r="M122" s="742"/>
      <c r="N122" s="742"/>
      <c r="O122" s="522"/>
      <c r="P122" s="523"/>
      <c r="Q122" s="732"/>
    </row>
    <row r="123" spans="1:17" ht="12" hidden="1" customHeight="1">
      <c r="A123" s="513"/>
      <c r="B123" s="522"/>
      <c r="C123" s="1393"/>
      <c r="D123" s="741"/>
      <c r="E123" s="250"/>
      <c r="F123" s="254">
        <v>2004</v>
      </c>
      <c r="G123" s="250"/>
      <c r="H123" s="254">
        <v>2005</v>
      </c>
      <c r="I123" s="250"/>
      <c r="J123" s="254">
        <v>2006</v>
      </c>
      <c r="K123" s="250"/>
      <c r="L123" s="254">
        <v>2007</v>
      </c>
      <c r="M123" s="250"/>
      <c r="N123" s="254">
        <v>2008</v>
      </c>
      <c r="O123" s="522"/>
      <c r="P123" s="523"/>
      <c r="Q123" s="732"/>
    </row>
    <row r="124" spans="1:17" ht="13.5" hidden="1" customHeight="1">
      <c r="A124" s="513"/>
      <c r="B124" s="522"/>
      <c r="C124" s="1393" t="s">
        <v>464</v>
      </c>
      <c r="D124" s="741"/>
      <c r="E124" s="250"/>
      <c r="F124" s="632">
        <v>51</v>
      </c>
      <c r="G124" s="632"/>
      <c r="H124" s="632">
        <v>68</v>
      </c>
      <c r="I124" s="632"/>
      <c r="J124" s="632">
        <v>53</v>
      </c>
      <c r="K124" s="632"/>
      <c r="L124" s="632">
        <v>15</v>
      </c>
      <c r="M124" s="632"/>
      <c r="N124" s="632">
        <v>36</v>
      </c>
      <c r="O124" s="522"/>
      <c r="P124" s="523"/>
      <c r="Q124" s="732"/>
    </row>
    <row r="125" spans="1:17" ht="12.75" hidden="1" customHeight="1">
      <c r="A125" s="513"/>
      <c r="B125" s="522"/>
      <c r="C125" s="1393" t="s">
        <v>465</v>
      </c>
      <c r="D125" s="513"/>
      <c r="E125" s="250"/>
      <c r="F125" s="632">
        <v>3492</v>
      </c>
      <c r="G125" s="632"/>
      <c r="H125" s="632">
        <v>5648</v>
      </c>
      <c r="I125" s="632"/>
      <c r="J125" s="632">
        <v>4077</v>
      </c>
      <c r="K125" s="632"/>
      <c r="L125" s="632">
        <v>453</v>
      </c>
      <c r="M125" s="632"/>
      <c r="N125" s="632">
        <v>2513</v>
      </c>
      <c r="O125" s="522"/>
      <c r="P125" s="523"/>
      <c r="Q125" s="732"/>
    </row>
    <row r="126" spans="1:17" ht="13.5" hidden="1" customHeight="1">
      <c r="A126" s="513"/>
      <c r="B126" s="522"/>
      <c r="C126" s="255"/>
      <c r="D126" s="1404" t="s">
        <v>486</v>
      </c>
      <c r="E126" s="250"/>
      <c r="F126" s="633">
        <v>420</v>
      </c>
      <c r="G126" s="632"/>
      <c r="H126" s="633">
        <v>1529</v>
      </c>
      <c r="I126" s="632"/>
      <c r="J126" s="633">
        <v>2183</v>
      </c>
      <c r="K126" s="632"/>
      <c r="L126" s="633">
        <v>34</v>
      </c>
      <c r="M126" s="632"/>
      <c r="N126" s="633">
        <v>169</v>
      </c>
      <c r="O126" s="522"/>
      <c r="P126" s="523"/>
      <c r="Q126" s="732"/>
    </row>
    <row r="127" spans="1:17" ht="12.75" hidden="1" customHeight="1">
      <c r="A127" s="513"/>
      <c r="B127" s="522"/>
      <c r="C127" s="255"/>
      <c r="D127" s="1404" t="s">
        <v>487</v>
      </c>
      <c r="E127" s="250"/>
      <c r="F127" s="633">
        <v>1052</v>
      </c>
      <c r="G127" s="632"/>
      <c r="H127" s="633">
        <v>1832</v>
      </c>
      <c r="I127" s="632"/>
      <c r="J127" s="633">
        <v>342</v>
      </c>
      <c r="K127" s="632"/>
      <c r="L127" s="633">
        <v>268</v>
      </c>
      <c r="M127" s="632"/>
      <c r="N127" s="633">
        <v>1043</v>
      </c>
      <c r="O127" s="522"/>
      <c r="P127" s="523"/>
      <c r="Q127" s="732"/>
    </row>
    <row r="128" spans="1:17" ht="14.25" hidden="1" customHeight="1">
      <c r="A128" s="513"/>
      <c r="B128" s="522"/>
      <c r="C128" s="255"/>
      <c r="D128" s="1404" t="s">
        <v>488</v>
      </c>
      <c r="E128" s="250"/>
      <c r="F128" s="633">
        <v>1472</v>
      </c>
      <c r="G128" s="632"/>
      <c r="H128" s="633">
        <v>2447</v>
      </c>
      <c r="I128" s="632"/>
      <c r="J128" s="633">
        <v>2525</v>
      </c>
      <c r="K128" s="632"/>
      <c r="L128" s="633">
        <v>302</v>
      </c>
      <c r="M128" s="632"/>
      <c r="N128" s="633">
        <v>1212</v>
      </c>
      <c r="O128" s="522"/>
      <c r="P128" s="523"/>
      <c r="Q128" s="732"/>
    </row>
    <row r="129" spans="1:17" ht="2.25" hidden="1" customHeight="1">
      <c r="A129" s="513"/>
      <c r="B129" s="522"/>
      <c r="C129" s="1393"/>
      <c r="D129" s="1393"/>
      <c r="E129" s="250"/>
      <c r="F129" s="740"/>
      <c r="G129" s="740"/>
      <c r="H129" s="740"/>
      <c r="I129" s="740"/>
      <c r="J129" s="740"/>
      <c r="K129" s="740"/>
      <c r="L129" s="740"/>
      <c r="M129" s="740"/>
      <c r="N129" s="740"/>
      <c r="O129" s="522"/>
      <c r="P129" s="523"/>
      <c r="Q129" s="732"/>
    </row>
    <row r="130" spans="1:17" ht="25.5" hidden="1" customHeight="1">
      <c r="A130" s="513"/>
      <c r="B130" s="522"/>
      <c r="C130" s="1393"/>
      <c r="D130" s="1500" t="s">
        <v>489</v>
      </c>
      <c r="E130" s="1500"/>
      <c r="F130" s="1500"/>
      <c r="G130" s="1500"/>
      <c r="H130" s="1500"/>
      <c r="I130" s="1500"/>
      <c r="J130" s="1500"/>
      <c r="K130" s="1500"/>
      <c r="L130" s="1500"/>
      <c r="M130" s="1500"/>
      <c r="N130" s="1500"/>
      <c r="O130" s="522"/>
      <c r="P130" s="523"/>
      <c r="Q130" s="732"/>
    </row>
    <row r="131" spans="1:17" s="710" customFormat="1" ht="9.75" customHeight="1">
      <c r="A131" s="706"/>
      <c r="B131" s="707"/>
      <c r="C131" s="1501" t="s">
        <v>490</v>
      </c>
      <c r="D131" s="1502"/>
      <c r="E131" s="1502"/>
      <c r="F131" s="1502"/>
      <c r="G131" s="1502"/>
      <c r="H131" s="1502"/>
      <c r="I131" s="1502"/>
      <c r="J131" s="1502"/>
      <c r="K131" s="1502"/>
      <c r="L131" s="1502"/>
      <c r="M131" s="1502"/>
      <c r="N131" s="1502"/>
      <c r="O131" s="522"/>
      <c r="P131" s="739"/>
      <c r="Q131" s="738"/>
    </row>
    <row r="132" spans="1:17" ht="12" customHeight="1">
      <c r="A132" s="513"/>
      <c r="B132" s="522"/>
      <c r="C132" s="655" t="s">
        <v>491</v>
      </c>
      <c r="D132" s="1393"/>
      <c r="E132" s="250"/>
      <c r="F132" s="737" t="s">
        <v>157</v>
      </c>
      <c r="G132" s="1394"/>
      <c r="H132" s="1394"/>
      <c r="I132" s="1394"/>
      <c r="J132" s="1394"/>
      <c r="K132" s="1394"/>
      <c r="L132" s="736"/>
      <c r="M132" s="736"/>
      <c r="N132" s="736"/>
      <c r="O132" s="522"/>
      <c r="P132" s="523"/>
      <c r="Q132" s="732"/>
    </row>
    <row r="133" spans="1:17" ht="17.25" customHeight="1" thickBot="1">
      <c r="A133" s="513"/>
      <c r="B133" s="522"/>
      <c r="C133" s="1498" t="s">
        <v>722</v>
      </c>
      <c r="D133" s="1498"/>
      <c r="E133" s="1498"/>
      <c r="F133" s="1498"/>
      <c r="G133" s="1498"/>
      <c r="H133" s="1498"/>
      <c r="I133" s="1498"/>
      <c r="J133" s="1498"/>
      <c r="K133" s="1498"/>
      <c r="L133" s="1498"/>
      <c r="M133" s="1498"/>
      <c r="N133" s="1498"/>
      <c r="O133" s="735"/>
      <c r="P133" s="522"/>
      <c r="Q133" s="732"/>
    </row>
    <row r="134" spans="1:17" ht="13.5" customHeight="1" thickBot="1">
      <c r="A134" s="513"/>
      <c r="B134" s="522"/>
      <c r="D134" s="522"/>
      <c r="E134" s="734"/>
      <c r="F134" s="802"/>
      <c r="G134" s="802"/>
      <c r="H134" s="802"/>
      <c r="I134" s="802"/>
      <c r="K134" s="802"/>
      <c r="L134" s="802"/>
      <c r="M134" s="802"/>
      <c r="N134" s="802" t="str">
        <f>CONCATENATE(" ",[1]MES!$B$2," ")</f>
        <v xml:space="preserve"> Junho de 2012 </v>
      </c>
      <c r="O134" s="729">
        <v>9</v>
      </c>
      <c r="P134" s="522"/>
      <c r="Q134" s="732"/>
    </row>
    <row r="135" spans="1:17" ht="15" customHeight="1">
      <c r="B135" s="656"/>
    </row>
    <row r="136" spans="1:17">
      <c r="B136" s="656"/>
      <c r="D136" s="517" t="s">
        <v>39</v>
      </c>
    </row>
    <row r="137" spans="1:17">
      <c r="B137" s="656"/>
    </row>
    <row r="138" spans="1:17">
      <c r="B138" s="656"/>
    </row>
    <row r="139" spans="1:17">
      <c r="B139" s="656"/>
    </row>
    <row r="140" spans="1:17">
      <c r="B140" s="656"/>
    </row>
    <row r="145" spans="15:15" ht="8.25" customHeight="1"/>
    <row r="147" spans="15:15" ht="9" customHeight="1">
      <c r="O147" s="583"/>
    </row>
    <row r="148" spans="15:15" ht="8.25" customHeight="1">
      <c r="O148" s="1402"/>
    </row>
    <row r="149" spans="15:15" ht="9.75" customHeight="1"/>
  </sheetData>
  <mergeCells count="19">
    <mergeCell ref="C95:D95"/>
    <mergeCell ref="C7:D8"/>
    <mergeCell ref="F8:J8"/>
    <mergeCell ref="L8:N8"/>
    <mergeCell ref="C9:D9"/>
    <mergeCell ref="C35:D35"/>
    <mergeCell ref="D69:J69"/>
    <mergeCell ref="R69:T69"/>
    <mergeCell ref="C72:D72"/>
    <mergeCell ref="J83:N83"/>
    <mergeCell ref="F85:L85"/>
    <mergeCell ref="C90:D90"/>
    <mergeCell ref="C133:N133"/>
    <mergeCell ref="C100:D100"/>
    <mergeCell ref="C108:D108"/>
    <mergeCell ref="C113:D113"/>
    <mergeCell ref="C118:D118"/>
    <mergeCell ref="D130:N130"/>
    <mergeCell ref="C131:N131"/>
  </mergeCells>
  <printOptions horizontalCentered="1"/>
  <pageMargins left="0.15748031496062992" right="0.15748031496062992" top="0.19685039370078741" bottom="0.19685039370078741" header="0" footer="0"/>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sheetPr>
    <tabColor indexed="17"/>
    <pageSetUpPr fitToPage="1"/>
  </sheetPr>
  <dimension ref="A1:AF107"/>
  <sheetViews>
    <sheetView showRuler="0" zoomScaleNormal="100" workbookViewId="0"/>
  </sheetViews>
  <sheetFormatPr defaultRowHeight="12.75"/>
  <cols>
    <col min="1" max="1" width="0.5703125" style="303" customWidth="1"/>
    <col min="2" max="2" width="2.5703125" style="303" customWidth="1"/>
    <col min="3" max="3" width="2.42578125" style="303" customWidth="1"/>
    <col min="4" max="4" width="27" style="303" customWidth="1"/>
    <col min="5" max="5" width="6.140625" style="303" hidden="1" customWidth="1"/>
    <col min="6" max="6" width="5.5703125" style="303" customWidth="1"/>
    <col min="7" max="7" width="0.28515625" style="303" customWidth="1"/>
    <col min="8" max="8" width="5.5703125" style="303" customWidth="1"/>
    <col min="9" max="9" width="0.28515625" style="303" customWidth="1"/>
    <col min="10" max="10" width="5.5703125" style="303" customWidth="1"/>
    <col min="11" max="11" width="0.28515625" style="303" customWidth="1"/>
    <col min="12" max="12" width="5.5703125" style="303" customWidth="1"/>
    <col min="13" max="13" width="0.42578125" style="303" customWidth="1"/>
    <col min="14" max="14" width="5.5703125" style="303" customWidth="1"/>
    <col min="15" max="15" width="0.28515625" style="303" customWidth="1"/>
    <col min="16" max="16" width="5.5703125" style="303" customWidth="1"/>
    <col min="17" max="17" width="0.28515625" style="303" customWidth="1"/>
    <col min="18" max="18" width="5.5703125" style="303" customWidth="1"/>
    <col min="19" max="19" width="0.28515625" style="303" customWidth="1"/>
    <col min="20" max="20" width="5.5703125" style="303" customWidth="1"/>
    <col min="21" max="21" width="0.28515625" style="303" customWidth="1"/>
    <col min="22" max="22" width="5.5703125" style="303" customWidth="1"/>
    <col min="23" max="23" width="0.28515625" style="303" customWidth="1"/>
    <col min="24" max="24" width="5.5703125" style="303" customWidth="1"/>
    <col min="25" max="25" width="0.28515625" style="303" customWidth="1"/>
    <col min="26" max="26" width="5.5703125" style="303" customWidth="1"/>
    <col min="27" max="27" width="0.28515625" style="303" customWidth="1"/>
    <col min="28" max="28" width="5.5703125" style="303" customWidth="1"/>
    <col min="29" max="29" width="0.28515625" style="303" customWidth="1"/>
    <col min="30" max="30" width="5.5703125" style="303" customWidth="1"/>
    <col min="31" max="31" width="2.5703125" style="303" customWidth="1"/>
    <col min="32" max="32" width="0.7109375" style="303" customWidth="1"/>
    <col min="33" max="16384" width="9.140625" style="303"/>
  </cols>
  <sheetData>
    <row r="1" spans="1:32" ht="13.5" customHeight="1" thickBot="1">
      <c r="A1" s="4"/>
      <c r="B1" s="29"/>
      <c r="C1" s="29"/>
      <c r="D1" s="28"/>
      <c r="E1" s="29"/>
      <c r="F1" s="584"/>
      <c r="G1" s="584"/>
      <c r="H1" s="584"/>
      <c r="I1" s="584"/>
      <c r="J1" s="1454" t="s">
        <v>411</v>
      </c>
      <c r="K1" s="1454"/>
      <c r="L1" s="1454"/>
      <c r="M1" s="1454"/>
      <c r="N1" s="1454"/>
      <c r="O1" s="1454"/>
      <c r="P1" s="1454"/>
      <c r="Q1" s="1454"/>
      <c r="R1" s="1454"/>
      <c r="S1" s="1454"/>
      <c r="T1" s="1454"/>
      <c r="U1" s="1454"/>
      <c r="V1" s="1454"/>
      <c r="W1" s="1454"/>
      <c r="X1" s="1454"/>
      <c r="Y1" s="1454"/>
      <c r="Z1" s="1454"/>
      <c r="AA1" s="1454"/>
      <c r="AB1" s="1454"/>
      <c r="AC1" s="1454"/>
      <c r="AD1" s="1455"/>
      <c r="AE1" s="313"/>
      <c r="AF1" s="4"/>
    </row>
    <row r="2" spans="1:32" ht="6" customHeight="1">
      <c r="A2" s="4"/>
      <c r="B2" s="1517"/>
      <c r="C2" s="1518"/>
      <c r="D2" s="1518"/>
      <c r="E2" s="19"/>
      <c r="F2" s="19"/>
      <c r="G2" s="8"/>
      <c r="H2" s="8"/>
      <c r="I2" s="8"/>
      <c r="J2" s="8"/>
      <c r="K2" s="8"/>
      <c r="L2" s="8"/>
      <c r="M2" s="8"/>
      <c r="N2" s="8"/>
      <c r="O2" s="8"/>
      <c r="P2" s="8"/>
      <c r="Q2" s="8"/>
      <c r="R2" s="8"/>
      <c r="S2" s="8"/>
      <c r="T2" s="8"/>
      <c r="U2" s="8"/>
      <c r="V2" s="8"/>
      <c r="W2" s="8"/>
      <c r="X2" s="8"/>
      <c r="Y2" s="8"/>
      <c r="Z2" s="8"/>
      <c r="AA2" s="8"/>
      <c r="AB2" s="8"/>
      <c r="AC2" s="8"/>
      <c r="AD2" s="8"/>
      <c r="AE2" s="585"/>
      <c r="AF2" s="4"/>
    </row>
    <row r="3" spans="1:32" ht="13.5" customHeight="1" thickBot="1">
      <c r="A3" s="4"/>
      <c r="B3" s="30"/>
      <c r="C3" s="8"/>
      <c r="D3" s="8"/>
      <c r="E3" s="8"/>
      <c r="F3" s="1225"/>
      <c r="G3" s="1225"/>
      <c r="H3" s="1225"/>
      <c r="I3" s="1225"/>
      <c r="J3" s="1225"/>
      <c r="K3" s="1225"/>
      <c r="L3" s="1225"/>
      <c r="M3" s="1225"/>
      <c r="N3" s="586"/>
      <c r="O3" s="1225"/>
      <c r="P3" s="1225"/>
      <c r="Q3" s="1225"/>
      <c r="R3" s="1225"/>
      <c r="S3" s="1225"/>
      <c r="T3" s="1225"/>
      <c r="U3" s="1225"/>
      <c r="V3" s="1225"/>
      <c r="W3" s="1225"/>
      <c r="X3" s="1225"/>
      <c r="Y3" s="1225"/>
      <c r="Z3" s="1225"/>
      <c r="AA3" s="1225"/>
      <c r="AB3" s="1225"/>
      <c r="AC3" s="1225"/>
      <c r="AD3" s="1225" t="s">
        <v>100</v>
      </c>
      <c r="AE3" s="8"/>
      <c r="AF3" s="4"/>
    </row>
    <row r="4" spans="1:32" s="12" customFormat="1" ht="13.5" customHeight="1" thickBot="1">
      <c r="A4" s="11"/>
      <c r="B4" s="31"/>
      <c r="C4" s="301" t="s">
        <v>412</v>
      </c>
      <c r="D4" s="314"/>
      <c r="E4" s="315"/>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8"/>
      <c r="AF4" s="11"/>
    </row>
    <row r="5" spans="1:32" ht="4.5" customHeight="1">
      <c r="A5" s="4"/>
      <c r="B5" s="30"/>
      <c r="C5" s="1519" t="s">
        <v>106</v>
      </c>
      <c r="D5" s="1519"/>
      <c r="E5" s="5"/>
      <c r="F5" s="1521"/>
      <c r="G5" s="1521"/>
      <c r="H5" s="1521"/>
      <c r="I5" s="1521"/>
      <c r="J5" s="1521"/>
      <c r="K5" s="1521"/>
      <c r="L5" s="1521"/>
      <c r="M5" s="1521"/>
      <c r="N5" s="1521"/>
      <c r="O5" s="1521"/>
      <c r="P5" s="1521"/>
      <c r="Q5" s="1521"/>
      <c r="R5" s="1521"/>
      <c r="S5" s="1521"/>
      <c r="T5" s="1521"/>
      <c r="U5" s="1521"/>
      <c r="V5" s="1521"/>
      <c r="W5" s="1521"/>
      <c r="X5" s="1521"/>
      <c r="Y5" s="5"/>
      <c r="Z5" s="5"/>
      <c r="AA5" s="5"/>
      <c r="AB5" s="5"/>
      <c r="AC5" s="5"/>
      <c r="AD5" s="5"/>
      <c r="AE5" s="8"/>
      <c r="AF5" s="4"/>
    </row>
    <row r="6" spans="1:32" ht="12" customHeight="1">
      <c r="A6" s="4"/>
      <c r="B6" s="30"/>
      <c r="C6" s="1520"/>
      <c r="D6" s="1520"/>
      <c r="E6" s="1235"/>
      <c r="F6" s="1522">
        <v>2011</v>
      </c>
      <c r="G6" s="1522"/>
      <c r="H6" s="1522"/>
      <c r="I6" s="1522"/>
      <c r="J6" s="1522"/>
      <c r="K6" s="1522"/>
      <c r="L6" s="1522"/>
      <c r="M6" s="1522"/>
      <c r="N6" s="1522"/>
      <c r="O6" s="1522"/>
      <c r="P6" s="1522"/>
      <c r="Q6" s="1522"/>
      <c r="R6" s="1522"/>
      <c r="S6" s="1522"/>
      <c r="T6" s="1522"/>
      <c r="U6" s="587"/>
      <c r="V6" s="1523">
        <v>2012</v>
      </c>
      <c r="W6" s="1523"/>
      <c r="X6" s="1523"/>
      <c r="Y6" s="1523"/>
      <c r="Z6" s="1523"/>
      <c r="AA6" s="1523"/>
      <c r="AB6" s="1523"/>
      <c r="AC6" s="1523"/>
      <c r="AD6" s="1523"/>
      <c r="AE6" s="8"/>
      <c r="AF6" s="4"/>
    </row>
    <row r="7" spans="1:32">
      <c r="A7" s="4"/>
      <c r="B7" s="30"/>
      <c r="C7" s="1239"/>
      <c r="D7" s="1239"/>
      <c r="E7" s="16"/>
      <c r="F7" s="847" t="s">
        <v>151</v>
      </c>
      <c r="G7" s="1235"/>
      <c r="H7" s="847" t="s">
        <v>150</v>
      </c>
      <c r="I7" s="1235"/>
      <c r="J7" s="847" t="s">
        <v>149</v>
      </c>
      <c r="K7" s="1235"/>
      <c r="L7" s="847" t="s">
        <v>148</v>
      </c>
      <c r="M7" s="1235"/>
      <c r="N7" s="847" t="s">
        <v>147</v>
      </c>
      <c r="O7" s="1235"/>
      <c r="P7" s="847" t="s">
        <v>146</v>
      </c>
      <c r="Q7" s="1235"/>
      <c r="R7" s="847" t="s">
        <v>145</v>
      </c>
      <c r="S7" s="1235"/>
      <c r="T7" s="847" t="s">
        <v>144</v>
      </c>
      <c r="U7" s="1235"/>
      <c r="V7" s="847" t="s">
        <v>143</v>
      </c>
      <c r="W7" s="1235"/>
      <c r="X7" s="847" t="s">
        <v>154</v>
      </c>
      <c r="Y7" s="1235"/>
      <c r="Z7" s="847" t="s">
        <v>153</v>
      </c>
      <c r="AA7" s="1235"/>
      <c r="AB7" s="847" t="s">
        <v>152</v>
      </c>
      <c r="AC7" s="1235"/>
      <c r="AD7" s="847" t="s">
        <v>151</v>
      </c>
      <c r="AE7" s="5"/>
      <c r="AF7" s="4"/>
    </row>
    <row r="8" spans="1:32" ht="3" customHeight="1">
      <c r="A8" s="4"/>
      <c r="B8" s="30"/>
      <c r="C8" s="1239"/>
      <c r="D8" s="1239"/>
      <c r="E8" s="16"/>
      <c r="F8" s="4"/>
      <c r="G8" s="4"/>
      <c r="H8" s="4"/>
      <c r="I8" s="4"/>
      <c r="J8" s="4"/>
      <c r="K8" s="4"/>
      <c r="L8" s="4"/>
      <c r="M8" s="4"/>
      <c r="N8" s="4"/>
      <c r="O8" s="4"/>
      <c r="P8" s="4"/>
      <c r="Q8" s="4"/>
      <c r="R8" s="4"/>
      <c r="S8" s="4"/>
      <c r="T8" s="4"/>
      <c r="U8" s="4"/>
      <c r="V8" s="4"/>
      <c r="W8" s="4"/>
      <c r="X8" s="4"/>
      <c r="Y8" s="4"/>
      <c r="Z8" s="4"/>
      <c r="AA8" s="4"/>
      <c r="AB8" s="4"/>
      <c r="AC8" s="4"/>
      <c r="AD8" s="4"/>
      <c r="AE8" s="5"/>
      <c r="AF8" s="4"/>
    </row>
    <row r="9" spans="1:32" s="322" customFormat="1" ht="12" customHeight="1">
      <c r="A9" s="299"/>
      <c r="B9" s="300"/>
      <c r="C9" s="1434" t="s">
        <v>95</v>
      </c>
      <c r="D9" s="1434"/>
      <c r="E9" s="588"/>
      <c r="F9" s="589">
        <v>50485</v>
      </c>
      <c r="G9" s="589"/>
      <c r="H9" s="589">
        <v>48249</v>
      </c>
      <c r="I9" s="589"/>
      <c r="J9" s="589">
        <v>55035</v>
      </c>
      <c r="K9" s="589"/>
      <c r="L9" s="589">
        <v>53796</v>
      </c>
      <c r="M9" s="589"/>
      <c r="N9" s="589">
        <v>80462</v>
      </c>
      <c r="O9" s="589"/>
      <c r="P9" s="589">
        <v>69512</v>
      </c>
      <c r="Q9" s="589"/>
      <c r="R9" s="589">
        <v>68710</v>
      </c>
      <c r="S9" s="589"/>
      <c r="T9" s="589">
        <v>64188</v>
      </c>
      <c r="U9" s="589"/>
      <c r="V9" s="589">
        <v>75849</v>
      </c>
      <c r="W9" s="589"/>
      <c r="X9" s="589">
        <v>60228</v>
      </c>
      <c r="Y9" s="589"/>
      <c r="Z9" s="589">
        <v>65429</v>
      </c>
      <c r="AA9" s="589"/>
      <c r="AB9" s="589">
        <v>52960</v>
      </c>
      <c r="AC9" s="589"/>
      <c r="AD9" s="589">
        <v>56835</v>
      </c>
      <c r="AE9" s="321"/>
      <c r="AF9" s="299"/>
    </row>
    <row r="10" spans="1:32" s="306" customFormat="1" ht="11.25" customHeight="1">
      <c r="A10" s="304"/>
      <c r="B10" s="590"/>
      <c r="C10" s="399" t="s">
        <v>359</v>
      </c>
      <c r="D10" s="591"/>
      <c r="E10" s="592"/>
      <c r="F10" s="593">
        <v>17160</v>
      </c>
      <c r="G10" s="594"/>
      <c r="H10" s="593">
        <v>17261</v>
      </c>
      <c r="I10" s="594"/>
      <c r="J10" s="593">
        <v>20103</v>
      </c>
      <c r="K10" s="594"/>
      <c r="L10" s="593">
        <v>18287</v>
      </c>
      <c r="M10" s="594"/>
      <c r="N10" s="593">
        <v>27950</v>
      </c>
      <c r="O10" s="594"/>
      <c r="P10" s="593">
        <v>22732</v>
      </c>
      <c r="Q10" s="594"/>
      <c r="R10" s="593">
        <v>22427</v>
      </c>
      <c r="S10" s="594"/>
      <c r="T10" s="593">
        <v>22391</v>
      </c>
      <c r="U10" s="594"/>
      <c r="V10" s="593">
        <v>24883</v>
      </c>
      <c r="W10" s="594"/>
      <c r="X10" s="593">
        <v>20153</v>
      </c>
      <c r="Y10" s="594"/>
      <c r="Z10" s="593">
        <v>22596</v>
      </c>
      <c r="AA10" s="594"/>
      <c r="AB10" s="593">
        <v>17821</v>
      </c>
      <c r="AC10" s="594"/>
      <c r="AD10" s="593">
        <v>19786</v>
      </c>
      <c r="AE10" s="595"/>
      <c r="AF10" s="304"/>
    </row>
    <row r="11" spans="1:32" s="306" customFormat="1" ht="11.25" customHeight="1">
      <c r="A11" s="304"/>
      <c r="B11" s="590"/>
      <c r="C11" s="399" t="s">
        <v>360</v>
      </c>
      <c r="D11" s="591"/>
      <c r="E11" s="592"/>
      <c r="F11" s="593">
        <v>10352</v>
      </c>
      <c r="G11" s="594"/>
      <c r="H11" s="593">
        <v>10007</v>
      </c>
      <c r="I11" s="594"/>
      <c r="J11" s="593">
        <v>11616</v>
      </c>
      <c r="K11" s="594"/>
      <c r="L11" s="593">
        <v>11827</v>
      </c>
      <c r="M11" s="594"/>
      <c r="N11" s="593">
        <v>18273</v>
      </c>
      <c r="O11" s="594"/>
      <c r="P11" s="593">
        <v>14350</v>
      </c>
      <c r="Q11" s="594"/>
      <c r="R11" s="593">
        <v>13469</v>
      </c>
      <c r="S11" s="594"/>
      <c r="T11" s="593">
        <v>13021</v>
      </c>
      <c r="U11" s="594"/>
      <c r="V11" s="593">
        <v>15808</v>
      </c>
      <c r="W11" s="594"/>
      <c r="X11" s="593">
        <v>11992</v>
      </c>
      <c r="Y11" s="594"/>
      <c r="Z11" s="593">
        <v>13007</v>
      </c>
      <c r="AA11" s="594"/>
      <c r="AB11" s="593">
        <v>11124</v>
      </c>
      <c r="AC11" s="594"/>
      <c r="AD11" s="593">
        <v>11586</v>
      </c>
      <c r="AE11" s="595"/>
      <c r="AF11" s="304"/>
    </row>
    <row r="12" spans="1:32" s="306" customFormat="1" ht="11.25" customHeight="1">
      <c r="A12" s="304"/>
      <c r="B12" s="590"/>
      <c r="C12" s="399" t="s">
        <v>361</v>
      </c>
      <c r="D12" s="591"/>
      <c r="E12" s="592"/>
      <c r="F12" s="593">
        <v>13758</v>
      </c>
      <c r="G12" s="594"/>
      <c r="H12" s="593">
        <v>12612</v>
      </c>
      <c r="I12" s="594"/>
      <c r="J12" s="593">
        <v>13820</v>
      </c>
      <c r="K12" s="594"/>
      <c r="L12" s="593">
        <v>13884</v>
      </c>
      <c r="M12" s="594"/>
      <c r="N12" s="593">
        <v>19185</v>
      </c>
      <c r="O12" s="594"/>
      <c r="P12" s="593">
        <v>17048</v>
      </c>
      <c r="Q12" s="594"/>
      <c r="R12" s="593">
        <v>16269</v>
      </c>
      <c r="S12" s="594"/>
      <c r="T12" s="593">
        <v>16175</v>
      </c>
      <c r="U12" s="594"/>
      <c r="V12" s="593">
        <v>19525</v>
      </c>
      <c r="W12" s="594"/>
      <c r="X12" s="593">
        <v>16193</v>
      </c>
      <c r="Y12" s="594"/>
      <c r="Z12" s="593">
        <v>17424</v>
      </c>
      <c r="AA12" s="594"/>
      <c r="AB12" s="593">
        <v>14414</v>
      </c>
      <c r="AC12" s="594"/>
      <c r="AD12" s="593">
        <v>15559</v>
      </c>
      <c r="AE12" s="595"/>
      <c r="AF12" s="304"/>
    </row>
    <row r="13" spans="1:32" s="306" customFormat="1" ht="11.25" customHeight="1">
      <c r="A13" s="304"/>
      <c r="B13" s="590"/>
      <c r="C13" s="399" t="s">
        <v>362</v>
      </c>
      <c r="D13" s="591"/>
      <c r="E13" s="592"/>
      <c r="F13" s="593">
        <v>4162</v>
      </c>
      <c r="G13" s="594"/>
      <c r="H13" s="593">
        <v>4031</v>
      </c>
      <c r="I13" s="594"/>
      <c r="J13" s="593">
        <v>4691</v>
      </c>
      <c r="K13" s="594"/>
      <c r="L13" s="593">
        <v>4970</v>
      </c>
      <c r="M13" s="594"/>
      <c r="N13" s="593">
        <v>7193</v>
      </c>
      <c r="O13" s="594"/>
      <c r="P13" s="593">
        <v>6753</v>
      </c>
      <c r="Q13" s="594"/>
      <c r="R13" s="593">
        <v>5706</v>
      </c>
      <c r="S13" s="594"/>
      <c r="T13" s="593">
        <v>5179</v>
      </c>
      <c r="U13" s="594"/>
      <c r="V13" s="593">
        <v>6831</v>
      </c>
      <c r="W13" s="594"/>
      <c r="X13" s="593">
        <v>5677</v>
      </c>
      <c r="Y13" s="594"/>
      <c r="Z13" s="593">
        <v>5586</v>
      </c>
      <c r="AA13" s="594"/>
      <c r="AB13" s="593">
        <v>4449</v>
      </c>
      <c r="AC13" s="594"/>
      <c r="AD13" s="593">
        <v>4534</v>
      </c>
      <c r="AE13" s="595"/>
      <c r="AF13" s="304"/>
    </row>
    <row r="14" spans="1:32" s="306" customFormat="1" ht="11.25" customHeight="1">
      <c r="A14" s="304"/>
      <c r="B14" s="590"/>
      <c r="C14" s="399" t="s">
        <v>363</v>
      </c>
      <c r="D14" s="591"/>
      <c r="E14" s="592"/>
      <c r="F14" s="593">
        <v>2978</v>
      </c>
      <c r="G14" s="594"/>
      <c r="H14" s="593">
        <v>2542</v>
      </c>
      <c r="I14" s="594"/>
      <c r="J14" s="593">
        <v>2697</v>
      </c>
      <c r="K14" s="594"/>
      <c r="L14" s="593">
        <v>2698</v>
      </c>
      <c r="M14" s="594"/>
      <c r="N14" s="593">
        <v>4752</v>
      </c>
      <c r="O14" s="594"/>
      <c r="P14" s="593">
        <v>5342</v>
      </c>
      <c r="Q14" s="594"/>
      <c r="R14" s="593">
        <v>7631</v>
      </c>
      <c r="S14" s="594"/>
      <c r="T14" s="593">
        <v>4730</v>
      </c>
      <c r="U14" s="594"/>
      <c r="V14" s="593">
        <v>5261</v>
      </c>
      <c r="W14" s="594"/>
      <c r="X14" s="593">
        <v>3663</v>
      </c>
      <c r="Y14" s="594"/>
      <c r="Z14" s="593">
        <v>3698</v>
      </c>
      <c r="AA14" s="594"/>
      <c r="AB14" s="593">
        <v>2882</v>
      </c>
      <c r="AC14" s="594"/>
      <c r="AD14" s="593">
        <v>3061</v>
      </c>
      <c r="AE14" s="595"/>
      <c r="AF14" s="304"/>
    </row>
    <row r="15" spans="1:32" s="306" customFormat="1" ht="11.25" customHeight="1">
      <c r="A15" s="304"/>
      <c r="B15" s="590"/>
      <c r="C15" s="399" t="s">
        <v>255</v>
      </c>
      <c r="D15" s="591"/>
      <c r="E15" s="592"/>
      <c r="F15" s="593">
        <v>1002</v>
      </c>
      <c r="G15" s="594"/>
      <c r="H15" s="593">
        <v>829</v>
      </c>
      <c r="I15" s="594"/>
      <c r="J15" s="593">
        <v>953</v>
      </c>
      <c r="K15" s="594"/>
      <c r="L15" s="593">
        <v>938</v>
      </c>
      <c r="M15" s="594"/>
      <c r="N15" s="593">
        <v>1631</v>
      </c>
      <c r="O15" s="594"/>
      <c r="P15" s="593">
        <v>1584</v>
      </c>
      <c r="Q15" s="594"/>
      <c r="R15" s="593">
        <v>1641</v>
      </c>
      <c r="S15" s="594"/>
      <c r="T15" s="593">
        <v>1439</v>
      </c>
      <c r="U15" s="594"/>
      <c r="V15" s="593">
        <v>1854</v>
      </c>
      <c r="W15" s="594"/>
      <c r="X15" s="593">
        <v>1299</v>
      </c>
      <c r="Y15" s="594"/>
      <c r="Z15" s="593">
        <v>1411</v>
      </c>
      <c r="AA15" s="594"/>
      <c r="AB15" s="593">
        <v>1188</v>
      </c>
      <c r="AC15" s="594"/>
      <c r="AD15" s="593">
        <v>1085</v>
      </c>
      <c r="AE15" s="595"/>
      <c r="AF15" s="304"/>
    </row>
    <row r="16" spans="1:32" s="306" customFormat="1" ht="11.25" customHeight="1">
      <c r="A16" s="304"/>
      <c r="B16" s="590"/>
      <c r="C16" s="399" t="s">
        <v>256</v>
      </c>
      <c r="D16" s="591"/>
      <c r="E16" s="596"/>
      <c r="F16" s="593">
        <v>1073</v>
      </c>
      <c r="G16" s="594"/>
      <c r="H16" s="593">
        <v>967</v>
      </c>
      <c r="I16" s="594"/>
      <c r="J16" s="593">
        <v>1155</v>
      </c>
      <c r="K16" s="594"/>
      <c r="L16" s="593">
        <v>1192</v>
      </c>
      <c r="M16" s="594"/>
      <c r="N16" s="593">
        <v>1478</v>
      </c>
      <c r="O16" s="594"/>
      <c r="P16" s="593">
        <v>1703</v>
      </c>
      <c r="Q16" s="594"/>
      <c r="R16" s="593">
        <v>1567</v>
      </c>
      <c r="S16" s="594"/>
      <c r="T16" s="593">
        <v>1253</v>
      </c>
      <c r="U16" s="594"/>
      <c r="V16" s="593">
        <v>1687</v>
      </c>
      <c r="W16" s="594"/>
      <c r="X16" s="593">
        <v>1251</v>
      </c>
      <c r="Y16" s="594"/>
      <c r="Z16" s="593">
        <v>1707</v>
      </c>
      <c r="AA16" s="594"/>
      <c r="AB16" s="593">
        <v>1082</v>
      </c>
      <c r="AC16" s="594"/>
      <c r="AD16" s="593">
        <v>1224</v>
      </c>
      <c r="AE16" s="595"/>
      <c r="AF16" s="304"/>
    </row>
    <row r="17" spans="1:32" s="306" customFormat="1" ht="4.5" customHeight="1">
      <c r="A17" s="304"/>
      <c r="B17" s="590"/>
      <c r="C17" s="245"/>
      <c r="D17" s="591"/>
      <c r="E17" s="597"/>
      <c r="F17" s="594"/>
      <c r="G17" s="594"/>
      <c r="H17" s="594"/>
      <c r="I17" s="594"/>
      <c r="J17" s="594"/>
      <c r="K17" s="594"/>
      <c r="L17" s="594"/>
      <c r="M17" s="594"/>
      <c r="N17" s="594"/>
      <c r="O17" s="594"/>
      <c r="P17" s="594"/>
      <c r="Q17" s="594"/>
      <c r="R17" s="594"/>
      <c r="S17" s="594"/>
      <c r="T17" s="594"/>
      <c r="U17" s="594"/>
      <c r="V17" s="594"/>
      <c r="W17" s="594"/>
      <c r="X17" s="594"/>
      <c r="Y17" s="594"/>
      <c r="Z17" s="594"/>
      <c r="AA17" s="594"/>
      <c r="AB17" s="594"/>
      <c r="AC17" s="594"/>
      <c r="AD17" s="594"/>
      <c r="AE17" s="595"/>
      <c r="AF17" s="304"/>
    </row>
    <row r="18" spans="1:32" s="602" customFormat="1" ht="10.5" customHeight="1">
      <c r="A18" s="598"/>
      <c r="B18" s="599"/>
      <c r="C18" s="1434" t="s">
        <v>527</v>
      </c>
      <c r="D18" s="1434"/>
      <c r="E18" s="588"/>
      <c r="F18" s="600"/>
      <c r="G18" s="600"/>
      <c r="H18" s="600"/>
      <c r="I18" s="600"/>
      <c r="J18" s="600"/>
      <c r="K18" s="600"/>
      <c r="L18" s="600"/>
      <c r="M18" s="600"/>
      <c r="N18" s="600"/>
      <c r="O18" s="600"/>
      <c r="P18" s="600"/>
      <c r="Q18" s="600"/>
      <c r="R18" s="600"/>
      <c r="S18" s="600"/>
      <c r="T18" s="600"/>
      <c r="U18" s="600"/>
      <c r="V18" s="600"/>
      <c r="W18" s="600"/>
      <c r="X18" s="600"/>
      <c r="Y18" s="600"/>
      <c r="Z18" s="600"/>
      <c r="AA18" s="600"/>
      <c r="AB18" s="600"/>
      <c r="AC18" s="600"/>
      <c r="AD18" s="600"/>
      <c r="AE18" s="601"/>
      <c r="AF18" s="598"/>
    </row>
    <row r="19" spans="1:32" s="306" customFormat="1" ht="12" customHeight="1">
      <c r="A19" s="304"/>
      <c r="B19" s="590"/>
      <c r="C19" s="399" t="s">
        <v>413</v>
      </c>
      <c r="D19" s="591"/>
      <c r="E19" s="603"/>
      <c r="F19" s="593">
        <v>7014</v>
      </c>
      <c r="G19" s="594"/>
      <c r="H19" s="593">
        <v>8810</v>
      </c>
      <c r="I19" s="594"/>
      <c r="J19" s="593">
        <v>7983</v>
      </c>
      <c r="K19" s="594"/>
      <c r="L19" s="593">
        <v>7451</v>
      </c>
      <c r="M19" s="594"/>
      <c r="N19" s="593">
        <v>10216</v>
      </c>
      <c r="O19" s="594"/>
      <c r="P19" s="593">
        <v>10052</v>
      </c>
      <c r="Q19" s="594"/>
      <c r="R19" s="593">
        <v>10596</v>
      </c>
      <c r="S19" s="594"/>
      <c r="T19" s="593">
        <v>8098</v>
      </c>
      <c r="U19" s="594"/>
      <c r="V19" s="593">
        <v>10654</v>
      </c>
      <c r="W19" s="594"/>
      <c r="X19" s="593">
        <v>8001</v>
      </c>
      <c r="Y19" s="594"/>
      <c r="Z19" s="593">
        <v>8468</v>
      </c>
      <c r="AA19" s="594"/>
      <c r="AB19" s="593">
        <v>7177</v>
      </c>
      <c r="AC19" s="594"/>
      <c r="AD19" s="593">
        <v>7515</v>
      </c>
      <c r="AE19" s="595"/>
      <c r="AF19" s="304"/>
    </row>
    <row r="20" spans="1:32" s="306" customFormat="1" ht="12" customHeight="1">
      <c r="A20" s="304"/>
      <c r="B20" s="590"/>
      <c r="C20" s="399" t="s">
        <v>414</v>
      </c>
      <c r="D20" s="305"/>
      <c r="E20" s="596"/>
      <c r="F20" s="593">
        <v>4859</v>
      </c>
      <c r="G20" s="594"/>
      <c r="H20" s="593">
        <v>3945</v>
      </c>
      <c r="I20" s="594"/>
      <c r="J20" s="593">
        <v>4011</v>
      </c>
      <c r="K20" s="594"/>
      <c r="L20" s="593">
        <v>4212</v>
      </c>
      <c r="M20" s="594"/>
      <c r="N20" s="593">
        <v>5028</v>
      </c>
      <c r="O20" s="594"/>
      <c r="P20" s="593">
        <v>5785</v>
      </c>
      <c r="Q20" s="594"/>
      <c r="R20" s="593">
        <v>6571</v>
      </c>
      <c r="S20" s="594"/>
      <c r="T20" s="593">
        <v>6989</v>
      </c>
      <c r="U20" s="594"/>
      <c r="V20" s="593">
        <v>7505</v>
      </c>
      <c r="W20" s="594"/>
      <c r="X20" s="593">
        <v>6251</v>
      </c>
      <c r="Y20" s="594"/>
      <c r="Z20" s="593">
        <v>6465</v>
      </c>
      <c r="AA20" s="594"/>
      <c r="AB20" s="593">
        <v>5402</v>
      </c>
      <c r="AC20" s="594"/>
      <c r="AD20" s="593">
        <v>6170</v>
      </c>
      <c r="AE20" s="595"/>
      <c r="AF20" s="304"/>
    </row>
    <row r="21" spans="1:32" s="306" customFormat="1" ht="12" customHeight="1">
      <c r="A21" s="304"/>
      <c r="B21" s="590"/>
      <c r="C21" s="399" t="s">
        <v>415</v>
      </c>
      <c r="D21" s="591"/>
      <c r="E21" s="603"/>
      <c r="F21" s="593">
        <v>5434</v>
      </c>
      <c r="G21" s="594"/>
      <c r="H21" s="593">
        <v>4605</v>
      </c>
      <c r="I21" s="594"/>
      <c r="J21" s="593">
        <v>4611</v>
      </c>
      <c r="K21" s="594"/>
      <c r="L21" s="593">
        <v>4485</v>
      </c>
      <c r="M21" s="594"/>
      <c r="N21" s="593">
        <v>5982</v>
      </c>
      <c r="O21" s="594"/>
      <c r="P21" s="593">
        <v>6953</v>
      </c>
      <c r="Q21" s="594"/>
      <c r="R21" s="593">
        <v>7401</v>
      </c>
      <c r="S21" s="594"/>
      <c r="T21" s="593">
        <v>5667</v>
      </c>
      <c r="U21" s="594"/>
      <c r="V21" s="593">
        <v>7099</v>
      </c>
      <c r="W21" s="594"/>
      <c r="X21" s="593">
        <v>5667</v>
      </c>
      <c r="Y21" s="594"/>
      <c r="Z21" s="593">
        <v>5626</v>
      </c>
      <c r="AA21" s="594"/>
      <c r="AB21" s="593">
        <v>5135</v>
      </c>
      <c r="AC21" s="594"/>
      <c r="AD21" s="593">
        <v>5354</v>
      </c>
      <c r="AE21" s="595"/>
      <c r="AF21" s="304"/>
    </row>
    <row r="22" spans="1:32" s="306" customFormat="1" ht="12" customHeight="1">
      <c r="A22" s="304"/>
      <c r="B22" s="590"/>
      <c r="C22" s="399" t="s">
        <v>417</v>
      </c>
      <c r="D22" s="591"/>
      <c r="E22" s="603"/>
      <c r="F22" s="593">
        <v>4643</v>
      </c>
      <c r="G22" s="594"/>
      <c r="H22" s="593">
        <v>4069</v>
      </c>
      <c r="I22" s="594"/>
      <c r="J22" s="593">
        <v>4156</v>
      </c>
      <c r="K22" s="594"/>
      <c r="L22" s="593">
        <v>4448</v>
      </c>
      <c r="M22" s="594"/>
      <c r="N22" s="593">
        <v>5128</v>
      </c>
      <c r="O22" s="594"/>
      <c r="P22" s="593">
        <v>5476</v>
      </c>
      <c r="Q22" s="594"/>
      <c r="R22" s="593">
        <v>5594</v>
      </c>
      <c r="S22" s="594"/>
      <c r="T22" s="593">
        <v>5133</v>
      </c>
      <c r="U22" s="594"/>
      <c r="V22" s="593">
        <v>6424</v>
      </c>
      <c r="W22" s="594"/>
      <c r="X22" s="593">
        <v>5121</v>
      </c>
      <c r="Y22" s="594"/>
      <c r="Z22" s="593">
        <v>5378</v>
      </c>
      <c r="AA22" s="594"/>
      <c r="AB22" s="593">
        <v>4680</v>
      </c>
      <c r="AC22" s="594"/>
      <c r="AD22" s="593">
        <v>5209</v>
      </c>
      <c r="AE22" s="595"/>
      <c r="AF22" s="304"/>
    </row>
    <row r="23" spans="1:32" s="306" customFormat="1" ht="12" customHeight="1">
      <c r="A23" s="304"/>
      <c r="B23" s="590"/>
      <c r="C23" s="399" t="s">
        <v>416</v>
      </c>
      <c r="D23" s="604"/>
      <c r="E23" s="603"/>
      <c r="F23" s="593">
        <v>4475</v>
      </c>
      <c r="G23" s="594"/>
      <c r="H23" s="593">
        <v>4051</v>
      </c>
      <c r="I23" s="594"/>
      <c r="J23" s="593">
        <v>4672</v>
      </c>
      <c r="K23" s="594"/>
      <c r="L23" s="593">
        <v>4620</v>
      </c>
      <c r="M23" s="594"/>
      <c r="N23" s="593">
        <v>6162</v>
      </c>
      <c r="O23" s="594"/>
      <c r="P23" s="593">
        <v>6127</v>
      </c>
      <c r="Q23" s="594"/>
      <c r="R23" s="593">
        <v>5671</v>
      </c>
      <c r="S23" s="594"/>
      <c r="T23" s="593">
        <v>5989</v>
      </c>
      <c r="U23" s="594"/>
      <c r="V23" s="593">
        <v>6548</v>
      </c>
      <c r="W23" s="594"/>
      <c r="X23" s="593">
        <v>5144</v>
      </c>
      <c r="Y23" s="594"/>
      <c r="Z23" s="593">
        <v>5647</v>
      </c>
      <c r="AA23" s="594"/>
      <c r="AB23" s="593">
        <v>4295</v>
      </c>
      <c r="AC23" s="594"/>
      <c r="AD23" s="593">
        <v>4831</v>
      </c>
      <c r="AE23" s="595"/>
      <c r="AF23" s="304"/>
    </row>
    <row r="24" spans="1:32" s="306" customFormat="1" ht="11.25" hidden="1" customHeight="1">
      <c r="A24" s="304"/>
      <c r="B24" s="590"/>
      <c r="C24" s="399" t="s">
        <v>418</v>
      </c>
      <c r="D24" s="591"/>
      <c r="E24" s="603"/>
      <c r="F24" s="605">
        <v>4272</v>
      </c>
      <c r="G24" s="594"/>
      <c r="H24" s="605">
        <v>3829</v>
      </c>
      <c r="I24" s="594"/>
      <c r="J24" s="605">
        <v>4031</v>
      </c>
      <c r="K24" s="594"/>
      <c r="L24" s="605">
        <v>4070</v>
      </c>
      <c r="M24" s="594"/>
      <c r="N24" s="605">
        <v>5976</v>
      </c>
      <c r="O24" s="594"/>
      <c r="P24" s="605">
        <v>5617</v>
      </c>
      <c r="Q24" s="594"/>
      <c r="R24" s="605">
        <v>5025</v>
      </c>
      <c r="S24" s="594"/>
      <c r="T24" s="605">
        <v>4181</v>
      </c>
      <c r="U24" s="594"/>
      <c r="V24" s="593">
        <v>6121</v>
      </c>
      <c r="W24" s="594"/>
      <c r="X24" s="593">
        <v>4776</v>
      </c>
      <c r="Y24" s="594"/>
      <c r="Z24" s="593">
        <v>5029</v>
      </c>
      <c r="AA24" s="594"/>
      <c r="AB24" s="593">
        <v>4251</v>
      </c>
      <c r="AC24" s="594"/>
      <c r="AD24" s="593">
        <v>4481</v>
      </c>
      <c r="AE24" s="595"/>
      <c r="AF24" s="304"/>
    </row>
    <row r="25" spans="1:32" s="306" customFormat="1" ht="12.75" hidden="1" customHeight="1">
      <c r="A25" s="304"/>
      <c r="B25" s="590"/>
      <c r="C25" s="399" t="s">
        <v>419</v>
      </c>
      <c r="D25" s="305"/>
      <c r="E25" s="596"/>
      <c r="F25" s="605">
        <v>2022</v>
      </c>
      <c r="G25" s="594"/>
      <c r="H25" s="605">
        <v>2029</v>
      </c>
      <c r="I25" s="594"/>
      <c r="J25" s="605">
        <v>2034</v>
      </c>
      <c r="K25" s="594"/>
      <c r="L25" s="605">
        <v>2192</v>
      </c>
      <c r="M25" s="594"/>
      <c r="N25" s="605">
        <v>2486</v>
      </c>
      <c r="O25" s="594"/>
      <c r="P25" s="605">
        <v>2714</v>
      </c>
      <c r="Q25" s="594"/>
      <c r="R25" s="605">
        <v>2438</v>
      </c>
      <c r="S25" s="594"/>
      <c r="T25" s="605">
        <v>2719</v>
      </c>
      <c r="U25" s="594"/>
      <c r="V25" s="593">
        <v>2980</v>
      </c>
      <c r="W25" s="594"/>
      <c r="X25" s="593">
        <v>2477</v>
      </c>
      <c r="Y25" s="594"/>
      <c r="Z25" s="593">
        <v>2933</v>
      </c>
      <c r="AA25" s="594"/>
      <c r="AB25" s="593">
        <v>2043</v>
      </c>
      <c r="AC25" s="594"/>
      <c r="AD25" s="593">
        <v>2424</v>
      </c>
      <c r="AE25" s="595"/>
      <c r="AF25" s="304"/>
    </row>
    <row r="26" spans="1:32" s="306" customFormat="1" ht="12" hidden="1" customHeight="1">
      <c r="A26" s="304"/>
      <c r="B26" s="590"/>
      <c r="C26" s="399" t="s">
        <v>420</v>
      </c>
      <c r="D26" s="305"/>
      <c r="E26" s="596"/>
      <c r="F26" s="605">
        <v>1202</v>
      </c>
      <c r="G26" s="594"/>
      <c r="H26" s="605">
        <v>1403</v>
      </c>
      <c r="I26" s="594"/>
      <c r="J26" s="605">
        <v>1526</v>
      </c>
      <c r="K26" s="594"/>
      <c r="L26" s="605">
        <v>1487</v>
      </c>
      <c r="M26" s="594"/>
      <c r="N26" s="605">
        <v>1710</v>
      </c>
      <c r="O26" s="594"/>
      <c r="P26" s="605">
        <v>2018</v>
      </c>
      <c r="Q26" s="594"/>
      <c r="R26" s="605">
        <v>1796</v>
      </c>
      <c r="S26" s="594"/>
      <c r="T26" s="605">
        <v>1443</v>
      </c>
      <c r="U26" s="594"/>
      <c r="V26" s="593">
        <v>2011</v>
      </c>
      <c r="W26" s="594"/>
      <c r="X26" s="593">
        <v>1997</v>
      </c>
      <c r="Y26" s="594"/>
      <c r="Z26" s="593">
        <v>1819</v>
      </c>
      <c r="AA26" s="594"/>
      <c r="AB26" s="593">
        <v>1351</v>
      </c>
      <c r="AC26" s="594"/>
      <c r="AD26" s="593">
        <v>1272</v>
      </c>
      <c r="AE26" s="595"/>
      <c r="AF26" s="304"/>
    </row>
    <row r="27" spans="1:32" s="306" customFormat="1" ht="12" hidden="1" customHeight="1">
      <c r="A27" s="304"/>
      <c r="B27" s="590"/>
      <c r="C27" s="399" t="s">
        <v>421</v>
      </c>
      <c r="D27" s="305"/>
      <c r="E27" s="596"/>
      <c r="F27" s="605">
        <v>293</v>
      </c>
      <c r="G27" s="594"/>
      <c r="H27" s="605">
        <v>499</v>
      </c>
      <c r="I27" s="594"/>
      <c r="J27" s="605">
        <v>2259</v>
      </c>
      <c r="K27" s="594"/>
      <c r="L27" s="605">
        <v>1523</v>
      </c>
      <c r="M27" s="594"/>
      <c r="N27" s="605">
        <v>10107</v>
      </c>
      <c r="O27" s="594"/>
      <c r="P27" s="605">
        <v>725</v>
      </c>
      <c r="Q27" s="594"/>
      <c r="R27" s="605">
        <v>636</v>
      </c>
      <c r="S27" s="594"/>
      <c r="T27" s="605">
        <v>624</v>
      </c>
      <c r="U27" s="594"/>
      <c r="V27" s="593">
        <v>826</v>
      </c>
      <c r="W27" s="594"/>
      <c r="X27" s="593">
        <v>538</v>
      </c>
      <c r="Y27" s="594"/>
      <c r="Z27" s="593">
        <v>512</v>
      </c>
      <c r="AA27" s="594"/>
      <c r="AB27" s="593">
        <v>629</v>
      </c>
      <c r="AC27" s="594"/>
      <c r="AD27" s="593">
        <v>391</v>
      </c>
      <c r="AE27" s="595"/>
      <c r="AF27" s="304"/>
    </row>
    <row r="28" spans="1:32" s="306" customFormat="1" ht="4.5" customHeight="1">
      <c r="A28" s="304"/>
      <c r="B28" s="590"/>
      <c r="C28" s="399"/>
      <c r="D28" s="591"/>
      <c r="E28" s="606"/>
      <c r="F28" s="594"/>
      <c r="G28" s="594"/>
      <c r="H28" s="594"/>
      <c r="I28" s="594"/>
      <c r="J28" s="594"/>
      <c r="K28" s="594"/>
      <c r="L28" s="594"/>
      <c r="M28" s="594"/>
      <c r="N28" s="594"/>
      <c r="O28" s="594"/>
      <c r="P28" s="594"/>
      <c r="Q28" s="594"/>
      <c r="R28" s="594"/>
      <c r="S28" s="594"/>
      <c r="T28" s="594"/>
      <c r="U28" s="594"/>
      <c r="V28" s="593"/>
      <c r="W28" s="594"/>
      <c r="X28" s="593"/>
      <c r="Y28" s="594"/>
      <c r="Z28" s="593"/>
      <c r="AA28" s="594"/>
      <c r="AB28" s="593"/>
      <c r="AC28" s="594"/>
      <c r="AD28" s="593"/>
      <c r="AE28" s="595"/>
      <c r="AF28" s="304"/>
    </row>
    <row r="29" spans="1:32" s="306" customFormat="1" ht="12" customHeight="1">
      <c r="A29" s="304"/>
      <c r="B29" s="590"/>
      <c r="C29" s="1434" t="s">
        <v>422</v>
      </c>
      <c r="D29" s="1434"/>
      <c r="E29" s="606"/>
      <c r="F29" s="589">
        <v>4517</v>
      </c>
      <c r="G29" s="589"/>
      <c r="H29" s="589">
        <v>4080</v>
      </c>
      <c r="I29" s="589"/>
      <c r="J29" s="589">
        <v>6336</v>
      </c>
      <c r="K29" s="589"/>
      <c r="L29" s="589">
        <v>7191</v>
      </c>
      <c r="M29" s="589"/>
      <c r="N29" s="589">
        <v>9952</v>
      </c>
      <c r="O29" s="589"/>
      <c r="P29" s="589">
        <v>8327</v>
      </c>
      <c r="Q29" s="589"/>
      <c r="R29" s="589">
        <v>6573</v>
      </c>
      <c r="S29" s="589"/>
      <c r="T29" s="589">
        <v>4326</v>
      </c>
      <c r="U29" s="589"/>
      <c r="V29" s="589">
        <v>7416</v>
      </c>
      <c r="W29" s="589"/>
      <c r="X29" s="589">
        <v>5872</v>
      </c>
      <c r="Y29" s="589"/>
      <c r="Z29" s="589">
        <v>6278</v>
      </c>
      <c r="AA29" s="589"/>
      <c r="AB29" s="589">
        <v>4992</v>
      </c>
      <c r="AC29" s="589"/>
      <c r="AD29" s="589">
        <v>5413</v>
      </c>
      <c r="AE29" s="595"/>
      <c r="AF29" s="304"/>
    </row>
    <row r="30" spans="1:32" s="602" customFormat="1" ht="12" customHeight="1">
      <c r="A30" s="598"/>
      <c r="B30" s="599"/>
      <c r="C30" s="1434" t="s">
        <v>528</v>
      </c>
      <c r="D30" s="1434"/>
      <c r="E30" s="588">
        <v>0</v>
      </c>
      <c r="F30" s="589">
        <v>45968</v>
      </c>
      <c r="G30" s="589"/>
      <c r="H30" s="589">
        <v>44169</v>
      </c>
      <c r="I30" s="589"/>
      <c r="J30" s="589">
        <v>48699</v>
      </c>
      <c r="K30" s="589"/>
      <c r="L30" s="589">
        <v>46605</v>
      </c>
      <c r="M30" s="589"/>
      <c r="N30" s="589">
        <v>70510</v>
      </c>
      <c r="O30" s="589"/>
      <c r="P30" s="589">
        <v>61185</v>
      </c>
      <c r="Q30" s="589"/>
      <c r="R30" s="589">
        <v>62137</v>
      </c>
      <c r="S30" s="589"/>
      <c r="T30" s="589">
        <v>59862</v>
      </c>
      <c r="U30" s="589"/>
      <c r="V30" s="589">
        <v>68433</v>
      </c>
      <c r="W30" s="589"/>
      <c r="X30" s="589">
        <v>54356</v>
      </c>
      <c r="Y30" s="589"/>
      <c r="Z30" s="589">
        <v>59151</v>
      </c>
      <c r="AA30" s="589"/>
      <c r="AB30" s="589">
        <v>47968</v>
      </c>
      <c r="AC30" s="589"/>
      <c r="AD30" s="589">
        <v>51422</v>
      </c>
      <c r="AE30" s="601"/>
      <c r="AF30" s="598"/>
    </row>
    <row r="31" spans="1:32" s="306" customFormat="1" ht="12.75" customHeight="1">
      <c r="A31" s="304"/>
      <c r="B31" s="590"/>
      <c r="C31" s="1228" t="s">
        <v>423</v>
      </c>
      <c r="D31" s="591"/>
      <c r="E31" s="603"/>
      <c r="F31" s="593">
        <v>1582</v>
      </c>
      <c r="G31" s="594"/>
      <c r="H31" s="593">
        <v>1762</v>
      </c>
      <c r="I31" s="594"/>
      <c r="J31" s="593">
        <v>1998</v>
      </c>
      <c r="K31" s="594"/>
      <c r="L31" s="593">
        <v>1994</v>
      </c>
      <c r="M31" s="594"/>
      <c r="N31" s="593">
        <v>2229</v>
      </c>
      <c r="O31" s="594"/>
      <c r="P31" s="593">
        <v>2850</v>
      </c>
      <c r="Q31" s="594"/>
      <c r="R31" s="593">
        <v>2400</v>
      </c>
      <c r="S31" s="594"/>
      <c r="T31" s="593">
        <v>2014</v>
      </c>
      <c r="U31" s="594"/>
      <c r="V31" s="593">
        <v>2653</v>
      </c>
      <c r="W31" s="594"/>
      <c r="X31" s="593">
        <v>2684</v>
      </c>
      <c r="Y31" s="594"/>
      <c r="Z31" s="593">
        <v>2316</v>
      </c>
      <c r="AA31" s="594"/>
      <c r="AB31" s="593">
        <v>1693</v>
      </c>
      <c r="AC31" s="594"/>
      <c r="AD31" s="593">
        <v>1511</v>
      </c>
      <c r="AE31" s="595"/>
      <c r="AF31" s="304"/>
    </row>
    <row r="32" spans="1:32" s="306" customFormat="1" ht="11.25" customHeight="1">
      <c r="A32" s="304"/>
      <c r="B32" s="590"/>
      <c r="C32" s="1228" t="s">
        <v>424</v>
      </c>
      <c r="D32" s="591"/>
      <c r="E32" s="603"/>
      <c r="F32" s="593">
        <v>14001</v>
      </c>
      <c r="G32" s="594"/>
      <c r="H32" s="593">
        <v>12490</v>
      </c>
      <c r="I32" s="594"/>
      <c r="J32" s="593">
        <v>12940</v>
      </c>
      <c r="K32" s="594"/>
      <c r="L32" s="593">
        <v>12726</v>
      </c>
      <c r="M32" s="594"/>
      <c r="N32" s="593">
        <v>15767</v>
      </c>
      <c r="O32" s="594"/>
      <c r="P32" s="593">
        <v>17318</v>
      </c>
      <c r="Q32" s="594"/>
      <c r="R32" s="593">
        <v>17967</v>
      </c>
      <c r="S32" s="594"/>
      <c r="T32" s="593">
        <v>20285</v>
      </c>
      <c r="U32" s="594"/>
      <c r="V32" s="593">
        <v>20931</v>
      </c>
      <c r="W32" s="594"/>
      <c r="X32" s="593">
        <v>16983</v>
      </c>
      <c r="Y32" s="594"/>
      <c r="Z32" s="593">
        <v>19664</v>
      </c>
      <c r="AA32" s="594"/>
      <c r="AB32" s="593">
        <v>14803</v>
      </c>
      <c r="AC32" s="594"/>
      <c r="AD32" s="593">
        <v>16769</v>
      </c>
      <c r="AE32" s="595"/>
      <c r="AF32" s="304"/>
    </row>
    <row r="33" spans="1:32" s="306" customFormat="1" ht="11.25" customHeight="1">
      <c r="A33" s="304"/>
      <c r="B33" s="590"/>
      <c r="C33" s="1228" t="s">
        <v>325</v>
      </c>
      <c r="D33" s="591"/>
      <c r="E33" s="603"/>
      <c r="F33" s="593">
        <v>30361</v>
      </c>
      <c r="G33" s="594"/>
      <c r="H33" s="593">
        <v>29898</v>
      </c>
      <c r="I33" s="594"/>
      <c r="J33" s="593">
        <v>33727</v>
      </c>
      <c r="K33" s="594"/>
      <c r="L33" s="593">
        <v>31855</v>
      </c>
      <c r="M33" s="594"/>
      <c r="N33" s="593">
        <v>52468</v>
      </c>
      <c r="O33" s="594"/>
      <c r="P33" s="593">
        <v>40991</v>
      </c>
      <c r="Q33" s="594"/>
      <c r="R33" s="593">
        <v>41745</v>
      </c>
      <c r="S33" s="594"/>
      <c r="T33" s="593">
        <v>37538</v>
      </c>
      <c r="U33" s="594"/>
      <c r="V33" s="593">
        <v>44803</v>
      </c>
      <c r="W33" s="594"/>
      <c r="X33" s="593">
        <v>34662</v>
      </c>
      <c r="Y33" s="594"/>
      <c r="Z33" s="593">
        <v>37131</v>
      </c>
      <c r="AA33" s="594"/>
      <c r="AB33" s="593">
        <v>31442</v>
      </c>
      <c r="AC33" s="594"/>
      <c r="AD33" s="593">
        <v>33095</v>
      </c>
      <c r="AE33" s="595"/>
      <c r="AF33" s="304"/>
    </row>
    <row r="34" spans="1:32" s="306" customFormat="1" ht="11.25" customHeight="1">
      <c r="A34" s="304"/>
      <c r="B34" s="590"/>
      <c r="C34" s="1228" t="s">
        <v>425</v>
      </c>
      <c r="D34" s="591"/>
      <c r="E34" s="603"/>
      <c r="F34" s="593">
        <v>24</v>
      </c>
      <c r="G34" s="594"/>
      <c r="H34" s="593">
        <v>19</v>
      </c>
      <c r="I34" s="594"/>
      <c r="J34" s="593">
        <v>34</v>
      </c>
      <c r="K34" s="594"/>
      <c r="L34" s="593">
        <v>30</v>
      </c>
      <c r="M34" s="594"/>
      <c r="N34" s="593">
        <v>46</v>
      </c>
      <c r="O34" s="594"/>
      <c r="P34" s="593">
        <v>26</v>
      </c>
      <c r="Q34" s="594"/>
      <c r="R34" s="593">
        <v>25</v>
      </c>
      <c r="S34" s="594"/>
      <c r="T34" s="593">
        <v>25</v>
      </c>
      <c r="U34" s="594"/>
      <c r="V34" s="593">
        <v>46</v>
      </c>
      <c r="W34" s="594"/>
      <c r="X34" s="593">
        <v>27</v>
      </c>
      <c r="Y34" s="594"/>
      <c r="Z34" s="593">
        <v>40</v>
      </c>
      <c r="AA34" s="594"/>
      <c r="AB34" s="593">
        <v>30</v>
      </c>
      <c r="AC34" s="594"/>
      <c r="AD34" s="593">
        <v>47</v>
      </c>
      <c r="AE34" s="595"/>
      <c r="AF34" s="304"/>
    </row>
    <row r="35" spans="1:32" ht="10.5" customHeight="1" thickBot="1">
      <c r="A35" s="4"/>
      <c r="B35" s="30"/>
      <c r="C35" s="607"/>
      <c r="D35" s="18"/>
      <c r="E35" s="355"/>
      <c r="F35" s="1225"/>
      <c r="G35" s="1225"/>
      <c r="H35" s="1225"/>
      <c r="I35" s="1225"/>
      <c r="J35" s="608"/>
      <c r="K35" s="1225"/>
      <c r="L35" s="1225"/>
      <c r="M35" s="1225"/>
      <c r="N35" s="609"/>
      <c r="O35" s="610"/>
      <c r="P35" s="1225"/>
      <c r="Q35" s="610"/>
      <c r="R35" s="1225"/>
      <c r="S35" s="610"/>
      <c r="T35" s="1225"/>
      <c r="U35" s="610"/>
      <c r="V35" s="1225"/>
      <c r="W35" s="610"/>
      <c r="X35" s="1225"/>
      <c r="Y35" s="610"/>
      <c r="Z35" s="1225"/>
      <c r="AA35" s="610"/>
      <c r="AB35" s="1225"/>
      <c r="AC35" s="610"/>
      <c r="AD35" s="1225"/>
      <c r="AE35" s="5"/>
      <c r="AF35" s="4"/>
    </row>
    <row r="36" spans="1:32" ht="13.5" customHeight="1" thickBot="1">
      <c r="A36" s="4"/>
      <c r="B36" s="30"/>
      <c r="C36" s="301" t="s">
        <v>426</v>
      </c>
      <c r="D36" s="315"/>
      <c r="E36" s="315"/>
      <c r="F36" s="611"/>
      <c r="G36" s="611"/>
      <c r="H36" s="611"/>
      <c r="I36" s="611"/>
      <c r="J36" s="611"/>
      <c r="K36" s="611"/>
      <c r="L36" s="611"/>
      <c r="M36" s="611"/>
      <c r="N36" s="611"/>
      <c r="O36" s="611"/>
      <c r="P36" s="611"/>
      <c r="Q36" s="611"/>
      <c r="R36" s="611"/>
      <c r="S36" s="611"/>
      <c r="T36" s="611"/>
      <c r="U36" s="611"/>
      <c r="V36" s="611"/>
      <c r="W36" s="611"/>
      <c r="X36" s="611"/>
      <c r="Y36" s="611"/>
      <c r="Z36" s="611"/>
      <c r="AA36" s="611"/>
      <c r="AB36" s="611"/>
      <c r="AC36" s="611"/>
      <c r="AD36" s="611"/>
      <c r="AE36" s="5"/>
      <c r="AF36" s="4"/>
    </row>
    <row r="37" spans="1:32" ht="9.75" customHeight="1">
      <c r="A37" s="4"/>
      <c r="B37" s="30"/>
      <c r="C37" s="1231" t="s">
        <v>106</v>
      </c>
      <c r="D37" s="18"/>
      <c r="E37" s="612"/>
      <c r="F37" s="613"/>
      <c r="G37" s="613"/>
      <c r="H37" s="613"/>
      <c r="I37" s="613"/>
      <c r="J37" s="613"/>
      <c r="K37" s="613"/>
      <c r="L37" s="613"/>
      <c r="M37" s="613"/>
      <c r="N37" s="613"/>
      <c r="O37" s="610"/>
      <c r="P37" s="610"/>
      <c r="Q37" s="610"/>
      <c r="R37" s="610"/>
      <c r="S37" s="610"/>
      <c r="T37" s="610"/>
      <c r="U37" s="610"/>
      <c r="V37" s="610"/>
      <c r="W37" s="610"/>
      <c r="X37" s="610"/>
      <c r="Y37" s="610"/>
      <c r="Z37" s="610"/>
      <c r="AA37" s="610"/>
      <c r="AB37" s="610"/>
      <c r="AC37" s="610"/>
      <c r="AD37" s="610"/>
      <c r="AE37" s="5"/>
      <c r="AF37" s="4"/>
    </row>
    <row r="38" spans="1:32" ht="12" customHeight="1">
      <c r="A38" s="4"/>
      <c r="B38" s="30"/>
      <c r="C38" s="1434" t="s">
        <v>95</v>
      </c>
      <c r="D38" s="1434"/>
      <c r="E38" s="588">
        <v>0</v>
      </c>
      <c r="F38" s="589">
        <v>10696</v>
      </c>
      <c r="G38" s="589">
        <v>0</v>
      </c>
      <c r="H38" s="589">
        <v>9191</v>
      </c>
      <c r="I38" s="589">
        <v>0</v>
      </c>
      <c r="J38" s="589">
        <v>9586</v>
      </c>
      <c r="K38" s="589">
        <v>0</v>
      </c>
      <c r="L38" s="589">
        <v>8693</v>
      </c>
      <c r="M38" s="589">
        <v>0</v>
      </c>
      <c r="N38" s="589">
        <v>9575</v>
      </c>
      <c r="O38" s="589">
        <v>0</v>
      </c>
      <c r="P38" s="589">
        <v>7382</v>
      </c>
      <c r="Q38" s="589">
        <v>0</v>
      </c>
      <c r="R38" s="589">
        <v>6711</v>
      </c>
      <c r="S38" s="589">
        <v>0</v>
      </c>
      <c r="T38" s="589">
        <v>5981</v>
      </c>
      <c r="U38" s="589">
        <v>0</v>
      </c>
      <c r="V38" s="589">
        <v>6901</v>
      </c>
      <c r="W38" s="589">
        <v>0</v>
      </c>
      <c r="X38" s="589">
        <v>5705</v>
      </c>
      <c r="Y38" s="589">
        <v>0</v>
      </c>
      <c r="Z38" s="589">
        <v>7517</v>
      </c>
      <c r="AA38" s="589">
        <v>0</v>
      </c>
      <c r="AB38" s="589">
        <v>7154</v>
      </c>
      <c r="AC38" s="589">
        <v>0</v>
      </c>
      <c r="AD38" s="589">
        <v>8550</v>
      </c>
      <c r="AE38" s="5"/>
      <c r="AF38" s="4"/>
    </row>
    <row r="39" spans="1:32" ht="12" customHeight="1">
      <c r="A39" s="4"/>
      <c r="B39" s="30"/>
      <c r="C39" s="399" t="s">
        <v>359</v>
      </c>
      <c r="D39" s="1224"/>
      <c r="E39" s="592"/>
      <c r="F39" s="593">
        <v>3436</v>
      </c>
      <c r="G39" s="610"/>
      <c r="H39" s="593">
        <v>3045</v>
      </c>
      <c r="I39" s="610"/>
      <c r="J39" s="593">
        <v>3440</v>
      </c>
      <c r="K39" s="610"/>
      <c r="L39" s="593">
        <v>2914</v>
      </c>
      <c r="M39" s="610"/>
      <c r="N39" s="593">
        <v>3933</v>
      </c>
      <c r="O39" s="610"/>
      <c r="P39" s="593">
        <v>2926</v>
      </c>
      <c r="Q39" s="610"/>
      <c r="R39" s="593">
        <v>2786</v>
      </c>
      <c r="S39" s="610"/>
      <c r="T39" s="593">
        <v>2859</v>
      </c>
      <c r="U39" s="610"/>
      <c r="V39" s="593">
        <v>2516</v>
      </c>
      <c r="W39" s="610"/>
      <c r="X39" s="593">
        <v>2138</v>
      </c>
      <c r="Y39" s="610"/>
      <c r="Z39" s="593">
        <v>2797</v>
      </c>
      <c r="AA39" s="610"/>
      <c r="AB39" s="593">
        <v>2543</v>
      </c>
      <c r="AC39" s="610"/>
      <c r="AD39" s="593">
        <v>2781</v>
      </c>
      <c r="AE39" s="5"/>
      <c r="AF39" s="4"/>
    </row>
    <row r="40" spans="1:32" ht="12" customHeight="1">
      <c r="A40" s="4"/>
      <c r="B40" s="30"/>
      <c r="C40" s="399" t="s">
        <v>360</v>
      </c>
      <c r="D40" s="1224"/>
      <c r="E40" s="592"/>
      <c r="F40" s="593">
        <v>3198</v>
      </c>
      <c r="G40" s="610"/>
      <c r="H40" s="593">
        <v>2697</v>
      </c>
      <c r="I40" s="610"/>
      <c r="J40" s="593">
        <v>2796</v>
      </c>
      <c r="K40" s="610"/>
      <c r="L40" s="593">
        <v>3210</v>
      </c>
      <c r="M40" s="610"/>
      <c r="N40" s="593">
        <v>3225</v>
      </c>
      <c r="O40" s="610"/>
      <c r="P40" s="593">
        <v>2489</v>
      </c>
      <c r="Q40" s="610"/>
      <c r="R40" s="593">
        <v>2022</v>
      </c>
      <c r="S40" s="610"/>
      <c r="T40" s="593">
        <v>1856</v>
      </c>
      <c r="U40" s="610"/>
      <c r="V40" s="593">
        <v>2334</v>
      </c>
      <c r="W40" s="610"/>
      <c r="X40" s="593">
        <v>1714</v>
      </c>
      <c r="Y40" s="610"/>
      <c r="Z40" s="593">
        <v>2254</v>
      </c>
      <c r="AA40" s="610"/>
      <c r="AB40" s="593">
        <v>1960</v>
      </c>
      <c r="AC40" s="610"/>
      <c r="AD40" s="593">
        <v>2617</v>
      </c>
      <c r="AE40" s="5"/>
      <c r="AF40" s="4"/>
    </row>
    <row r="41" spans="1:32" ht="12" customHeight="1">
      <c r="A41" s="4"/>
      <c r="B41" s="30"/>
      <c r="C41" s="399" t="s">
        <v>86</v>
      </c>
      <c r="D41" s="1224"/>
      <c r="E41" s="592"/>
      <c r="F41" s="593">
        <v>1324</v>
      </c>
      <c r="G41" s="610"/>
      <c r="H41" s="593">
        <v>1269</v>
      </c>
      <c r="I41" s="610"/>
      <c r="J41" s="593">
        <v>1407</v>
      </c>
      <c r="K41" s="610"/>
      <c r="L41" s="593">
        <v>871</v>
      </c>
      <c r="M41" s="610"/>
      <c r="N41" s="593">
        <v>1075</v>
      </c>
      <c r="O41" s="610"/>
      <c r="P41" s="593">
        <v>871</v>
      </c>
      <c r="Q41" s="610"/>
      <c r="R41" s="593">
        <v>668</v>
      </c>
      <c r="S41" s="610"/>
      <c r="T41" s="593">
        <v>439</v>
      </c>
      <c r="U41" s="610"/>
      <c r="V41" s="593">
        <v>729</v>
      </c>
      <c r="W41" s="610"/>
      <c r="X41" s="593">
        <v>656</v>
      </c>
      <c r="Y41" s="610"/>
      <c r="Z41" s="593">
        <v>768</v>
      </c>
      <c r="AA41" s="610"/>
      <c r="AB41" s="593">
        <v>871</v>
      </c>
      <c r="AC41" s="610"/>
      <c r="AD41" s="593">
        <v>1081</v>
      </c>
      <c r="AE41" s="5"/>
      <c r="AF41" s="4"/>
    </row>
    <row r="42" spans="1:32" ht="12" customHeight="1">
      <c r="A42" s="4"/>
      <c r="B42" s="30"/>
      <c r="C42" s="399" t="s">
        <v>362</v>
      </c>
      <c r="D42" s="1224"/>
      <c r="E42" s="592"/>
      <c r="F42" s="593">
        <v>1374</v>
      </c>
      <c r="G42" s="610"/>
      <c r="H42" s="593">
        <v>1088</v>
      </c>
      <c r="I42" s="610"/>
      <c r="J42" s="593">
        <v>1000</v>
      </c>
      <c r="K42" s="610"/>
      <c r="L42" s="593">
        <v>939</v>
      </c>
      <c r="M42" s="610"/>
      <c r="N42" s="593">
        <v>728</v>
      </c>
      <c r="O42" s="610"/>
      <c r="P42" s="593">
        <v>639</v>
      </c>
      <c r="Q42" s="610"/>
      <c r="R42" s="593">
        <v>791</v>
      </c>
      <c r="S42" s="610"/>
      <c r="T42" s="593">
        <v>479</v>
      </c>
      <c r="U42" s="610"/>
      <c r="V42" s="593">
        <v>867</v>
      </c>
      <c r="W42" s="610"/>
      <c r="X42" s="593">
        <v>636</v>
      </c>
      <c r="Y42" s="610"/>
      <c r="Z42" s="593">
        <v>877</v>
      </c>
      <c r="AA42" s="610"/>
      <c r="AB42" s="593">
        <v>859</v>
      </c>
      <c r="AC42" s="610"/>
      <c r="AD42" s="593">
        <v>1210</v>
      </c>
      <c r="AE42" s="5"/>
      <c r="AF42" s="4"/>
    </row>
    <row r="43" spans="1:32" ht="12" customHeight="1">
      <c r="A43" s="4"/>
      <c r="B43" s="30"/>
      <c r="C43" s="399" t="s">
        <v>363</v>
      </c>
      <c r="D43" s="1224"/>
      <c r="E43" s="592"/>
      <c r="F43" s="593">
        <v>801</v>
      </c>
      <c r="G43" s="610"/>
      <c r="H43" s="593">
        <v>775</v>
      </c>
      <c r="I43" s="610"/>
      <c r="J43" s="593">
        <v>606</v>
      </c>
      <c r="K43" s="610"/>
      <c r="L43" s="593">
        <v>449</v>
      </c>
      <c r="M43" s="610"/>
      <c r="N43" s="593">
        <v>313</v>
      </c>
      <c r="O43" s="610"/>
      <c r="P43" s="593">
        <v>235</v>
      </c>
      <c r="Q43" s="610"/>
      <c r="R43" s="593">
        <v>251</v>
      </c>
      <c r="S43" s="610"/>
      <c r="T43" s="593">
        <v>119</v>
      </c>
      <c r="U43" s="610"/>
      <c r="V43" s="593">
        <v>232</v>
      </c>
      <c r="W43" s="610"/>
      <c r="X43" s="593">
        <v>402</v>
      </c>
      <c r="Y43" s="610"/>
      <c r="Z43" s="593">
        <v>692</v>
      </c>
      <c r="AA43" s="610"/>
      <c r="AB43" s="593">
        <v>725</v>
      </c>
      <c r="AC43" s="610"/>
      <c r="AD43" s="593">
        <v>684</v>
      </c>
      <c r="AE43" s="5"/>
      <c r="AF43" s="4"/>
    </row>
    <row r="44" spans="1:32" ht="12" customHeight="1">
      <c r="A44" s="4"/>
      <c r="B44" s="30"/>
      <c r="C44" s="399" t="s">
        <v>255</v>
      </c>
      <c r="D44" s="1224"/>
      <c r="E44" s="592"/>
      <c r="F44" s="593">
        <v>53</v>
      </c>
      <c r="G44" s="610"/>
      <c r="H44" s="593">
        <v>68</v>
      </c>
      <c r="I44" s="610"/>
      <c r="J44" s="593">
        <v>74</v>
      </c>
      <c r="K44" s="610"/>
      <c r="L44" s="593">
        <v>48</v>
      </c>
      <c r="M44" s="610"/>
      <c r="N44" s="593">
        <v>52</v>
      </c>
      <c r="O44" s="610"/>
      <c r="P44" s="593">
        <v>35</v>
      </c>
      <c r="Q44" s="610"/>
      <c r="R44" s="593">
        <v>12</v>
      </c>
      <c r="S44" s="610"/>
      <c r="T44" s="593">
        <v>15</v>
      </c>
      <c r="U44" s="610"/>
      <c r="V44" s="593">
        <v>41</v>
      </c>
      <c r="W44" s="610"/>
      <c r="X44" s="593">
        <v>27</v>
      </c>
      <c r="Y44" s="610"/>
      <c r="Z44" s="593">
        <v>39</v>
      </c>
      <c r="AA44" s="610"/>
      <c r="AB44" s="593">
        <v>64</v>
      </c>
      <c r="AC44" s="610"/>
      <c r="AD44" s="593">
        <v>62</v>
      </c>
      <c r="AE44" s="5"/>
      <c r="AF44" s="4"/>
    </row>
    <row r="45" spans="1:32" ht="12" customHeight="1">
      <c r="A45" s="4"/>
      <c r="B45" s="30"/>
      <c r="C45" s="399" t="s">
        <v>256</v>
      </c>
      <c r="D45" s="1224"/>
      <c r="E45" s="592"/>
      <c r="F45" s="593">
        <v>300</v>
      </c>
      <c r="G45" s="610"/>
      <c r="H45" s="593">
        <v>249</v>
      </c>
      <c r="I45" s="610"/>
      <c r="J45" s="593">
        <v>263</v>
      </c>
      <c r="K45" s="610"/>
      <c r="L45" s="593">
        <v>262</v>
      </c>
      <c r="M45" s="610"/>
      <c r="N45" s="593">
        <v>249</v>
      </c>
      <c r="O45" s="610"/>
      <c r="P45" s="593">
        <v>187</v>
      </c>
      <c r="Q45" s="610"/>
      <c r="R45" s="593">
        <v>181</v>
      </c>
      <c r="S45" s="610"/>
      <c r="T45" s="593">
        <v>214</v>
      </c>
      <c r="U45" s="610"/>
      <c r="V45" s="593">
        <v>182</v>
      </c>
      <c r="W45" s="610"/>
      <c r="X45" s="593">
        <v>132</v>
      </c>
      <c r="Y45" s="610"/>
      <c r="Z45" s="593">
        <v>90</v>
      </c>
      <c r="AA45" s="610"/>
      <c r="AB45" s="593">
        <v>132</v>
      </c>
      <c r="AC45" s="610"/>
      <c r="AD45" s="593">
        <v>115</v>
      </c>
      <c r="AE45" s="5"/>
      <c r="AF45" s="4"/>
    </row>
    <row r="46" spans="1:32" ht="4.5" customHeight="1">
      <c r="A46" s="4"/>
      <c r="B46" s="30"/>
      <c r="C46" s="1224"/>
      <c r="D46" s="1224"/>
      <c r="E46" s="596"/>
      <c r="F46" s="610"/>
      <c r="G46" s="610"/>
      <c r="H46" s="610"/>
      <c r="I46" s="610"/>
      <c r="J46" s="610"/>
      <c r="K46" s="610"/>
      <c r="L46" s="610"/>
      <c r="M46" s="610"/>
      <c r="N46" s="610"/>
      <c r="O46" s="610"/>
      <c r="P46" s="610"/>
      <c r="Q46" s="610"/>
      <c r="R46" s="610"/>
      <c r="S46" s="610"/>
      <c r="T46" s="610"/>
      <c r="U46" s="610"/>
      <c r="V46" s="610"/>
      <c r="W46" s="610"/>
      <c r="X46" s="610"/>
      <c r="Y46" s="610"/>
      <c r="Z46" s="610"/>
      <c r="AA46" s="610"/>
      <c r="AB46" s="610"/>
      <c r="AC46" s="610"/>
      <c r="AD46" s="610"/>
      <c r="AE46" s="5"/>
      <c r="AF46" s="4"/>
    </row>
    <row r="47" spans="1:32" ht="12" customHeight="1">
      <c r="A47" s="4"/>
      <c r="B47" s="30"/>
      <c r="C47" s="1228" t="s">
        <v>423</v>
      </c>
      <c r="D47" s="18"/>
      <c r="E47" s="592"/>
      <c r="F47" s="593">
        <v>553</v>
      </c>
      <c r="G47" s="610"/>
      <c r="H47" s="593">
        <v>299</v>
      </c>
      <c r="I47" s="610"/>
      <c r="J47" s="593">
        <v>530</v>
      </c>
      <c r="K47" s="610"/>
      <c r="L47" s="593">
        <v>410</v>
      </c>
      <c r="M47" s="610"/>
      <c r="N47" s="593">
        <v>264</v>
      </c>
      <c r="O47" s="610"/>
      <c r="P47" s="593">
        <v>535</v>
      </c>
      <c r="Q47" s="610"/>
      <c r="R47" s="593">
        <v>596</v>
      </c>
      <c r="S47" s="610"/>
      <c r="T47" s="593">
        <v>338</v>
      </c>
      <c r="U47" s="610"/>
      <c r="V47" s="593">
        <v>398</v>
      </c>
      <c r="W47" s="610"/>
      <c r="X47" s="593">
        <v>331</v>
      </c>
      <c r="Y47" s="610"/>
      <c r="Z47" s="593">
        <v>334</v>
      </c>
      <c r="AA47" s="610"/>
      <c r="AB47" s="593">
        <v>401</v>
      </c>
      <c r="AC47" s="610"/>
      <c r="AD47" s="593">
        <v>597</v>
      </c>
      <c r="AE47" s="5"/>
      <c r="AF47" s="4"/>
    </row>
    <row r="48" spans="1:32" ht="12" customHeight="1">
      <c r="A48" s="4"/>
      <c r="B48" s="30"/>
      <c r="C48" s="1228" t="s">
        <v>424</v>
      </c>
      <c r="D48" s="18"/>
      <c r="E48" s="592"/>
      <c r="F48" s="593">
        <v>3355</v>
      </c>
      <c r="G48" s="610"/>
      <c r="H48" s="593">
        <v>2538</v>
      </c>
      <c r="I48" s="610"/>
      <c r="J48" s="593">
        <v>2399</v>
      </c>
      <c r="K48" s="610"/>
      <c r="L48" s="593">
        <v>2226</v>
      </c>
      <c r="M48" s="610"/>
      <c r="N48" s="593">
        <v>2666</v>
      </c>
      <c r="O48" s="610"/>
      <c r="P48" s="593">
        <v>2244</v>
      </c>
      <c r="Q48" s="610"/>
      <c r="R48" s="593">
        <v>2071</v>
      </c>
      <c r="S48" s="610"/>
      <c r="T48" s="593">
        <v>1680</v>
      </c>
      <c r="U48" s="610"/>
      <c r="V48" s="593">
        <v>2070</v>
      </c>
      <c r="W48" s="610"/>
      <c r="X48" s="593">
        <v>1790</v>
      </c>
      <c r="Y48" s="610"/>
      <c r="Z48" s="593">
        <v>2267</v>
      </c>
      <c r="AA48" s="610"/>
      <c r="AB48" s="593">
        <v>1698</v>
      </c>
      <c r="AC48" s="610"/>
      <c r="AD48" s="593">
        <v>2245</v>
      </c>
      <c r="AE48" s="5"/>
      <c r="AF48" s="4"/>
    </row>
    <row r="49" spans="1:32" ht="12" customHeight="1">
      <c r="A49" s="4"/>
      <c r="B49" s="30"/>
      <c r="C49" s="1228" t="s">
        <v>325</v>
      </c>
      <c r="D49" s="18"/>
      <c r="E49" s="592"/>
      <c r="F49" s="593">
        <v>6776</v>
      </c>
      <c r="G49" s="610"/>
      <c r="H49" s="593">
        <v>6352</v>
      </c>
      <c r="I49" s="610"/>
      <c r="J49" s="593">
        <v>6651</v>
      </c>
      <c r="K49" s="610"/>
      <c r="L49" s="593">
        <v>6051</v>
      </c>
      <c r="M49" s="610"/>
      <c r="N49" s="593">
        <v>6641</v>
      </c>
      <c r="O49" s="610"/>
      <c r="P49" s="593">
        <v>4603</v>
      </c>
      <c r="Q49" s="610"/>
      <c r="R49" s="593">
        <v>4042</v>
      </c>
      <c r="S49" s="610"/>
      <c r="T49" s="593">
        <v>3959</v>
      </c>
      <c r="U49" s="610"/>
      <c r="V49" s="593">
        <v>4432</v>
      </c>
      <c r="W49" s="610"/>
      <c r="X49" s="593">
        <v>3582</v>
      </c>
      <c r="Y49" s="610"/>
      <c r="Z49" s="593">
        <v>4916</v>
      </c>
      <c r="AA49" s="610"/>
      <c r="AB49" s="593">
        <v>5055</v>
      </c>
      <c r="AC49" s="610"/>
      <c r="AD49" s="593">
        <v>5708</v>
      </c>
      <c r="AE49" s="5"/>
      <c r="AF49" s="4"/>
    </row>
    <row r="50" spans="1:32" ht="11.25" customHeight="1">
      <c r="A50" s="4"/>
      <c r="B50" s="30"/>
      <c r="C50" s="1228" t="s">
        <v>425</v>
      </c>
      <c r="D50" s="18"/>
      <c r="E50" s="592"/>
      <c r="F50" s="593">
        <v>12</v>
      </c>
      <c r="G50" s="610"/>
      <c r="H50" s="593">
        <v>2</v>
      </c>
      <c r="I50" s="610"/>
      <c r="J50" s="593">
        <v>6</v>
      </c>
      <c r="K50" s="610"/>
      <c r="L50" s="593">
        <v>6</v>
      </c>
      <c r="M50" s="610"/>
      <c r="N50" s="593">
        <v>4</v>
      </c>
      <c r="O50" s="610"/>
      <c r="P50" s="593" t="s">
        <v>11</v>
      </c>
      <c r="Q50" s="610"/>
      <c r="R50" s="593">
        <v>2</v>
      </c>
      <c r="S50" s="610"/>
      <c r="T50" s="593">
        <v>4</v>
      </c>
      <c r="U50" s="610"/>
      <c r="V50" s="593">
        <v>1</v>
      </c>
      <c r="W50" s="610"/>
      <c r="X50" s="593">
        <v>2</v>
      </c>
      <c r="Y50" s="610"/>
      <c r="Z50" s="724" t="s">
        <v>11</v>
      </c>
      <c r="AA50" s="610"/>
      <c r="AB50" s="724" t="s">
        <v>11</v>
      </c>
      <c r="AC50" s="610"/>
      <c r="AD50" s="724" t="s">
        <v>11</v>
      </c>
      <c r="AE50" s="5"/>
      <c r="AF50" s="4"/>
    </row>
    <row r="51" spans="1:32" ht="3.75" customHeight="1">
      <c r="A51" s="4"/>
      <c r="B51" s="30"/>
      <c r="C51" s="1224"/>
      <c r="D51" s="1224"/>
      <c r="E51" s="596"/>
      <c r="F51" s="593"/>
      <c r="G51" s="610"/>
      <c r="H51" s="593"/>
      <c r="I51" s="610"/>
      <c r="J51" s="593"/>
      <c r="K51" s="610"/>
      <c r="L51" s="593"/>
      <c r="M51" s="610"/>
      <c r="N51" s="593"/>
      <c r="O51" s="610"/>
      <c r="P51" s="593"/>
      <c r="Q51" s="610"/>
      <c r="R51" s="593"/>
      <c r="S51" s="610"/>
      <c r="T51" s="593"/>
      <c r="U51" s="610"/>
      <c r="V51" s="593"/>
      <c r="W51" s="610"/>
      <c r="X51" s="593"/>
      <c r="Y51" s="610"/>
      <c r="Z51" s="593"/>
      <c r="AA51" s="610"/>
      <c r="AB51" s="593"/>
      <c r="AC51" s="610"/>
      <c r="AD51" s="593"/>
      <c r="AE51" s="5"/>
      <c r="AF51" s="4"/>
    </row>
    <row r="52" spans="1:32" ht="12" customHeight="1">
      <c r="A52" s="4"/>
      <c r="B52" s="30"/>
      <c r="C52" s="1224" t="s">
        <v>529</v>
      </c>
      <c r="D52" s="1224"/>
      <c r="E52" s="588"/>
      <c r="F52" s="593"/>
      <c r="G52" s="610"/>
      <c r="H52" s="593"/>
      <c r="I52" s="610"/>
      <c r="J52" s="593"/>
      <c r="K52" s="610"/>
      <c r="L52" s="593"/>
      <c r="M52" s="610"/>
      <c r="N52" s="593"/>
      <c r="O52" s="610"/>
      <c r="P52" s="593"/>
      <c r="Q52" s="610"/>
      <c r="R52" s="593"/>
      <c r="S52" s="610"/>
      <c r="T52" s="593"/>
      <c r="U52" s="610"/>
      <c r="V52" s="593"/>
      <c r="W52" s="610"/>
      <c r="X52" s="593"/>
      <c r="Y52" s="610"/>
      <c r="Z52" s="593"/>
      <c r="AA52" s="610"/>
      <c r="AB52" s="593"/>
      <c r="AC52" s="610"/>
      <c r="AD52" s="593"/>
      <c r="AE52" s="5"/>
      <c r="AF52" s="4"/>
    </row>
    <row r="53" spans="1:32" ht="12" customHeight="1">
      <c r="A53" s="4"/>
      <c r="B53" s="30"/>
      <c r="C53" s="952" t="s">
        <v>413</v>
      </c>
      <c r="D53" s="18"/>
      <c r="E53" s="592"/>
      <c r="F53" s="593">
        <v>2197</v>
      </c>
      <c r="G53" s="614"/>
      <c r="H53" s="593">
        <v>1816</v>
      </c>
      <c r="I53" s="614"/>
      <c r="J53" s="593">
        <v>1718</v>
      </c>
      <c r="K53" s="614"/>
      <c r="L53" s="593">
        <v>1497</v>
      </c>
      <c r="M53" s="614"/>
      <c r="N53" s="593">
        <v>2352</v>
      </c>
      <c r="O53" s="614"/>
      <c r="P53" s="593">
        <v>1120</v>
      </c>
      <c r="Q53" s="614"/>
      <c r="R53" s="593">
        <v>775</v>
      </c>
      <c r="S53" s="614"/>
      <c r="T53" s="593">
        <v>799</v>
      </c>
      <c r="U53" s="614"/>
      <c r="V53" s="593">
        <v>1047</v>
      </c>
      <c r="W53" s="614"/>
      <c r="X53" s="593">
        <v>975</v>
      </c>
      <c r="Y53" s="614"/>
      <c r="Z53" s="593">
        <v>1338</v>
      </c>
      <c r="AA53" s="614"/>
      <c r="AB53" s="593">
        <v>1418</v>
      </c>
      <c r="AC53" s="614"/>
      <c r="AD53" s="593">
        <v>1799</v>
      </c>
      <c r="AE53" s="5"/>
      <c r="AF53" s="4"/>
    </row>
    <row r="54" spans="1:32" ht="12" customHeight="1">
      <c r="A54" s="4"/>
      <c r="B54" s="30"/>
      <c r="C54" s="952" t="s">
        <v>427</v>
      </c>
      <c r="D54" s="18"/>
      <c r="E54" s="592"/>
      <c r="F54" s="593">
        <v>996</v>
      </c>
      <c r="G54" s="614"/>
      <c r="H54" s="593">
        <v>773</v>
      </c>
      <c r="I54" s="614"/>
      <c r="J54" s="593">
        <v>766</v>
      </c>
      <c r="K54" s="614"/>
      <c r="L54" s="593">
        <v>741</v>
      </c>
      <c r="M54" s="614"/>
      <c r="N54" s="593">
        <v>836</v>
      </c>
      <c r="O54" s="614"/>
      <c r="P54" s="593">
        <v>731</v>
      </c>
      <c r="Q54" s="614"/>
      <c r="R54" s="593">
        <v>904</v>
      </c>
      <c r="S54" s="614"/>
      <c r="T54" s="593">
        <v>618</v>
      </c>
      <c r="U54" s="614"/>
      <c r="V54" s="593">
        <v>821</v>
      </c>
      <c r="W54" s="614"/>
      <c r="X54" s="593">
        <v>576</v>
      </c>
      <c r="Y54" s="614"/>
      <c r="Z54" s="593">
        <v>819</v>
      </c>
      <c r="AA54" s="614"/>
      <c r="AB54" s="593">
        <v>605</v>
      </c>
      <c r="AC54" s="614"/>
      <c r="AD54" s="593">
        <v>855</v>
      </c>
      <c r="AE54" s="5"/>
      <c r="AF54" s="4"/>
    </row>
    <row r="55" spans="1:32" ht="12" customHeight="1">
      <c r="A55" s="4"/>
      <c r="B55" s="30"/>
      <c r="C55" s="952" t="s">
        <v>415</v>
      </c>
      <c r="D55" s="18"/>
      <c r="E55" s="592"/>
      <c r="F55" s="593">
        <v>1026</v>
      </c>
      <c r="G55" s="614"/>
      <c r="H55" s="593">
        <v>988</v>
      </c>
      <c r="I55" s="614"/>
      <c r="J55" s="593">
        <v>842</v>
      </c>
      <c r="K55" s="614"/>
      <c r="L55" s="593">
        <v>855</v>
      </c>
      <c r="M55" s="614"/>
      <c r="N55" s="593">
        <v>670</v>
      </c>
      <c r="O55" s="614"/>
      <c r="P55" s="593">
        <v>614</v>
      </c>
      <c r="Q55" s="614"/>
      <c r="R55" s="593">
        <v>568</v>
      </c>
      <c r="S55" s="614"/>
      <c r="T55" s="593">
        <v>421</v>
      </c>
      <c r="U55" s="614"/>
      <c r="V55" s="593">
        <v>516</v>
      </c>
      <c r="W55" s="614"/>
      <c r="X55" s="593">
        <v>574</v>
      </c>
      <c r="Y55" s="614"/>
      <c r="Z55" s="593">
        <v>647</v>
      </c>
      <c r="AA55" s="614"/>
      <c r="AB55" s="593">
        <v>788</v>
      </c>
      <c r="AC55" s="614"/>
      <c r="AD55" s="593">
        <v>815</v>
      </c>
      <c r="AE55" s="5"/>
      <c r="AF55" s="4"/>
    </row>
    <row r="56" spans="1:32" ht="12" customHeight="1">
      <c r="A56" s="4"/>
      <c r="B56" s="30"/>
      <c r="C56" s="952" t="s">
        <v>417</v>
      </c>
      <c r="D56" s="18"/>
      <c r="E56" s="592"/>
      <c r="F56" s="593">
        <v>1236</v>
      </c>
      <c r="G56" s="614"/>
      <c r="H56" s="593">
        <v>1075</v>
      </c>
      <c r="I56" s="614"/>
      <c r="J56" s="593">
        <v>1029</v>
      </c>
      <c r="K56" s="614"/>
      <c r="L56" s="593">
        <v>1279</v>
      </c>
      <c r="M56" s="614"/>
      <c r="N56" s="593">
        <v>1282</v>
      </c>
      <c r="O56" s="614"/>
      <c r="P56" s="593">
        <v>861</v>
      </c>
      <c r="Q56" s="614"/>
      <c r="R56" s="593">
        <v>707</v>
      </c>
      <c r="S56" s="614"/>
      <c r="T56" s="593">
        <v>662</v>
      </c>
      <c r="U56" s="614"/>
      <c r="V56" s="593">
        <v>664</v>
      </c>
      <c r="W56" s="614"/>
      <c r="X56" s="593">
        <v>520</v>
      </c>
      <c r="Y56" s="614"/>
      <c r="Z56" s="593">
        <v>660</v>
      </c>
      <c r="AA56" s="614"/>
      <c r="AB56" s="593">
        <v>622</v>
      </c>
      <c r="AC56" s="614"/>
      <c r="AD56" s="593">
        <v>725</v>
      </c>
      <c r="AE56" s="5"/>
      <c r="AF56" s="4"/>
    </row>
    <row r="57" spans="1:32" ht="12" customHeight="1">
      <c r="A57" s="4"/>
      <c r="B57" s="30"/>
      <c r="C57" s="952" t="s">
        <v>428</v>
      </c>
      <c r="D57" s="18"/>
      <c r="E57" s="592"/>
      <c r="F57" s="593">
        <v>596</v>
      </c>
      <c r="G57" s="614"/>
      <c r="H57" s="593">
        <v>424</v>
      </c>
      <c r="I57" s="614"/>
      <c r="J57" s="593">
        <v>577</v>
      </c>
      <c r="K57" s="614"/>
      <c r="L57" s="593">
        <v>408</v>
      </c>
      <c r="M57" s="614"/>
      <c r="N57" s="593">
        <v>217</v>
      </c>
      <c r="O57" s="614"/>
      <c r="P57" s="593">
        <v>525</v>
      </c>
      <c r="Q57" s="614"/>
      <c r="R57" s="593">
        <v>655</v>
      </c>
      <c r="S57" s="614"/>
      <c r="T57" s="593">
        <v>326</v>
      </c>
      <c r="U57" s="614"/>
      <c r="V57" s="593">
        <v>492</v>
      </c>
      <c r="W57" s="614"/>
      <c r="X57" s="593">
        <v>330</v>
      </c>
      <c r="Y57" s="614"/>
      <c r="Z57" s="593">
        <v>580</v>
      </c>
      <c r="AA57" s="614"/>
      <c r="AB57" s="593">
        <v>428</v>
      </c>
      <c r="AC57" s="614"/>
      <c r="AD57" s="593">
        <v>588</v>
      </c>
      <c r="AE57" s="5"/>
      <c r="AF57" s="4"/>
    </row>
    <row r="58" spans="1:32" ht="12" hidden="1" customHeight="1">
      <c r="A58" s="4"/>
      <c r="B58" s="30"/>
      <c r="C58" s="952" t="s">
        <v>416</v>
      </c>
      <c r="D58" s="18"/>
      <c r="E58" s="592"/>
      <c r="F58" s="593">
        <v>432</v>
      </c>
      <c r="G58" s="614"/>
      <c r="H58" s="593">
        <v>452</v>
      </c>
      <c r="I58" s="614"/>
      <c r="J58" s="593">
        <v>761</v>
      </c>
      <c r="K58" s="614"/>
      <c r="L58" s="593">
        <v>394</v>
      </c>
      <c r="M58" s="614"/>
      <c r="N58" s="593">
        <v>434</v>
      </c>
      <c r="O58" s="614"/>
      <c r="P58" s="593">
        <v>333</v>
      </c>
      <c r="Q58" s="614"/>
      <c r="R58" s="593">
        <v>268</v>
      </c>
      <c r="S58" s="614"/>
      <c r="T58" s="593">
        <v>412</v>
      </c>
      <c r="U58" s="614"/>
      <c r="V58" s="593">
        <v>354</v>
      </c>
      <c r="W58" s="614"/>
      <c r="X58" s="593">
        <v>284</v>
      </c>
      <c r="Y58" s="614"/>
      <c r="Z58" s="593">
        <v>444</v>
      </c>
      <c r="AA58" s="614"/>
      <c r="AB58" s="593">
        <v>483</v>
      </c>
      <c r="AC58" s="614"/>
      <c r="AD58" s="593">
        <v>439</v>
      </c>
      <c r="AE58" s="5"/>
      <c r="AF58" s="4"/>
    </row>
    <row r="59" spans="1:32" ht="13.5" hidden="1" customHeight="1">
      <c r="A59" s="4"/>
      <c r="B59" s="30"/>
      <c r="C59" s="952" t="s">
        <v>418</v>
      </c>
      <c r="D59" s="18"/>
      <c r="E59" s="592"/>
      <c r="F59" s="593">
        <v>442</v>
      </c>
      <c r="G59" s="614"/>
      <c r="H59" s="593">
        <v>509</v>
      </c>
      <c r="I59" s="614"/>
      <c r="J59" s="593">
        <v>567</v>
      </c>
      <c r="K59" s="614"/>
      <c r="L59" s="593">
        <v>351</v>
      </c>
      <c r="M59" s="614"/>
      <c r="N59" s="593">
        <v>495</v>
      </c>
      <c r="O59" s="614"/>
      <c r="P59" s="593">
        <v>429</v>
      </c>
      <c r="Q59" s="614"/>
      <c r="R59" s="593">
        <v>422</v>
      </c>
      <c r="S59" s="614"/>
      <c r="T59" s="593">
        <v>503</v>
      </c>
      <c r="U59" s="614"/>
      <c r="V59" s="593">
        <v>329</v>
      </c>
      <c r="W59" s="614"/>
      <c r="X59" s="593">
        <v>254</v>
      </c>
      <c r="Y59" s="614"/>
      <c r="Z59" s="593">
        <v>375</v>
      </c>
      <c r="AA59" s="614"/>
      <c r="AB59" s="593">
        <v>333</v>
      </c>
      <c r="AC59" s="614"/>
      <c r="AD59" s="593">
        <v>401</v>
      </c>
      <c r="AE59" s="5"/>
      <c r="AF59" s="4"/>
    </row>
    <row r="60" spans="1:32" ht="12" hidden="1" customHeight="1">
      <c r="A60" s="4"/>
      <c r="B60" s="30"/>
      <c r="C60" s="952" t="s">
        <v>429</v>
      </c>
      <c r="D60" s="18"/>
      <c r="E60" s="592"/>
      <c r="F60" s="593">
        <v>674</v>
      </c>
      <c r="G60" s="614"/>
      <c r="H60" s="593">
        <v>636</v>
      </c>
      <c r="I60" s="614"/>
      <c r="J60" s="593">
        <v>569</v>
      </c>
      <c r="K60" s="614"/>
      <c r="L60" s="593">
        <v>627</v>
      </c>
      <c r="M60" s="614"/>
      <c r="N60" s="593">
        <v>629</v>
      </c>
      <c r="O60" s="614"/>
      <c r="P60" s="593">
        <v>430</v>
      </c>
      <c r="Q60" s="614"/>
      <c r="R60" s="593">
        <v>362</v>
      </c>
      <c r="S60" s="614"/>
      <c r="T60" s="593">
        <v>209</v>
      </c>
      <c r="U60" s="614"/>
      <c r="V60" s="593">
        <v>400</v>
      </c>
      <c r="W60" s="614"/>
      <c r="X60" s="593">
        <v>324</v>
      </c>
      <c r="Y60" s="614"/>
      <c r="Z60" s="593">
        <v>373</v>
      </c>
      <c r="AA60" s="614"/>
      <c r="AB60" s="593">
        <v>330</v>
      </c>
      <c r="AC60" s="614"/>
      <c r="AD60" s="593">
        <v>334</v>
      </c>
      <c r="AE60" s="5"/>
      <c r="AF60" s="4"/>
    </row>
    <row r="61" spans="1:32" ht="4.5" customHeight="1">
      <c r="A61" s="4"/>
      <c r="B61" s="30"/>
      <c r="C61" s="615"/>
      <c r="D61" s="18"/>
      <c r="E61" s="592"/>
      <c r="F61" s="593"/>
      <c r="G61" s="610"/>
      <c r="H61" s="593"/>
      <c r="I61" s="610"/>
      <c r="J61" s="593"/>
      <c r="K61" s="610"/>
      <c r="L61" s="593"/>
      <c r="M61" s="610"/>
      <c r="N61" s="593"/>
      <c r="O61" s="610"/>
      <c r="P61" s="593"/>
      <c r="Q61" s="610"/>
      <c r="R61" s="593"/>
      <c r="S61" s="610"/>
      <c r="T61" s="593"/>
      <c r="U61" s="610"/>
      <c r="V61" s="593"/>
      <c r="W61" s="610"/>
      <c r="X61" s="593"/>
      <c r="Y61" s="610"/>
      <c r="Z61" s="593"/>
      <c r="AA61" s="610"/>
      <c r="AB61" s="593"/>
      <c r="AC61" s="610"/>
      <c r="AD61" s="593"/>
      <c r="AE61" s="5"/>
      <c r="AF61" s="4"/>
    </row>
    <row r="62" spans="1:32" ht="12" customHeight="1">
      <c r="A62" s="4"/>
      <c r="B62" s="30"/>
      <c r="C62" s="1434" t="s">
        <v>430</v>
      </c>
      <c r="D62" s="1434"/>
      <c r="E62" s="616"/>
      <c r="F62" s="617">
        <v>21.2</v>
      </c>
      <c r="G62" s="617"/>
      <c r="H62" s="617">
        <v>19</v>
      </c>
      <c r="I62" s="617"/>
      <c r="J62" s="617">
        <v>17.399999999999999</v>
      </c>
      <c r="K62" s="617"/>
      <c r="L62" s="617">
        <v>16.2</v>
      </c>
      <c r="M62" s="617"/>
      <c r="N62" s="617">
        <v>11.9</v>
      </c>
      <c r="O62" s="617"/>
      <c r="P62" s="617">
        <v>10.6</v>
      </c>
      <c r="Q62" s="617"/>
      <c r="R62" s="617">
        <v>9.8000000000000007</v>
      </c>
      <c r="S62" s="617"/>
      <c r="T62" s="617">
        <v>9.3000000000000007</v>
      </c>
      <c r="U62" s="617"/>
      <c r="V62" s="617">
        <v>9.1</v>
      </c>
      <c r="W62" s="617"/>
      <c r="X62" s="617">
        <v>9.5</v>
      </c>
      <c r="Y62" s="617"/>
      <c r="Z62" s="617">
        <v>11.5</v>
      </c>
      <c r="AA62" s="617"/>
      <c r="AB62" s="617">
        <v>13.5</v>
      </c>
      <c r="AC62" s="617"/>
      <c r="AD62" s="617">
        <v>15</v>
      </c>
      <c r="AE62" s="5"/>
      <c r="AF62" s="4"/>
    </row>
    <row r="63" spans="1:32" ht="11.25" customHeight="1" thickBot="1">
      <c r="A63" s="4"/>
      <c r="B63" s="30"/>
      <c r="C63" s="618"/>
      <c r="D63" s="5"/>
      <c r="E63" s="5"/>
      <c r="F63" s="610"/>
      <c r="G63" s="610"/>
      <c r="H63" s="1225"/>
      <c r="I63" s="610"/>
      <c r="J63" s="1225"/>
      <c r="K63" s="610"/>
      <c r="L63" s="1225"/>
      <c r="M63" s="610"/>
      <c r="N63" s="1225"/>
      <c r="O63" s="610"/>
      <c r="P63" s="1225"/>
      <c r="Q63" s="610"/>
      <c r="R63" s="1225"/>
      <c r="S63" s="610"/>
      <c r="T63" s="1225"/>
      <c r="U63" s="610"/>
      <c r="V63" s="1225"/>
      <c r="W63" s="610"/>
      <c r="X63" s="1225"/>
      <c r="Y63" s="610"/>
      <c r="Z63" s="1225"/>
      <c r="AA63" s="610"/>
      <c r="AB63" s="1225"/>
      <c r="AC63" s="610"/>
      <c r="AD63" s="1225"/>
      <c r="AE63" s="5"/>
      <c r="AF63" s="4"/>
    </row>
    <row r="64" spans="1:32" s="12" customFormat="1" ht="13.5" customHeight="1" thickBot="1">
      <c r="A64" s="11"/>
      <c r="B64" s="31"/>
      <c r="C64" s="301" t="s">
        <v>431</v>
      </c>
      <c r="D64" s="327"/>
      <c r="E64" s="327"/>
      <c r="F64" s="611"/>
      <c r="G64" s="611"/>
      <c r="H64" s="611"/>
      <c r="I64" s="611"/>
      <c r="J64" s="611"/>
      <c r="K64" s="611"/>
      <c r="L64" s="611"/>
      <c r="M64" s="611"/>
      <c r="N64" s="611"/>
      <c r="O64" s="611"/>
      <c r="P64" s="611"/>
      <c r="Q64" s="611"/>
      <c r="R64" s="611"/>
      <c r="S64" s="611"/>
      <c r="T64" s="611"/>
      <c r="U64" s="611"/>
      <c r="V64" s="611"/>
      <c r="W64" s="611"/>
      <c r="X64" s="611"/>
      <c r="Y64" s="611"/>
      <c r="Z64" s="611"/>
      <c r="AA64" s="611"/>
      <c r="AB64" s="611"/>
      <c r="AC64" s="611"/>
      <c r="AD64" s="611"/>
      <c r="AE64" s="5"/>
      <c r="AF64" s="11"/>
    </row>
    <row r="65" spans="1:32" ht="9.75" customHeight="1">
      <c r="A65" s="4"/>
      <c r="B65" s="30"/>
      <c r="C65" s="1231" t="s">
        <v>106</v>
      </c>
      <c r="D65" s="619"/>
      <c r="E65" s="1239"/>
      <c r="F65" s="244"/>
      <c r="G65" s="244"/>
      <c r="H65" s="244"/>
      <c r="I65" s="244"/>
      <c r="J65" s="244"/>
      <c r="K65" s="610"/>
      <c r="L65" s="610"/>
      <c r="M65" s="610"/>
      <c r="N65" s="610"/>
      <c r="O65" s="610"/>
      <c r="P65" s="610"/>
      <c r="Q65" s="610"/>
      <c r="R65" s="610"/>
      <c r="S65" s="610"/>
      <c r="T65" s="610"/>
      <c r="U65" s="610"/>
      <c r="V65" s="610"/>
      <c r="W65" s="610"/>
      <c r="X65" s="610"/>
      <c r="Y65" s="610"/>
      <c r="Z65" s="610"/>
      <c r="AA65" s="610"/>
      <c r="AB65" s="610"/>
      <c r="AC65" s="610"/>
      <c r="AD65" s="610"/>
      <c r="AE65" s="5"/>
      <c r="AF65" s="4"/>
    </row>
    <row r="66" spans="1:32" ht="12" customHeight="1">
      <c r="A66" s="4"/>
      <c r="B66" s="30"/>
      <c r="C66" s="1434" t="s">
        <v>95</v>
      </c>
      <c r="D66" s="1434"/>
      <c r="E66" s="588">
        <v>0</v>
      </c>
      <c r="F66" s="589">
        <v>6225</v>
      </c>
      <c r="G66" s="610"/>
      <c r="H66" s="589">
        <v>5722</v>
      </c>
      <c r="I66" s="610"/>
      <c r="J66" s="589">
        <v>5401</v>
      </c>
      <c r="K66" s="610"/>
      <c r="L66" s="589">
        <v>5471</v>
      </c>
      <c r="M66" s="610"/>
      <c r="N66" s="589">
        <v>6628</v>
      </c>
      <c r="O66" s="610"/>
      <c r="P66" s="589">
        <v>4803</v>
      </c>
      <c r="Q66" s="610"/>
      <c r="R66" s="589">
        <v>4348</v>
      </c>
      <c r="S66" s="610"/>
      <c r="T66" s="589">
        <v>3311</v>
      </c>
      <c r="U66" s="610"/>
      <c r="V66" s="589">
        <v>4256</v>
      </c>
      <c r="W66" s="610"/>
      <c r="X66" s="589">
        <v>3459</v>
      </c>
      <c r="Y66" s="610"/>
      <c r="Z66" s="589">
        <v>4086</v>
      </c>
      <c r="AA66" s="610"/>
      <c r="AB66" s="589">
        <v>4864</v>
      </c>
      <c r="AC66" s="610"/>
      <c r="AD66" s="589">
        <v>5679</v>
      </c>
      <c r="AE66" s="5"/>
      <c r="AF66" s="4"/>
    </row>
    <row r="67" spans="1:32" ht="11.25" customHeight="1">
      <c r="A67" s="4"/>
      <c r="B67" s="30"/>
      <c r="C67" s="1228" t="s">
        <v>423</v>
      </c>
      <c r="D67" s="18"/>
      <c r="E67" s="592"/>
      <c r="F67" s="593">
        <v>422</v>
      </c>
      <c r="G67" s="610"/>
      <c r="H67" s="593">
        <v>206</v>
      </c>
      <c r="I67" s="610"/>
      <c r="J67" s="593">
        <v>140</v>
      </c>
      <c r="K67" s="610"/>
      <c r="L67" s="593">
        <v>342</v>
      </c>
      <c r="M67" s="610"/>
      <c r="N67" s="593">
        <v>227</v>
      </c>
      <c r="O67" s="610"/>
      <c r="P67" s="593">
        <v>186</v>
      </c>
      <c r="Q67" s="610"/>
      <c r="R67" s="593">
        <v>430</v>
      </c>
      <c r="S67" s="610"/>
      <c r="T67" s="593">
        <v>164</v>
      </c>
      <c r="U67" s="610"/>
      <c r="V67" s="605">
        <v>227</v>
      </c>
      <c r="W67" s="610"/>
      <c r="X67" s="605">
        <v>163</v>
      </c>
      <c r="Y67" s="610"/>
      <c r="Z67" s="605">
        <v>197</v>
      </c>
      <c r="AA67" s="610"/>
      <c r="AB67" s="605">
        <v>399</v>
      </c>
      <c r="AC67" s="610"/>
      <c r="AD67" s="605">
        <v>411</v>
      </c>
      <c r="AE67" s="5"/>
      <c r="AF67" s="4"/>
    </row>
    <row r="68" spans="1:32" ht="11.25" customHeight="1">
      <c r="A68" s="4"/>
      <c r="B68" s="30"/>
      <c r="C68" s="1228" t="s">
        <v>424</v>
      </c>
      <c r="D68" s="18"/>
      <c r="E68" s="592"/>
      <c r="F68" s="593">
        <v>1754</v>
      </c>
      <c r="G68" s="610"/>
      <c r="H68" s="593">
        <v>1492</v>
      </c>
      <c r="I68" s="610"/>
      <c r="J68" s="593">
        <v>1454</v>
      </c>
      <c r="K68" s="610"/>
      <c r="L68" s="593">
        <v>1235</v>
      </c>
      <c r="M68" s="610"/>
      <c r="N68" s="593">
        <v>1619</v>
      </c>
      <c r="O68" s="610"/>
      <c r="P68" s="593">
        <v>1566</v>
      </c>
      <c r="Q68" s="610"/>
      <c r="R68" s="593">
        <v>1212</v>
      </c>
      <c r="S68" s="610"/>
      <c r="T68" s="593">
        <v>924</v>
      </c>
      <c r="U68" s="610"/>
      <c r="V68" s="605">
        <v>1218</v>
      </c>
      <c r="W68" s="610"/>
      <c r="X68" s="605">
        <v>1122</v>
      </c>
      <c r="Y68" s="610"/>
      <c r="Z68" s="605">
        <v>1245</v>
      </c>
      <c r="AA68" s="610"/>
      <c r="AB68" s="605">
        <v>1137</v>
      </c>
      <c r="AC68" s="610"/>
      <c r="AD68" s="605">
        <v>1400</v>
      </c>
      <c r="AE68" s="5"/>
      <c r="AF68" s="4"/>
    </row>
    <row r="69" spans="1:32" ht="11.25" customHeight="1">
      <c r="A69" s="4"/>
      <c r="B69" s="30"/>
      <c r="C69" s="1228" t="s">
        <v>325</v>
      </c>
      <c r="D69" s="18"/>
      <c r="E69" s="592"/>
      <c r="F69" s="593">
        <v>4020</v>
      </c>
      <c r="G69" s="610"/>
      <c r="H69" s="593">
        <v>4023</v>
      </c>
      <c r="I69" s="610"/>
      <c r="J69" s="593">
        <v>3802</v>
      </c>
      <c r="K69" s="610"/>
      <c r="L69" s="593">
        <v>3894</v>
      </c>
      <c r="M69" s="610"/>
      <c r="N69" s="593">
        <v>4781</v>
      </c>
      <c r="O69" s="610"/>
      <c r="P69" s="593">
        <v>3051</v>
      </c>
      <c r="Q69" s="610"/>
      <c r="R69" s="593">
        <v>2706</v>
      </c>
      <c r="S69" s="610"/>
      <c r="T69" s="593">
        <v>2219</v>
      </c>
      <c r="U69" s="610"/>
      <c r="V69" s="605">
        <v>2811</v>
      </c>
      <c r="W69" s="610"/>
      <c r="X69" s="605">
        <v>2173</v>
      </c>
      <c r="Y69" s="610"/>
      <c r="Z69" s="605">
        <v>2642</v>
      </c>
      <c r="AA69" s="610"/>
      <c r="AB69" s="605">
        <v>3328</v>
      </c>
      <c r="AC69" s="610"/>
      <c r="AD69" s="605">
        <v>3868</v>
      </c>
      <c r="AE69" s="5"/>
      <c r="AF69" s="4"/>
    </row>
    <row r="70" spans="1:32" ht="11.25" customHeight="1">
      <c r="A70" s="4"/>
      <c r="B70" s="30"/>
      <c r="C70" s="1228" t="s">
        <v>425</v>
      </c>
      <c r="D70" s="18"/>
      <c r="E70" s="592"/>
      <c r="F70" s="593">
        <v>29</v>
      </c>
      <c r="G70" s="610"/>
      <c r="H70" s="593">
        <v>1</v>
      </c>
      <c r="I70" s="610"/>
      <c r="J70" s="593">
        <v>5</v>
      </c>
      <c r="K70" s="610"/>
      <c r="L70" s="593" t="s">
        <v>11</v>
      </c>
      <c r="M70" s="610"/>
      <c r="N70" s="593">
        <v>1</v>
      </c>
      <c r="O70" s="610"/>
      <c r="P70" s="593" t="s">
        <v>11</v>
      </c>
      <c r="Q70" s="610"/>
      <c r="R70" s="593" t="s">
        <v>11</v>
      </c>
      <c r="S70" s="610"/>
      <c r="T70" s="593">
        <v>4</v>
      </c>
      <c r="U70" s="610"/>
      <c r="V70" s="593" t="s">
        <v>11</v>
      </c>
      <c r="W70" s="610"/>
      <c r="X70" s="593">
        <v>1</v>
      </c>
      <c r="Y70" s="610"/>
      <c r="Z70" s="593">
        <v>2</v>
      </c>
      <c r="AA70" s="610"/>
      <c r="AB70" s="593" t="s">
        <v>11</v>
      </c>
      <c r="AC70" s="610"/>
      <c r="AD70" s="593" t="s">
        <v>11</v>
      </c>
      <c r="AE70" s="5"/>
      <c r="AF70" s="4"/>
    </row>
    <row r="71" spans="1:32" ht="3.75" customHeight="1">
      <c r="A71" s="4"/>
      <c r="B71" s="30"/>
      <c r="C71" s="55"/>
      <c r="D71" s="18"/>
      <c r="E71" s="620"/>
      <c r="F71" s="593"/>
      <c r="G71" s="610"/>
      <c r="H71" s="593"/>
      <c r="I71" s="610"/>
      <c r="J71" s="593"/>
      <c r="K71" s="610"/>
      <c r="L71" s="593"/>
      <c r="M71" s="610"/>
      <c r="N71" s="593"/>
      <c r="O71" s="610"/>
      <c r="P71" s="593"/>
      <c r="Q71" s="610"/>
      <c r="R71" s="593"/>
      <c r="S71" s="610"/>
      <c r="T71" s="593"/>
      <c r="U71" s="610"/>
      <c r="V71" s="593"/>
      <c r="W71" s="610"/>
      <c r="X71" s="593"/>
      <c r="Y71" s="610"/>
      <c r="Z71" s="593"/>
      <c r="AA71" s="610"/>
      <c r="AB71" s="593"/>
      <c r="AC71" s="610"/>
      <c r="AD71" s="593"/>
      <c r="AE71" s="5"/>
      <c r="AF71" s="4"/>
    </row>
    <row r="72" spans="1:32" ht="12.75" hidden="1" customHeight="1">
      <c r="A72" s="4"/>
      <c r="B72" s="30"/>
      <c r="C72" s="399" t="s">
        <v>359</v>
      </c>
      <c r="D72" s="18"/>
      <c r="E72" s="596"/>
      <c r="F72" s="593">
        <v>1989</v>
      </c>
      <c r="G72" s="610"/>
      <c r="H72" s="593">
        <v>1694</v>
      </c>
      <c r="I72" s="610"/>
      <c r="J72" s="593">
        <v>1671</v>
      </c>
      <c r="K72" s="610"/>
      <c r="L72" s="593">
        <v>1410</v>
      </c>
      <c r="M72" s="610"/>
      <c r="N72" s="593">
        <v>2332</v>
      </c>
      <c r="O72" s="610"/>
      <c r="P72" s="593">
        <v>1795</v>
      </c>
      <c r="Q72" s="610"/>
      <c r="R72" s="593">
        <v>1638</v>
      </c>
      <c r="S72" s="610"/>
      <c r="T72" s="593">
        <v>1328</v>
      </c>
      <c r="U72" s="610"/>
      <c r="V72" s="593">
        <v>1466</v>
      </c>
      <c r="W72" s="610"/>
      <c r="X72" s="593">
        <v>1238</v>
      </c>
      <c r="Y72" s="610"/>
      <c r="Z72" s="593">
        <v>1421</v>
      </c>
      <c r="AA72" s="610"/>
      <c r="AB72" s="593">
        <v>1597</v>
      </c>
      <c r="AC72" s="610"/>
      <c r="AD72" s="593">
        <v>1757</v>
      </c>
      <c r="AE72" s="5"/>
      <c r="AF72" s="4"/>
    </row>
    <row r="73" spans="1:32" ht="12.75" hidden="1" customHeight="1">
      <c r="A73" s="4"/>
      <c r="B73" s="30"/>
      <c r="C73" s="399" t="s">
        <v>360</v>
      </c>
      <c r="D73" s="18"/>
      <c r="E73" s="596"/>
      <c r="F73" s="593">
        <v>2068</v>
      </c>
      <c r="G73" s="610"/>
      <c r="H73" s="593">
        <v>2002</v>
      </c>
      <c r="I73" s="610"/>
      <c r="J73" s="593">
        <v>1935</v>
      </c>
      <c r="K73" s="610"/>
      <c r="L73" s="593">
        <v>2422</v>
      </c>
      <c r="M73" s="610"/>
      <c r="N73" s="593">
        <v>2684</v>
      </c>
      <c r="O73" s="610"/>
      <c r="P73" s="593">
        <v>1759</v>
      </c>
      <c r="Q73" s="610"/>
      <c r="R73" s="593">
        <v>1472</v>
      </c>
      <c r="S73" s="610"/>
      <c r="T73" s="593">
        <v>1207</v>
      </c>
      <c r="U73" s="610"/>
      <c r="V73" s="593">
        <v>1731</v>
      </c>
      <c r="W73" s="610"/>
      <c r="X73" s="593">
        <v>1218</v>
      </c>
      <c r="Y73" s="610"/>
      <c r="Z73" s="593">
        <v>1458</v>
      </c>
      <c r="AA73" s="610"/>
      <c r="AB73" s="593">
        <v>1508</v>
      </c>
      <c r="AC73" s="610"/>
      <c r="AD73" s="593">
        <v>1973</v>
      </c>
      <c r="AE73" s="5"/>
      <c r="AF73" s="4"/>
    </row>
    <row r="74" spans="1:32" ht="12.75" hidden="1" customHeight="1">
      <c r="A74" s="4"/>
      <c r="B74" s="30"/>
      <c r="C74" s="399" t="s">
        <v>86</v>
      </c>
      <c r="D74" s="18"/>
      <c r="E74" s="596"/>
      <c r="F74" s="593">
        <v>665</v>
      </c>
      <c r="G74" s="610"/>
      <c r="H74" s="593">
        <v>638</v>
      </c>
      <c r="I74" s="610"/>
      <c r="J74" s="593">
        <v>615</v>
      </c>
      <c r="K74" s="610"/>
      <c r="L74" s="593">
        <v>492</v>
      </c>
      <c r="M74" s="610"/>
      <c r="N74" s="593">
        <v>606</v>
      </c>
      <c r="O74" s="610"/>
      <c r="P74" s="593">
        <v>497</v>
      </c>
      <c r="Q74" s="610"/>
      <c r="R74" s="593">
        <v>372</v>
      </c>
      <c r="S74" s="610"/>
      <c r="T74" s="593">
        <v>255</v>
      </c>
      <c r="U74" s="610"/>
      <c r="V74" s="593">
        <v>382</v>
      </c>
      <c r="W74" s="610"/>
      <c r="X74" s="593">
        <v>307</v>
      </c>
      <c r="Y74" s="610"/>
      <c r="Z74" s="593">
        <v>361</v>
      </c>
      <c r="AA74" s="610"/>
      <c r="AB74" s="593">
        <v>462</v>
      </c>
      <c r="AC74" s="610"/>
      <c r="AD74" s="593">
        <v>527</v>
      </c>
      <c r="AE74" s="5"/>
      <c r="AF74" s="4"/>
    </row>
    <row r="75" spans="1:32" ht="12.75" hidden="1" customHeight="1">
      <c r="A75" s="4"/>
      <c r="B75" s="30"/>
      <c r="C75" s="399" t="s">
        <v>362</v>
      </c>
      <c r="D75" s="18"/>
      <c r="E75" s="596"/>
      <c r="F75" s="593">
        <v>746</v>
      </c>
      <c r="G75" s="610"/>
      <c r="H75" s="593">
        <v>630</v>
      </c>
      <c r="I75" s="610"/>
      <c r="J75" s="593">
        <v>530</v>
      </c>
      <c r="K75" s="610"/>
      <c r="L75" s="593">
        <v>607</v>
      </c>
      <c r="M75" s="610"/>
      <c r="N75" s="593">
        <v>593</v>
      </c>
      <c r="O75" s="610"/>
      <c r="P75" s="593">
        <v>414</v>
      </c>
      <c r="Q75" s="610"/>
      <c r="R75" s="593">
        <v>584</v>
      </c>
      <c r="S75" s="610"/>
      <c r="T75" s="593">
        <v>236</v>
      </c>
      <c r="U75" s="610"/>
      <c r="V75" s="593">
        <v>404</v>
      </c>
      <c r="W75" s="610"/>
      <c r="X75" s="593">
        <v>292</v>
      </c>
      <c r="Y75" s="610"/>
      <c r="Z75" s="593">
        <v>372</v>
      </c>
      <c r="AA75" s="610"/>
      <c r="AB75" s="593">
        <v>592</v>
      </c>
      <c r="AC75" s="610"/>
      <c r="AD75" s="593">
        <v>778</v>
      </c>
      <c r="AE75" s="5"/>
      <c r="AF75" s="4"/>
    </row>
    <row r="76" spans="1:32" ht="12.75" hidden="1" customHeight="1">
      <c r="A76" s="4"/>
      <c r="B76" s="30"/>
      <c r="C76" s="399" t="s">
        <v>363</v>
      </c>
      <c r="D76" s="18"/>
      <c r="E76" s="596"/>
      <c r="F76" s="593">
        <v>571</v>
      </c>
      <c r="G76" s="610"/>
      <c r="H76" s="593">
        <v>563</v>
      </c>
      <c r="I76" s="610"/>
      <c r="J76" s="593">
        <v>461</v>
      </c>
      <c r="K76" s="610"/>
      <c r="L76" s="593">
        <v>378</v>
      </c>
      <c r="M76" s="610"/>
      <c r="N76" s="593">
        <v>203</v>
      </c>
      <c r="O76" s="610"/>
      <c r="P76" s="593">
        <v>166</v>
      </c>
      <c r="Q76" s="610"/>
      <c r="R76" s="593">
        <v>133</v>
      </c>
      <c r="S76" s="610"/>
      <c r="T76" s="593">
        <v>104</v>
      </c>
      <c r="U76" s="610"/>
      <c r="V76" s="593">
        <v>120</v>
      </c>
      <c r="W76" s="610"/>
      <c r="X76" s="593">
        <v>231</v>
      </c>
      <c r="Y76" s="610"/>
      <c r="Z76" s="593">
        <v>399</v>
      </c>
      <c r="AA76" s="610"/>
      <c r="AB76" s="593">
        <v>545</v>
      </c>
      <c r="AC76" s="610"/>
      <c r="AD76" s="593">
        <v>504</v>
      </c>
      <c r="AE76" s="5"/>
      <c r="AF76" s="4"/>
    </row>
    <row r="77" spans="1:32" ht="12.75" hidden="1" customHeight="1">
      <c r="A77" s="4"/>
      <c r="B77" s="30"/>
      <c r="C77" s="399" t="s">
        <v>255</v>
      </c>
      <c r="D77" s="18"/>
      <c r="E77" s="596"/>
      <c r="F77" s="593">
        <v>31</v>
      </c>
      <c r="G77" s="610"/>
      <c r="H77" s="593">
        <v>45</v>
      </c>
      <c r="I77" s="610"/>
      <c r="J77" s="593">
        <v>54</v>
      </c>
      <c r="K77" s="610"/>
      <c r="L77" s="593">
        <v>50</v>
      </c>
      <c r="M77" s="610"/>
      <c r="N77" s="593">
        <v>45</v>
      </c>
      <c r="O77" s="610"/>
      <c r="P77" s="593">
        <v>30</v>
      </c>
      <c r="Q77" s="610"/>
      <c r="R77" s="593">
        <v>23</v>
      </c>
      <c r="S77" s="610"/>
      <c r="T77" s="593">
        <v>5</v>
      </c>
      <c r="U77" s="610"/>
      <c r="V77" s="593">
        <v>15</v>
      </c>
      <c r="W77" s="610"/>
      <c r="X77" s="593">
        <v>29</v>
      </c>
      <c r="Y77" s="610"/>
      <c r="Z77" s="593">
        <v>17</v>
      </c>
      <c r="AA77" s="610"/>
      <c r="AB77" s="593">
        <v>73</v>
      </c>
      <c r="AC77" s="610"/>
      <c r="AD77" s="593">
        <v>50</v>
      </c>
      <c r="AE77" s="5"/>
      <c r="AF77" s="4"/>
    </row>
    <row r="78" spans="1:32" ht="12.75" hidden="1" customHeight="1">
      <c r="A78" s="4"/>
      <c r="B78" s="30"/>
      <c r="C78" s="399" t="s">
        <v>256</v>
      </c>
      <c r="D78" s="18"/>
      <c r="E78" s="596"/>
      <c r="F78" s="593">
        <v>155</v>
      </c>
      <c r="G78" s="610"/>
      <c r="H78" s="593">
        <v>150</v>
      </c>
      <c r="I78" s="610"/>
      <c r="J78" s="593">
        <v>135</v>
      </c>
      <c r="K78" s="610"/>
      <c r="L78" s="593">
        <v>112</v>
      </c>
      <c r="M78" s="610"/>
      <c r="N78" s="593">
        <v>165</v>
      </c>
      <c r="O78" s="610"/>
      <c r="P78" s="593">
        <v>142</v>
      </c>
      <c r="Q78" s="610"/>
      <c r="R78" s="593">
        <v>125</v>
      </c>
      <c r="S78" s="610"/>
      <c r="T78" s="593">
        <v>176</v>
      </c>
      <c r="U78" s="610"/>
      <c r="V78" s="593">
        <v>138</v>
      </c>
      <c r="W78" s="610"/>
      <c r="X78" s="593">
        <v>144</v>
      </c>
      <c r="Y78" s="610"/>
      <c r="Z78" s="593">
        <v>58</v>
      </c>
      <c r="AA78" s="610"/>
      <c r="AB78" s="593">
        <v>87</v>
      </c>
      <c r="AC78" s="610"/>
      <c r="AD78" s="593">
        <v>90</v>
      </c>
      <c r="AE78" s="5"/>
      <c r="AF78" s="4"/>
    </row>
    <row r="79" spans="1:32" ht="4.5" hidden="1" customHeight="1">
      <c r="A79" s="4"/>
      <c r="B79" s="30"/>
      <c r="C79" s="55"/>
      <c r="D79" s="18"/>
      <c r="E79" s="1239"/>
      <c r="F79" s="593"/>
      <c r="G79" s="610"/>
      <c r="H79" s="593"/>
      <c r="I79" s="610"/>
      <c r="J79" s="593"/>
      <c r="K79" s="610"/>
      <c r="L79" s="593"/>
      <c r="M79" s="610"/>
      <c r="N79" s="593"/>
      <c r="O79" s="610"/>
      <c r="P79" s="593"/>
      <c r="Q79" s="610"/>
      <c r="R79" s="593"/>
      <c r="S79" s="610"/>
      <c r="T79" s="593"/>
      <c r="U79" s="610"/>
      <c r="V79" s="593"/>
      <c r="W79" s="610"/>
      <c r="X79" s="593"/>
      <c r="Y79" s="610"/>
      <c r="Z79" s="593"/>
      <c r="AA79" s="610"/>
      <c r="AB79" s="593"/>
      <c r="AC79" s="610"/>
      <c r="AD79" s="593"/>
      <c r="AE79" s="5"/>
      <c r="AF79" s="4"/>
    </row>
    <row r="80" spans="1:32" ht="12" customHeight="1">
      <c r="A80" s="4"/>
      <c r="B80" s="30"/>
      <c r="C80" s="1434" t="s">
        <v>432</v>
      </c>
      <c r="D80" s="1434"/>
      <c r="E80" s="616"/>
      <c r="F80" s="617">
        <v>58.2</v>
      </c>
      <c r="G80" s="610"/>
      <c r="H80" s="617">
        <v>62.3</v>
      </c>
      <c r="I80" s="610"/>
      <c r="J80" s="617">
        <v>56.3</v>
      </c>
      <c r="K80" s="610"/>
      <c r="L80" s="617">
        <v>62.9</v>
      </c>
      <c r="M80" s="610"/>
      <c r="N80" s="617">
        <v>69.2</v>
      </c>
      <c r="O80" s="610"/>
      <c r="P80" s="617">
        <v>65.099999999999994</v>
      </c>
      <c r="Q80" s="610"/>
      <c r="R80" s="617">
        <v>64.8</v>
      </c>
      <c r="S80" s="610"/>
      <c r="T80" s="617">
        <v>55.4</v>
      </c>
      <c r="U80" s="610"/>
      <c r="V80" s="617">
        <v>61.7</v>
      </c>
      <c r="W80" s="610"/>
      <c r="X80" s="617">
        <v>60.6</v>
      </c>
      <c r="Y80" s="610"/>
      <c r="Z80" s="617">
        <v>54.4</v>
      </c>
      <c r="AA80" s="610"/>
      <c r="AB80" s="617">
        <v>68</v>
      </c>
      <c r="AC80" s="610"/>
      <c r="AD80" s="617">
        <v>66.400000000000006</v>
      </c>
      <c r="AE80" s="5"/>
      <c r="AF80" s="4"/>
    </row>
    <row r="81" spans="1:32" ht="11.25" customHeight="1">
      <c r="A81" s="4"/>
      <c r="B81" s="30"/>
      <c r="C81" s="399" t="s">
        <v>359</v>
      </c>
      <c r="D81" s="18"/>
      <c r="E81" s="621"/>
      <c r="F81" s="622">
        <v>57.9</v>
      </c>
      <c r="G81" s="610"/>
      <c r="H81" s="622">
        <v>55.6</v>
      </c>
      <c r="I81" s="610"/>
      <c r="J81" s="622">
        <v>48.6</v>
      </c>
      <c r="K81" s="610"/>
      <c r="L81" s="622">
        <v>48.4</v>
      </c>
      <c r="M81" s="610"/>
      <c r="N81" s="622">
        <v>59.3</v>
      </c>
      <c r="O81" s="610"/>
      <c r="P81" s="622">
        <v>61.3</v>
      </c>
      <c r="Q81" s="610"/>
      <c r="R81" s="622">
        <v>58.8</v>
      </c>
      <c r="S81" s="610"/>
      <c r="T81" s="622">
        <v>46.4</v>
      </c>
      <c r="U81" s="610"/>
      <c r="V81" s="622">
        <v>58.3</v>
      </c>
      <c r="W81" s="610"/>
      <c r="X81" s="622">
        <v>57.9</v>
      </c>
      <c r="Y81" s="610"/>
      <c r="Z81" s="622">
        <v>50.8</v>
      </c>
      <c r="AA81" s="610"/>
      <c r="AB81" s="622">
        <v>62.8</v>
      </c>
      <c r="AC81" s="610"/>
      <c r="AD81" s="622">
        <v>63.2</v>
      </c>
      <c r="AE81" s="5"/>
      <c r="AF81" s="621"/>
    </row>
    <row r="82" spans="1:32" ht="11.25" customHeight="1">
      <c r="A82" s="4"/>
      <c r="B82" s="30"/>
      <c r="C82" s="399" t="s">
        <v>360</v>
      </c>
      <c r="D82" s="18"/>
      <c r="E82" s="621"/>
      <c r="F82" s="622">
        <v>64.7</v>
      </c>
      <c r="G82" s="610"/>
      <c r="H82" s="622">
        <v>74.2</v>
      </c>
      <c r="I82" s="610"/>
      <c r="J82" s="622">
        <v>69.2</v>
      </c>
      <c r="K82" s="610"/>
      <c r="L82" s="622">
        <v>75.5</v>
      </c>
      <c r="M82" s="610"/>
      <c r="N82" s="622">
        <v>83.2</v>
      </c>
      <c r="O82" s="610"/>
      <c r="P82" s="622">
        <v>70.7</v>
      </c>
      <c r="Q82" s="610"/>
      <c r="R82" s="622">
        <v>72.8</v>
      </c>
      <c r="S82" s="610"/>
      <c r="T82" s="622">
        <v>65</v>
      </c>
      <c r="U82" s="610"/>
      <c r="V82" s="622">
        <v>74.2</v>
      </c>
      <c r="W82" s="610"/>
      <c r="X82" s="622">
        <v>71.099999999999994</v>
      </c>
      <c r="Y82" s="610"/>
      <c r="Z82" s="622">
        <v>64.7</v>
      </c>
      <c r="AA82" s="610"/>
      <c r="AB82" s="622">
        <v>76.900000000000006</v>
      </c>
      <c r="AC82" s="610"/>
      <c r="AD82" s="622">
        <v>75.400000000000006</v>
      </c>
      <c r="AE82" s="5"/>
      <c r="AF82" s="621"/>
    </row>
    <row r="83" spans="1:32" ht="11.25" customHeight="1">
      <c r="A83" s="4"/>
      <c r="B83" s="30"/>
      <c r="C83" s="399" t="s">
        <v>86</v>
      </c>
      <c r="D83" s="18"/>
      <c r="E83" s="621"/>
      <c r="F83" s="622">
        <v>50.2</v>
      </c>
      <c r="G83" s="610"/>
      <c r="H83" s="622">
        <v>50.3</v>
      </c>
      <c r="I83" s="610"/>
      <c r="J83" s="622">
        <v>43.7</v>
      </c>
      <c r="K83" s="610"/>
      <c r="L83" s="622">
        <v>56.5</v>
      </c>
      <c r="M83" s="610"/>
      <c r="N83" s="622">
        <v>56.4</v>
      </c>
      <c r="O83" s="610"/>
      <c r="P83" s="622">
        <v>57.1</v>
      </c>
      <c r="Q83" s="610"/>
      <c r="R83" s="622">
        <v>55.7</v>
      </c>
      <c r="S83" s="610"/>
      <c r="T83" s="622">
        <v>58.1</v>
      </c>
      <c r="U83" s="610"/>
      <c r="V83" s="622">
        <v>52.4</v>
      </c>
      <c r="W83" s="610"/>
      <c r="X83" s="622">
        <v>46.8</v>
      </c>
      <c r="Y83" s="610"/>
      <c r="Z83" s="622">
        <v>47</v>
      </c>
      <c r="AA83" s="610"/>
      <c r="AB83" s="622">
        <v>53</v>
      </c>
      <c r="AC83" s="610"/>
      <c r="AD83" s="622">
        <v>48.8</v>
      </c>
      <c r="AE83" s="5"/>
      <c r="AF83" s="621"/>
    </row>
    <row r="84" spans="1:32" ht="11.25" customHeight="1">
      <c r="A84" s="4"/>
      <c r="B84" s="30"/>
      <c r="C84" s="399" t="s">
        <v>362</v>
      </c>
      <c r="D84" s="18"/>
      <c r="E84" s="621"/>
      <c r="F84" s="622">
        <v>54.3</v>
      </c>
      <c r="G84" s="610"/>
      <c r="H84" s="622">
        <v>57.9</v>
      </c>
      <c r="I84" s="610"/>
      <c r="J84" s="622">
        <v>53</v>
      </c>
      <c r="K84" s="610"/>
      <c r="L84" s="622">
        <v>64.599999999999994</v>
      </c>
      <c r="M84" s="610"/>
      <c r="N84" s="622">
        <v>81.5</v>
      </c>
      <c r="O84" s="610"/>
      <c r="P84" s="622">
        <v>64.8</v>
      </c>
      <c r="Q84" s="610"/>
      <c r="R84" s="622">
        <v>73.8</v>
      </c>
      <c r="S84" s="610"/>
      <c r="T84" s="622">
        <v>49.3</v>
      </c>
      <c r="U84" s="610"/>
      <c r="V84" s="622">
        <v>46.6</v>
      </c>
      <c r="W84" s="610"/>
      <c r="X84" s="622">
        <v>45.9</v>
      </c>
      <c r="Y84" s="610"/>
      <c r="Z84" s="622">
        <v>42.4</v>
      </c>
      <c r="AA84" s="610"/>
      <c r="AB84" s="622">
        <v>68.900000000000006</v>
      </c>
      <c r="AC84" s="610"/>
      <c r="AD84" s="622">
        <v>64.3</v>
      </c>
      <c r="AE84" s="5"/>
      <c r="AF84" s="621"/>
    </row>
    <row r="85" spans="1:32" ht="11.25" customHeight="1">
      <c r="A85" s="4"/>
      <c r="B85" s="30"/>
      <c r="C85" s="399" t="s">
        <v>363</v>
      </c>
      <c r="D85" s="18"/>
      <c r="E85" s="621"/>
      <c r="F85" s="622">
        <v>71.3</v>
      </c>
      <c r="G85" s="610"/>
      <c r="H85" s="622">
        <v>72.599999999999994</v>
      </c>
      <c r="I85" s="610"/>
      <c r="J85" s="622">
        <v>76.099999999999994</v>
      </c>
      <c r="K85" s="610"/>
      <c r="L85" s="622">
        <v>84.2</v>
      </c>
      <c r="M85" s="610"/>
      <c r="N85" s="622">
        <v>64.900000000000006</v>
      </c>
      <c r="O85" s="610"/>
      <c r="P85" s="622">
        <v>70.599999999999994</v>
      </c>
      <c r="Q85" s="610"/>
      <c r="R85" s="622">
        <v>53</v>
      </c>
      <c r="S85" s="610"/>
      <c r="T85" s="622">
        <v>87.4</v>
      </c>
      <c r="U85" s="610"/>
      <c r="V85" s="622">
        <v>51.7</v>
      </c>
      <c r="W85" s="610"/>
      <c r="X85" s="622">
        <v>57.5</v>
      </c>
      <c r="Y85" s="610"/>
      <c r="Z85" s="622">
        <v>57.7</v>
      </c>
      <c r="AA85" s="610"/>
      <c r="AB85" s="622">
        <v>75.2</v>
      </c>
      <c r="AC85" s="610"/>
      <c r="AD85" s="622">
        <v>73.7</v>
      </c>
      <c r="AE85" s="5"/>
      <c r="AF85" s="621"/>
    </row>
    <row r="86" spans="1:32" ht="11.25" customHeight="1">
      <c r="A86" s="4"/>
      <c r="B86" s="30"/>
      <c r="C86" s="399" t="s">
        <v>255</v>
      </c>
      <c r="D86" s="1224"/>
      <c r="E86" s="621"/>
      <c r="F86" s="622">
        <v>58.5</v>
      </c>
      <c r="G86" s="610"/>
      <c r="H86" s="622">
        <v>66.2</v>
      </c>
      <c r="I86" s="610"/>
      <c r="J86" s="622">
        <v>73</v>
      </c>
      <c r="K86" s="610"/>
      <c r="L86" s="622">
        <v>104.2</v>
      </c>
      <c r="M86" s="610"/>
      <c r="N86" s="622">
        <v>86.5</v>
      </c>
      <c r="O86" s="610"/>
      <c r="P86" s="622">
        <v>85.7</v>
      </c>
      <c r="Q86" s="610"/>
      <c r="R86" s="622">
        <v>191.7</v>
      </c>
      <c r="S86" s="610"/>
      <c r="T86" s="622">
        <v>33.299999999999997</v>
      </c>
      <c r="U86" s="610"/>
      <c r="V86" s="622">
        <v>36.6</v>
      </c>
      <c r="W86" s="610"/>
      <c r="X86" s="622">
        <v>107.4</v>
      </c>
      <c r="Y86" s="610"/>
      <c r="Z86" s="622">
        <v>43.6</v>
      </c>
      <c r="AA86" s="610"/>
      <c r="AB86" s="622">
        <v>114.1</v>
      </c>
      <c r="AC86" s="610"/>
      <c r="AD86" s="622">
        <v>80.599999999999994</v>
      </c>
      <c r="AE86" s="5"/>
      <c r="AF86" s="621"/>
    </row>
    <row r="87" spans="1:32" ht="11.25" customHeight="1">
      <c r="A87" s="4"/>
      <c r="B87" s="30"/>
      <c r="C87" s="399" t="s">
        <v>256</v>
      </c>
      <c r="D87" s="18"/>
      <c r="E87" s="621"/>
      <c r="F87" s="622">
        <v>51.7</v>
      </c>
      <c r="G87" s="610"/>
      <c r="H87" s="622">
        <v>60.2</v>
      </c>
      <c r="I87" s="610"/>
      <c r="J87" s="622">
        <v>51.3</v>
      </c>
      <c r="K87" s="610"/>
      <c r="L87" s="622">
        <v>42.7</v>
      </c>
      <c r="M87" s="610"/>
      <c r="N87" s="622">
        <v>66.3</v>
      </c>
      <c r="O87" s="610"/>
      <c r="P87" s="622">
        <v>75.900000000000006</v>
      </c>
      <c r="Q87" s="610"/>
      <c r="R87" s="622">
        <v>69.099999999999994</v>
      </c>
      <c r="S87" s="610"/>
      <c r="T87" s="622">
        <v>82.2</v>
      </c>
      <c r="U87" s="610"/>
      <c r="V87" s="622">
        <v>75.8</v>
      </c>
      <c r="W87" s="610"/>
      <c r="X87" s="622">
        <v>109.1</v>
      </c>
      <c r="Y87" s="610"/>
      <c r="Z87" s="622">
        <v>64.400000000000006</v>
      </c>
      <c r="AA87" s="610"/>
      <c r="AB87" s="622">
        <v>65.900000000000006</v>
      </c>
      <c r="AC87" s="610"/>
      <c r="AD87" s="622">
        <v>78.3</v>
      </c>
      <c r="AE87" s="5"/>
      <c r="AF87" s="621"/>
    </row>
    <row r="88" spans="1:32" ht="0.75" customHeight="1">
      <c r="A88" s="4"/>
      <c r="B88" s="30"/>
      <c r="C88" s="399"/>
      <c r="D88" s="18"/>
      <c r="E88" s="621"/>
      <c r="F88" s="623"/>
      <c r="G88" s="623"/>
      <c r="H88" s="623"/>
      <c r="I88" s="623"/>
      <c r="J88" s="623"/>
      <c r="K88" s="623"/>
      <c r="L88" s="623"/>
      <c r="M88" s="623"/>
      <c r="N88" s="623"/>
      <c r="O88" s="623"/>
      <c r="P88" s="623"/>
      <c r="Q88" s="623"/>
      <c r="R88" s="623"/>
      <c r="S88" s="623"/>
      <c r="T88" s="623"/>
      <c r="U88" s="623"/>
      <c r="V88" s="623"/>
      <c r="W88" s="623"/>
      <c r="X88" s="623"/>
      <c r="Y88" s="623"/>
      <c r="Z88" s="623"/>
      <c r="AA88" s="623"/>
      <c r="AB88" s="623"/>
      <c r="AC88" s="623"/>
      <c r="AD88" s="623"/>
      <c r="AE88" s="5"/>
      <c r="AF88" s="621"/>
    </row>
    <row r="89" spans="1:32" ht="17.25" customHeight="1">
      <c r="A89" s="4"/>
      <c r="B89" s="30"/>
      <c r="C89" s="1513" t="s">
        <v>433</v>
      </c>
      <c r="D89" s="1514"/>
      <c r="E89" s="1514"/>
      <c r="F89" s="1514"/>
      <c r="G89" s="1514"/>
      <c r="H89" s="1514"/>
      <c r="I89" s="1514"/>
      <c r="J89" s="1514"/>
      <c r="K89" s="1514"/>
      <c r="L89" s="1514"/>
      <c r="M89" s="1514"/>
      <c r="N89" s="1514"/>
      <c r="O89" s="1514"/>
      <c r="P89" s="1514"/>
      <c r="Q89" s="1514"/>
      <c r="R89" s="1514"/>
      <c r="S89" s="1514"/>
      <c r="T89" s="1514"/>
      <c r="U89" s="1514"/>
      <c r="V89" s="1514"/>
      <c r="W89" s="1514"/>
      <c r="X89" s="1514"/>
      <c r="Y89" s="1514"/>
      <c r="Z89" s="1514"/>
      <c r="AA89" s="1514"/>
      <c r="AB89" s="1514"/>
      <c r="AC89" s="1514"/>
      <c r="AD89" s="1514"/>
      <c r="AE89" s="5"/>
      <c r="AF89" s="621"/>
    </row>
    <row r="90" spans="1:32" ht="13.5" customHeight="1">
      <c r="A90" s="4"/>
      <c r="B90" s="30"/>
      <c r="C90" s="95" t="s">
        <v>434</v>
      </c>
      <c r="D90" s="4"/>
      <c r="E90" s="4"/>
      <c r="G90" s="4"/>
      <c r="I90" s="4"/>
      <c r="J90" s="4"/>
      <c r="K90" s="4"/>
      <c r="M90" s="4"/>
      <c r="N90" s="369" t="s">
        <v>435</v>
      </c>
      <c r="O90" s="4"/>
      <c r="P90" s="4"/>
      <c r="Q90" s="4"/>
      <c r="S90" s="4"/>
      <c r="T90" s="4"/>
      <c r="U90" s="4"/>
      <c r="V90" s="4"/>
      <c r="W90" s="4"/>
      <c r="X90" s="4"/>
      <c r="Y90" s="4"/>
      <c r="Z90" s="4"/>
      <c r="AA90" s="4"/>
      <c r="AB90" s="4"/>
      <c r="AC90" s="4"/>
      <c r="AD90" s="4"/>
      <c r="AE90" s="5"/>
      <c r="AF90" s="4"/>
    </row>
    <row r="91" spans="1:32" ht="10.5" customHeight="1" thickBot="1">
      <c r="A91" s="4"/>
      <c r="B91" s="30"/>
      <c r="C91" s="1515" t="s">
        <v>530</v>
      </c>
      <c r="D91" s="1515"/>
      <c r="E91" s="1515"/>
      <c r="F91" s="1515"/>
      <c r="G91" s="1515"/>
      <c r="H91" s="1515"/>
      <c r="I91" s="1515"/>
      <c r="J91" s="1515"/>
      <c r="K91" s="1515"/>
      <c r="L91" s="1515"/>
      <c r="M91" s="1515"/>
      <c r="N91" s="1515"/>
      <c r="O91" s="1515"/>
      <c r="P91" s="1515"/>
      <c r="Q91" s="1515"/>
      <c r="R91" s="1515"/>
      <c r="S91" s="1515"/>
      <c r="T91" s="1515"/>
      <c r="U91" s="1515"/>
      <c r="V91" s="1515"/>
      <c r="W91" s="1515"/>
      <c r="X91" s="1515"/>
      <c r="Y91" s="1515"/>
      <c r="Z91" s="1515"/>
      <c r="AA91" s="1515"/>
      <c r="AB91" s="1515"/>
      <c r="AC91" s="1515"/>
      <c r="AD91" s="1515"/>
      <c r="AE91" s="5"/>
      <c r="AF91" s="4"/>
    </row>
    <row r="92" spans="1:32" ht="13.5" thickBot="1">
      <c r="A92" s="4"/>
      <c r="B92" s="376">
        <v>10</v>
      </c>
      <c r="C92" s="1516" t="s">
        <v>592</v>
      </c>
      <c r="D92" s="1421"/>
      <c r="E92" s="8"/>
      <c r="F92" s="624"/>
      <c r="G92" s="624"/>
      <c r="H92" s="624"/>
      <c r="I92" s="624"/>
      <c r="J92" s="624"/>
      <c r="K92" s="624"/>
      <c r="L92" s="624"/>
      <c r="M92" s="624"/>
      <c r="N92" s="624"/>
      <c r="O92" s="624"/>
      <c r="P92" s="621"/>
      <c r="Q92" s="621"/>
      <c r="R92" s="621"/>
      <c r="S92" s="621"/>
      <c r="T92" s="166"/>
      <c r="U92" s="166"/>
      <c r="V92" s="591"/>
      <c r="W92" s="591"/>
      <c r="X92" s="591"/>
      <c r="Y92" s="591"/>
      <c r="Z92" s="591"/>
      <c r="AA92" s="591"/>
      <c r="AB92" s="166"/>
      <c r="AC92" s="166"/>
      <c r="AE92" s="8"/>
      <c r="AF92" s="4"/>
    </row>
    <row r="93" spans="1:32">
      <c r="F93" s="46"/>
      <c r="G93" s="46"/>
      <c r="H93" s="46"/>
      <c r="I93" s="46"/>
      <c r="J93" s="46"/>
      <c r="K93" s="46"/>
      <c r="L93" s="46"/>
      <c r="M93" s="46"/>
      <c r="N93" s="46"/>
      <c r="O93" s="46"/>
      <c r="P93" s="46"/>
      <c r="Q93" s="46"/>
      <c r="R93" s="46"/>
      <c r="S93" s="46"/>
      <c r="T93" s="46"/>
      <c r="U93" s="46"/>
      <c r="V93" s="46"/>
      <c r="W93" s="46"/>
      <c r="X93" s="46"/>
      <c r="Y93" s="46"/>
      <c r="Z93" s="46"/>
      <c r="AA93" s="46"/>
      <c r="AB93" s="46"/>
      <c r="AC93" s="46"/>
      <c r="AD93" s="46"/>
    </row>
    <row r="94" spans="1:32">
      <c r="F94" s="46"/>
      <c r="G94" s="46"/>
      <c r="H94" s="46"/>
      <c r="I94" s="46"/>
      <c r="J94" s="46"/>
      <c r="K94" s="46"/>
      <c r="L94" s="46"/>
      <c r="M94" s="46"/>
      <c r="N94" s="46"/>
      <c r="O94" s="46"/>
      <c r="P94" s="46"/>
      <c r="Q94" s="46"/>
      <c r="R94" s="46"/>
      <c r="S94" s="46"/>
      <c r="T94" s="46"/>
      <c r="U94" s="46"/>
      <c r="V94" s="46"/>
      <c r="W94" s="46"/>
      <c r="X94" s="46"/>
      <c r="Y94" s="46"/>
      <c r="Z94" s="46"/>
      <c r="AA94" s="46"/>
      <c r="AB94" s="46"/>
      <c r="AC94" s="46"/>
      <c r="AD94" s="46"/>
    </row>
    <row r="95" spans="1:32">
      <c r="F95" s="46"/>
      <c r="G95" s="46"/>
      <c r="H95" s="46"/>
      <c r="I95" s="46"/>
      <c r="J95" s="46"/>
      <c r="K95" s="46"/>
      <c r="L95" s="46"/>
      <c r="M95" s="46"/>
      <c r="N95" s="46"/>
      <c r="O95" s="46"/>
      <c r="P95" s="46"/>
      <c r="Q95" s="46"/>
      <c r="R95" s="46"/>
      <c r="S95" s="46"/>
      <c r="T95" s="46"/>
      <c r="U95" s="46"/>
      <c r="V95" s="46"/>
      <c r="W95" s="46"/>
      <c r="X95" s="46"/>
      <c r="Y95" s="46"/>
      <c r="Z95" s="46"/>
      <c r="AA95" s="46"/>
      <c r="AB95" s="46"/>
      <c r="AC95" s="46"/>
      <c r="AD95" s="46"/>
    </row>
    <row r="96" spans="1:32">
      <c r="F96" s="46"/>
      <c r="G96" s="46"/>
      <c r="H96" s="46"/>
      <c r="I96" s="46"/>
      <c r="J96" s="46"/>
      <c r="K96" s="46"/>
      <c r="L96" s="46"/>
      <c r="M96" s="46"/>
      <c r="N96" s="46"/>
      <c r="O96" s="46"/>
      <c r="P96" s="46"/>
      <c r="Q96" s="46"/>
      <c r="R96" s="46"/>
      <c r="S96" s="46"/>
      <c r="T96" s="46"/>
      <c r="U96" s="46"/>
      <c r="V96" s="46"/>
      <c r="W96" s="46"/>
      <c r="X96" s="46"/>
      <c r="Y96" s="46"/>
      <c r="Z96" s="46"/>
      <c r="AA96" s="46"/>
      <c r="AB96" s="46"/>
      <c r="AC96" s="46"/>
      <c r="AD96" s="46"/>
    </row>
    <row r="97" spans="6:31">
      <c r="F97" s="46"/>
      <c r="G97" s="46"/>
      <c r="H97" s="46"/>
      <c r="I97" s="46"/>
      <c r="J97" s="46"/>
      <c r="K97" s="46"/>
      <c r="L97" s="46"/>
      <c r="M97" s="46"/>
      <c r="N97" s="46"/>
      <c r="O97" s="46"/>
      <c r="P97" s="46"/>
      <c r="Q97" s="46"/>
      <c r="R97" s="46"/>
      <c r="S97" s="46"/>
      <c r="T97" s="46"/>
      <c r="U97" s="46"/>
      <c r="V97" s="46"/>
      <c r="W97" s="46"/>
      <c r="X97" s="46"/>
      <c r="Y97" s="46"/>
      <c r="Z97" s="46"/>
      <c r="AA97" s="46"/>
      <c r="AB97" s="46"/>
      <c r="AC97" s="46"/>
      <c r="AD97" s="46"/>
    </row>
    <row r="98" spans="6:31">
      <c r="F98" s="46"/>
      <c r="G98" s="46"/>
      <c r="H98" s="46"/>
      <c r="I98" s="46"/>
      <c r="J98" s="46"/>
      <c r="K98" s="46"/>
      <c r="L98" s="46"/>
      <c r="M98" s="46"/>
      <c r="N98" s="46"/>
      <c r="O98" s="46"/>
      <c r="P98" s="46"/>
      <c r="Q98" s="46"/>
      <c r="R98" s="46"/>
      <c r="S98" s="46"/>
      <c r="T98" s="46"/>
      <c r="U98" s="46"/>
      <c r="V98" s="46"/>
      <c r="W98" s="46"/>
      <c r="Y98" s="46"/>
      <c r="Z98" s="46"/>
      <c r="AA98" s="46"/>
      <c r="AB98" s="46"/>
      <c r="AC98" s="46"/>
      <c r="AD98" s="46"/>
    </row>
    <row r="103" spans="6:31" ht="8.25" customHeight="1"/>
    <row r="105" spans="6:31" ht="9" customHeight="1">
      <c r="AE105" s="9"/>
    </row>
    <row r="106" spans="6:31" ht="8.25" customHeight="1">
      <c r="F106" s="1409"/>
      <c r="G106" s="1409"/>
      <c r="H106" s="1409"/>
      <c r="I106" s="1409"/>
      <c r="J106" s="1409"/>
      <c r="K106" s="1409"/>
      <c r="L106" s="1409"/>
      <c r="M106" s="1409"/>
      <c r="N106" s="1409"/>
      <c r="O106" s="1409"/>
      <c r="P106" s="1409"/>
      <c r="Q106" s="1409"/>
      <c r="R106" s="1409"/>
      <c r="S106" s="1409"/>
      <c r="T106" s="1409"/>
      <c r="U106" s="1409"/>
      <c r="V106" s="1409"/>
      <c r="W106" s="1409"/>
      <c r="X106" s="1409"/>
      <c r="Y106" s="1409"/>
      <c r="Z106" s="1409"/>
      <c r="AA106" s="1409"/>
      <c r="AB106" s="1409"/>
      <c r="AC106" s="1409"/>
      <c r="AD106" s="1409"/>
      <c r="AE106" s="1409"/>
    </row>
    <row r="107" spans="6:31" ht="9.75" customHeight="1"/>
  </sheetData>
  <mergeCells count="18">
    <mergeCell ref="J1:AD1"/>
    <mergeCell ref="B2:D2"/>
    <mergeCell ref="C5:D6"/>
    <mergeCell ref="F5:X5"/>
    <mergeCell ref="F6:T6"/>
    <mergeCell ref="V6:AD6"/>
    <mergeCell ref="C9:D9"/>
    <mergeCell ref="C18:D18"/>
    <mergeCell ref="C29:D29"/>
    <mergeCell ref="C30:D30"/>
    <mergeCell ref="C38:D38"/>
    <mergeCell ref="C89:AD89"/>
    <mergeCell ref="C91:AD91"/>
    <mergeCell ref="C92:D92"/>
    <mergeCell ref="F106:AE106"/>
    <mergeCell ref="C62:D62"/>
    <mergeCell ref="C66:D66"/>
    <mergeCell ref="C80:D80"/>
  </mergeCells>
  <printOptions horizontalCentered="1"/>
  <pageMargins left="0.15748031496062992" right="0.15748031496062992" top="0.19685039370078741" bottom="0.19685039370078741" header="0" footer="0"/>
  <pageSetup paperSize="9" scale="91" orientation="portrait" r:id="rId1"/>
  <headerFooter alignWithMargins="0"/>
  <drawing r:id="rId2"/>
</worksheet>
</file>

<file path=xl/worksheets/sheet9.xml><?xml version="1.0" encoding="utf-8"?>
<worksheet xmlns="http://schemas.openxmlformats.org/spreadsheetml/2006/main" xmlns:r="http://schemas.openxmlformats.org/officeDocument/2006/relationships">
  <sheetPr>
    <tabColor indexed="17"/>
    <pageSetUpPr fitToPage="1"/>
  </sheetPr>
  <dimension ref="A1:AL80"/>
  <sheetViews>
    <sheetView workbookViewId="0"/>
  </sheetViews>
  <sheetFormatPr defaultRowHeight="12.75"/>
  <cols>
    <col min="1" max="1" width="1" style="303" customWidth="1"/>
    <col min="2" max="2" width="2.5703125" style="303" customWidth="1"/>
    <col min="3" max="3" width="0.7109375" style="303" customWidth="1"/>
    <col min="4" max="4" width="24.5703125" style="303" customWidth="1"/>
    <col min="5" max="5" width="0.28515625" style="303" customWidth="1"/>
    <col min="6" max="6" width="6.7109375" style="303" customWidth="1"/>
    <col min="7" max="7" width="0.28515625" style="303" customWidth="1"/>
    <col min="8" max="8" width="6.7109375" style="4" customWidth="1"/>
    <col min="9" max="9" width="0.28515625" style="303" customWidth="1"/>
    <col min="10" max="10" width="6.7109375" style="303" customWidth="1"/>
    <col min="11" max="11" width="0.28515625" style="4" customWidth="1"/>
    <col min="12" max="12" width="6.7109375" style="303" customWidth="1"/>
    <col min="13" max="13" width="0.5703125" style="303" customWidth="1"/>
    <col min="14" max="14" width="6.7109375" style="303" customWidth="1"/>
    <col min="15" max="15" width="0.28515625" style="303" customWidth="1"/>
    <col min="16" max="16" width="6.7109375" style="303" customWidth="1"/>
    <col min="17" max="17" width="0.28515625" style="303" customWidth="1"/>
    <col min="18" max="18" width="6.7109375" style="303" customWidth="1"/>
    <col min="19" max="19" width="0.28515625" style="303" customWidth="1"/>
    <col min="20" max="20" width="6.7109375" style="303" customWidth="1"/>
    <col min="21" max="21" width="0.28515625" style="303" customWidth="1"/>
    <col min="22" max="22" width="6.7109375" style="303" customWidth="1"/>
    <col min="23" max="23" width="0.28515625" style="303" customWidth="1"/>
    <col min="24" max="24" width="6.7109375" style="303" customWidth="1"/>
    <col min="25" max="25" width="0.28515625" style="303" customWidth="1"/>
    <col min="26" max="26" width="6.7109375" style="303" customWidth="1"/>
    <col min="27" max="27" width="0.28515625" style="303" customWidth="1"/>
    <col min="28" max="28" width="6.7109375" style="303" customWidth="1"/>
    <col min="29" max="29" width="0.28515625" style="303" customWidth="1"/>
    <col min="30" max="30" width="6.7109375" style="303" customWidth="1"/>
    <col min="31" max="31" width="2.5703125" style="303" customWidth="1"/>
    <col min="32" max="32" width="1" style="303" customWidth="1"/>
    <col min="33" max="16384" width="9.140625" style="303"/>
  </cols>
  <sheetData>
    <row r="1" spans="1:38" ht="13.5" customHeight="1" thickBot="1">
      <c r="A1" s="4"/>
      <c r="B1" s="313"/>
      <c r="C1" s="1479" t="s">
        <v>436</v>
      </c>
      <c r="D1" s="1480"/>
      <c r="E1" s="1480"/>
      <c r="F1" s="1480"/>
      <c r="G1" s="1480"/>
      <c r="H1" s="1480"/>
      <c r="I1" s="1480"/>
      <c r="J1" s="1480"/>
      <c r="K1" s="1480"/>
      <c r="L1" s="1480"/>
      <c r="M1" s="1226"/>
      <c r="N1" s="1226"/>
      <c r="O1" s="1226"/>
      <c r="P1" s="1226"/>
      <c r="Q1" s="1226"/>
      <c r="R1" s="1226"/>
      <c r="S1" s="1226"/>
      <c r="T1" s="1226"/>
      <c r="U1" s="1226"/>
      <c r="V1" s="1226"/>
      <c r="W1" s="1226"/>
      <c r="X1" s="1226"/>
      <c r="Y1" s="1226"/>
      <c r="Z1" s="1226"/>
      <c r="AA1" s="1226"/>
      <c r="AB1" s="1226"/>
      <c r="AC1" s="1226"/>
      <c r="AD1" s="29"/>
      <c r="AE1" s="29"/>
      <c r="AF1" s="4"/>
    </row>
    <row r="2" spans="1:38" ht="6" customHeight="1">
      <c r="A2" s="4"/>
      <c r="B2" s="1237"/>
      <c r="C2" s="1232"/>
      <c r="D2" s="1232"/>
      <c r="E2" s="246"/>
      <c r="F2" s="19"/>
      <c r="G2" s="8"/>
      <c r="H2" s="8"/>
      <c r="I2" s="8"/>
      <c r="J2" s="8"/>
      <c r="K2" s="8"/>
      <c r="L2" s="8"/>
      <c r="M2" s="8"/>
      <c r="N2" s="8"/>
      <c r="O2" s="8"/>
      <c r="P2" s="8"/>
      <c r="Q2" s="8"/>
      <c r="R2" s="8"/>
      <c r="S2" s="8"/>
      <c r="T2" s="8"/>
      <c r="U2" s="8"/>
      <c r="V2" s="8"/>
      <c r="W2" s="8"/>
      <c r="X2" s="8"/>
      <c r="Y2" s="8"/>
      <c r="Z2" s="8"/>
      <c r="AA2" s="8"/>
      <c r="AB2" s="8"/>
      <c r="AC2" s="8"/>
      <c r="AD2" s="8"/>
      <c r="AE2" s="49"/>
      <c r="AF2" s="4"/>
    </row>
    <row r="3" spans="1:38" ht="13.5" customHeight="1" thickBot="1">
      <c r="A3" s="4"/>
      <c r="B3" s="8"/>
      <c r="C3" s="8"/>
      <c r="D3" s="8"/>
      <c r="E3" s="8"/>
      <c r="F3" s="1225"/>
      <c r="G3" s="1225"/>
      <c r="H3" s="1225"/>
      <c r="I3" s="1225"/>
      <c r="J3" s="1225"/>
      <c r="K3" s="1225"/>
      <c r="L3" s="1225"/>
      <c r="M3" s="1225"/>
      <c r="N3" s="1225"/>
      <c r="O3" s="1225"/>
      <c r="P3" s="1225"/>
      <c r="Q3" s="1225"/>
      <c r="R3" s="1225"/>
      <c r="S3" s="1225"/>
      <c r="T3" s="1225"/>
      <c r="U3" s="1225"/>
      <c r="V3" s="1225"/>
      <c r="W3" s="1225"/>
      <c r="X3" s="1225"/>
      <c r="Y3" s="1225"/>
      <c r="Z3" s="1225"/>
      <c r="AA3" s="1225"/>
      <c r="AB3" s="1225"/>
      <c r="AC3" s="1225"/>
      <c r="AD3" s="1225" t="s">
        <v>100</v>
      </c>
      <c r="AE3" s="20"/>
      <c r="AF3" s="4"/>
    </row>
    <row r="4" spans="1:38" s="12" customFormat="1" ht="13.5" customHeight="1" thickBot="1">
      <c r="A4" s="11"/>
      <c r="B4" s="21"/>
      <c r="C4" s="301" t="s">
        <v>437</v>
      </c>
      <c r="D4" s="314"/>
      <c r="E4" s="314"/>
      <c r="F4" s="316"/>
      <c r="G4" s="316"/>
      <c r="H4" s="316"/>
      <c r="I4" s="316"/>
      <c r="J4" s="316"/>
      <c r="K4" s="316"/>
      <c r="L4" s="316"/>
      <c r="M4" s="316"/>
      <c r="N4" s="316"/>
      <c r="O4" s="316"/>
      <c r="P4" s="316"/>
      <c r="Q4" s="316"/>
      <c r="R4" s="316"/>
      <c r="S4" s="316"/>
      <c r="T4" s="316"/>
      <c r="U4" s="316"/>
      <c r="V4" s="316"/>
      <c r="W4" s="316"/>
      <c r="X4" s="316"/>
      <c r="Y4" s="316"/>
      <c r="Z4" s="316"/>
      <c r="AA4" s="316"/>
      <c r="AB4" s="316"/>
      <c r="AC4" s="316"/>
      <c r="AD4" s="625"/>
      <c r="AE4" s="20"/>
      <c r="AF4" s="11"/>
    </row>
    <row r="5" spans="1:38" ht="4.5" customHeight="1">
      <c r="A5" s="4"/>
      <c r="B5" s="8"/>
      <c r="C5" s="1519" t="s">
        <v>106</v>
      </c>
      <c r="D5" s="1519"/>
      <c r="E5" s="1239"/>
      <c r="F5" s="5"/>
      <c r="G5" s="5"/>
      <c r="H5" s="5"/>
      <c r="I5" s="5"/>
      <c r="J5" s="5"/>
      <c r="K5" s="5"/>
      <c r="L5" s="5"/>
      <c r="M5" s="1233"/>
      <c r="N5" s="5"/>
      <c r="O5" s="5"/>
      <c r="P5" s="5"/>
      <c r="Q5" s="5"/>
      <c r="R5" s="5"/>
      <c r="S5" s="5"/>
      <c r="T5" s="5"/>
      <c r="U5" s="5"/>
      <c r="V5" s="5"/>
      <c r="W5" s="5"/>
      <c r="X5" s="5"/>
      <c r="Y5" s="5"/>
      <c r="Z5" s="5"/>
      <c r="AA5" s="5"/>
      <c r="AB5" s="5"/>
      <c r="AC5" s="5"/>
      <c r="AD5" s="5"/>
      <c r="AE5" s="20"/>
      <c r="AF5" s="4"/>
    </row>
    <row r="6" spans="1:38" ht="13.5" customHeight="1">
      <c r="A6" s="4"/>
      <c r="B6" s="8"/>
      <c r="C6" s="1520"/>
      <c r="D6" s="1520"/>
      <c r="E6" s="1239"/>
      <c r="F6" s="1464">
        <v>2011</v>
      </c>
      <c r="G6" s="1464"/>
      <c r="H6" s="1464"/>
      <c r="I6" s="1464"/>
      <c r="J6" s="1464"/>
      <c r="K6" s="1464"/>
      <c r="L6" s="1464"/>
      <c r="M6" s="1464"/>
      <c r="N6" s="1464"/>
      <c r="O6" s="1464"/>
      <c r="P6" s="1464"/>
      <c r="Q6" s="1464"/>
      <c r="R6" s="1464"/>
      <c r="S6" s="1464"/>
      <c r="T6" s="1464"/>
      <c r="U6" s="245"/>
      <c r="V6" s="1525">
        <v>2012</v>
      </c>
      <c r="W6" s="1525"/>
      <c r="X6" s="1525"/>
      <c r="Y6" s="1525"/>
      <c r="Z6" s="1525"/>
      <c r="AA6" s="1525"/>
      <c r="AB6" s="1525"/>
      <c r="AC6" s="1525"/>
      <c r="AD6" s="1525"/>
      <c r="AE6" s="20"/>
      <c r="AF6" s="4"/>
    </row>
    <row r="7" spans="1:38">
      <c r="A7" s="4"/>
      <c r="B7" s="8"/>
      <c r="C7" s="1239"/>
      <c r="D7" s="1239"/>
      <c r="E7" s="1239"/>
      <c r="F7" s="847" t="s">
        <v>151</v>
      </c>
      <c r="G7" s="1235"/>
      <c r="H7" s="847" t="s">
        <v>150</v>
      </c>
      <c r="I7" s="1235"/>
      <c r="J7" s="847" t="s">
        <v>149</v>
      </c>
      <c r="K7" s="1235"/>
      <c r="L7" s="847" t="s">
        <v>148</v>
      </c>
      <c r="M7" s="1235"/>
      <c r="N7" s="847" t="s">
        <v>147</v>
      </c>
      <c r="O7" s="1235"/>
      <c r="P7" s="847" t="s">
        <v>146</v>
      </c>
      <c r="Q7" s="1235"/>
      <c r="R7" s="847" t="s">
        <v>145</v>
      </c>
      <c r="S7" s="1235"/>
      <c r="T7" s="847" t="s">
        <v>144</v>
      </c>
      <c r="U7" s="1235"/>
      <c r="V7" s="847" t="s">
        <v>143</v>
      </c>
      <c r="W7" s="1235"/>
      <c r="X7" s="847" t="s">
        <v>154</v>
      </c>
      <c r="Y7" s="1235"/>
      <c r="Z7" s="847" t="s">
        <v>153</v>
      </c>
      <c r="AA7" s="1235"/>
      <c r="AB7" s="847" t="s">
        <v>152</v>
      </c>
      <c r="AC7" s="1235"/>
      <c r="AD7" s="847" t="s">
        <v>151</v>
      </c>
      <c r="AE7" s="22"/>
      <c r="AF7" s="4"/>
    </row>
    <row r="8" spans="1:38" ht="8.25" customHeight="1">
      <c r="A8" s="4"/>
      <c r="B8" s="8"/>
      <c r="C8" s="1239"/>
      <c r="D8" s="1239"/>
      <c r="E8" s="1239"/>
      <c r="F8" s="4"/>
      <c r="G8" s="4"/>
      <c r="I8" s="4"/>
      <c r="J8" s="4"/>
      <c r="L8" s="4"/>
      <c r="M8" s="4"/>
      <c r="N8" s="4"/>
      <c r="O8" s="4"/>
      <c r="P8" s="4"/>
      <c r="Q8" s="4"/>
      <c r="R8" s="4"/>
      <c r="S8" s="4"/>
      <c r="T8" s="4"/>
      <c r="U8" s="4"/>
      <c r="V8" s="4"/>
      <c r="W8" s="4"/>
      <c r="X8" s="4"/>
      <c r="Y8" s="4"/>
      <c r="Z8" s="4"/>
      <c r="AA8" s="4"/>
      <c r="AB8" s="4"/>
      <c r="AC8" s="4"/>
      <c r="AD8" s="4"/>
      <c r="AE8" s="22"/>
      <c r="AF8" s="4"/>
    </row>
    <row r="9" spans="1:38" s="322" customFormat="1" ht="15" customHeight="1">
      <c r="A9" s="299"/>
      <c r="B9" s="361"/>
      <c r="C9" s="1434" t="s">
        <v>95</v>
      </c>
      <c r="D9" s="1434"/>
      <c r="E9" s="321"/>
      <c r="F9" s="626">
        <v>621742</v>
      </c>
      <c r="G9" s="626"/>
      <c r="H9" s="626">
        <v>610324</v>
      </c>
      <c r="I9" s="626"/>
      <c r="J9" s="626">
        <v>614229</v>
      </c>
      <c r="K9" s="626"/>
      <c r="L9" s="626">
        <v>620445</v>
      </c>
      <c r="M9" s="626"/>
      <c r="N9" s="626">
        <v>643982</v>
      </c>
      <c r="O9" s="626"/>
      <c r="P9" s="626">
        <v>665520</v>
      </c>
      <c r="Q9" s="626"/>
      <c r="R9" s="626">
        <v>689844</v>
      </c>
      <c r="S9" s="626"/>
      <c r="T9" s="626">
        <v>713554</v>
      </c>
      <c r="U9" s="626"/>
      <c r="V9" s="626">
        <v>746546</v>
      </c>
      <c r="W9" s="626"/>
      <c r="X9" s="626">
        <v>763701</v>
      </c>
      <c r="Y9" s="626"/>
      <c r="Z9" s="626">
        <v>782237</v>
      </c>
      <c r="AA9" s="626"/>
      <c r="AB9" s="626">
        <v>784292</v>
      </c>
      <c r="AC9" s="626"/>
      <c r="AD9" s="626">
        <v>785260</v>
      </c>
      <c r="AE9" s="344"/>
      <c r="AF9" s="299"/>
      <c r="AG9" s="303"/>
      <c r="AH9" s="303"/>
      <c r="AI9" s="303"/>
      <c r="AJ9" s="303"/>
      <c r="AK9" s="303"/>
      <c r="AL9" s="303"/>
    </row>
    <row r="10" spans="1:38" ht="6" customHeight="1">
      <c r="A10" s="4"/>
      <c r="B10" s="8"/>
      <c r="C10" s="309"/>
      <c r="D10" s="309"/>
      <c r="E10" s="1239"/>
      <c r="F10" s="627"/>
      <c r="G10" s="4"/>
      <c r="H10" s="627"/>
      <c r="I10" s="4"/>
      <c r="J10" s="627"/>
      <c r="L10" s="627"/>
      <c r="M10" s="4"/>
      <c r="N10" s="627"/>
      <c r="O10" s="4"/>
      <c r="P10" s="627"/>
      <c r="Q10" s="4"/>
      <c r="R10" s="627"/>
      <c r="S10" s="4"/>
      <c r="T10" s="627"/>
      <c r="U10" s="4"/>
      <c r="V10" s="627"/>
      <c r="W10" s="4"/>
      <c r="X10" s="627"/>
      <c r="Y10" s="4"/>
      <c r="Z10" s="627"/>
      <c r="AA10" s="4"/>
      <c r="AB10" s="627"/>
      <c r="AC10" s="4"/>
      <c r="AD10" s="627"/>
      <c r="AE10" s="22"/>
      <c r="AF10" s="4"/>
    </row>
    <row r="11" spans="1:38" ht="18" customHeight="1">
      <c r="A11" s="4"/>
      <c r="B11" s="8"/>
      <c r="C11" s="1239"/>
      <c r="D11" s="1234" t="s">
        <v>438</v>
      </c>
      <c r="E11" s="1239"/>
      <c r="F11" s="593">
        <v>530616</v>
      </c>
      <c r="G11" s="4"/>
      <c r="H11" s="593">
        <v>518705</v>
      </c>
      <c r="I11" s="4"/>
      <c r="J11" s="593">
        <v>524118</v>
      </c>
      <c r="L11" s="593">
        <v>533372</v>
      </c>
      <c r="M11" s="4"/>
      <c r="N11" s="593">
        <v>554086</v>
      </c>
      <c r="O11" s="4"/>
      <c r="P11" s="593">
        <v>567250</v>
      </c>
      <c r="Q11" s="4"/>
      <c r="R11" s="593">
        <v>583420</v>
      </c>
      <c r="S11" s="4"/>
      <c r="T11" s="593">
        <v>605134</v>
      </c>
      <c r="U11" s="4"/>
      <c r="V11" s="593">
        <v>637662</v>
      </c>
      <c r="W11" s="4"/>
      <c r="X11" s="593">
        <v>648018</v>
      </c>
      <c r="Y11" s="4"/>
      <c r="Z11" s="593">
        <v>661403</v>
      </c>
      <c r="AA11" s="4"/>
      <c r="AB11" s="593">
        <v>655898</v>
      </c>
      <c r="AC11" s="4"/>
      <c r="AD11" s="593">
        <v>641222</v>
      </c>
      <c r="AE11" s="22"/>
      <c r="AF11" s="4"/>
    </row>
    <row r="12" spans="1:38" ht="18" customHeight="1">
      <c r="A12" s="4"/>
      <c r="B12" s="8"/>
      <c r="C12" s="1239"/>
      <c r="D12" s="1234" t="s">
        <v>439</v>
      </c>
      <c r="E12" s="1239"/>
      <c r="F12" s="593">
        <v>49955</v>
      </c>
      <c r="G12" s="4"/>
      <c r="H12" s="593">
        <v>49731</v>
      </c>
      <c r="I12" s="4"/>
      <c r="J12" s="593">
        <v>50206</v>
      </c>
      <c r="L12" s="593">
        <v>49330</v>
      </c>
      <c r="M12" s="4"/>
      <c r="N12" s="593">
        <v>50071</v>
      </c>
      <c r="O12" s="4"/>
      <c r="P12" s="593">
        <v>51354</v>
      </c>
      <c r="Q12" s="4"/>
      <c r="R12" s="593">
        <v>52217</v>
      </c>
      <c r="S12" s="4"/>
      <c r="T12" s="593">
        <v>51741</v>
      </c>
      <c r="U12" s="4"/>
      <c r="V12" s="593">
        <v>51460</v>
      </c>
      <c r="W12" s="4"/>
      <c r="X12" s="593">
        <v>54037</v>
      </c>
      <c r="Y12" s="4"/>
      <c r="Z12" s="593">
        <v>55089</v>
      </c>
      <c r="AA12" s="4"/>
      <c r="AB12" s="593">
        <v>55598</v>
      </c>
      <c r="AC12" s="4"/>
      <c r="AD12" s="593">
        <v>56624</v>
      </c>
      <c r="AE12" s="22"/>
      <c r="AF12" s="4"/>
    </row>
    <row r="13" spans="1:38" ht="18" customHeight="1">
      <c r="A13" s="4"/>
      <c r="B13" s="8"/>
      <c r="C13" s="1239"/>
      <c r="D13" s="1234" t="s">
        <v>440</v>
      </c>
      <c r="E13" s="1239"/>
      <c r="F13" s="593">
        <v>25632</v>
      </c>
      <c r="G13" s="4"/>
      <c r="H13" s="593">
        <v>26046</v>
      </c>
      <c r="I13" s="4"/>
      <c r="J13" s="593">
        <v>24915</v>
      </c>
      <c r="L13" s="593">
        <v>22089</v>
      </c>
      <c r="M13" s="4"/>
      <c r="N13" s="593">
        <v>23461</v>
      </c>
      <c r="O13" s="4"/>
      <c r="P13" s="593">
        <v>31104</v>
      </c>
      <c r="Q13" s="4"/>
      <c r="R13" s="593">
        <v>37595</v>
      </c>
      <c r="S13" s="4"/>
      <c r="T13" s="593">
        <v>40664</v>
      </c>
      <c r="U13" s="4"/>
      <c r="V13" s="593">
        <v>41085</v>
      </c>
      <c r="W13" s="4"/>
      <c r="X13" s="593">
        <v>44715</v>
      </c>
      <c r="Y13" s="4"/>
      <c r="Z13" s="593">
        <v>48706</v>
      </c>
      <c r="AA13" s="4"/>
      <c r="AB13" s="593">
        <v>55777</v>
      </c>
      <c r="AC13" s="4"/>
      <c r="AD13" s="593">
        <v>68797</v>
      </c>
      <c r="AE13" s="22"/>
      <c r="AF13" s="4"/>
    </row>
    <row r="14" spans="1:38" ht="18" customHeight="1">
      <c r="A14" s="4"/>
      <c r="B14" s="8"/>
      <c r="C14" s="1239"/>
      <c r="D14" s="1234" t="s">
        <v>441</v>
      </c>
      <c r="E14" s="1239"/>
      <c r="F14" s="593">
        <v>15539</v>
      </c>
      <c r="G14" s="4"/>
      <c r="H14" s="593">
        <v>15842</v>
      </c>
      <c r="I14" s="4"/>
      <c r="J14" s="593">
        <v>14990</v>
      </c>
      <c r="L14" s="593">
        <v>15654</v>
      </c>
      <c r="M14" s="4"/>
      <c r="N14" s="593">
        <v>16364</v>
      </c>
      <c r="O14" s="4"/>
      <c r="P14" s="593">
        <v>15812</v>
      </c>
      <c r="Q14" s="4"/>
      <c r="R14" s="593">
        <v>16612</v>
      </c>
      <c r="S14" s="4"/>
      <c r="T14" s="593">
        <v>16015</v>
      </c>
      <c r="U14" s="4"/>
      <c r="V14" s="593">
        <v>16339</v>
      </c>
      <c r="W14" s="4"/>
      <c r="X14" s="593">
        <v>16931</v>
      </c>
      <c r="Y14" s="4"/>
      <c r="Z14" s="593">
        <v>17039</v>
      </c>
      <c r="AA14" s="4"/>
      <c r="AB14" s="593">
        <v>17019</v>
      </c>
      <c r="AC14" s="4"/>
      <c r="AD14" s="593">
        <v>18617</v>
      </c>
      <c r="AE14" s="22"/>
      <c r="AF14" s="4"/>
    </row>
    <row r="15" spans="1:38" ht="24.75" customHeight="1" thickBot="1">
      <c r="A15" s="4"/>
      <c r="B15" s="8"/>
      <c r="C15" s="1239"/>
      <c r="D15" s="1239"/>
      <c r="E15" s="1239"/>
      <c r="F15" s="1225"/>
      <c r="G15" s="1225"/>
      <c r="H15" s="1225"/>
      <c r="I15" s="1225"/>
      <c r="J15" s="1225"/>
      <c r="K15" s="1225"/>
      <c r="L15" s="1225"/>
      <c r="M15" s="1225"/>
      <c r="N15" s="1225"/>
      <c r="O15" s="1225"/>
      <c r="P15" s="1225"/>
      <c r="Q15" s="1225"/>
      <c r="R15" s="1225"/>
      <c r="S15" s="1225"/>
      <c r="T15" s="1225"/>
      <c r="U15" s="1225"/>
      <c r="V15" s="1225"/>
      <c r="W15" s="1225"/>
      <c r="X15" s="1225"/>
      <c r="Y15" s="1225"/>
      <c r="Z15" s="1225"/>
      <c r="AA15" s="1225"/>
      <c r="AB15" s="1225"/>
      <c r="AC15" s="1225"/>
      <c r="AD15" s="1225"/>
      <c r="AE15" s="22"/>
      <c r="AF15" s="4"/>
    </row>
    <row r="16" spans="1:38" ht="13.5" customHeight="1" thickBot="1">
      <c r="A16" s="4"/>
      <c r="B16" s="8"/>
      <c r="C16" s="301" t="s">
        <v>29</v>
      </c>
      <c r="D16" s="314"/>
      <c r="E16" s="314"/>
      <c r="F16" s="316"/>
      <c r="G16" s="316"/>
      <c r="H16" s="316"/>
      <c r="I16" s="316"/>
      <c r="J16" s="316"/>
      <c r="K16" s="316"/>
      <c r="L16" s="316"/>
      <c r="M16" s="316"/>
      <c r="N16" s="316"/>
      <c r="O16" s="316"/>
      <c r="P16" s="316"/>
      <c r="Q16" s="316"/>
      <c r="R16" s="316"/>
      <c r="S16" s="316"/>
      <c r="T16" s="316"/>
      <c r="U16" s="316"/>
      <c r="V16" s="316"/>
      <c r="W16" s="316"/>
      <c r="X16" s="316"/>
      <c r="Y16" s="316"/>
      <c r="Z16" s="316"/>
      <c r="AA16" s="316"/>
      <c r="AB16" s="316"/>
      <c r="AC16" s="316"/>
      <c r="AD16" s="316"/>
      <c r="AE16" s="22"/>
      <c r="AF16" s="4"/>
    </row>
    <row r="17" spans="1:33" ht="9.75" customHeight="1">
      <c r="A17" s="4"/>
      <c r="B17" s="8"/>
      <c r="C17" s="1519" t="s">
        <v>106</v>
      </c>
      <c r="D17" s="1519"/>
      <c r="E17" s="1239"/>
      <c r="F17" s="1235"/>
      <c r="G17" s="1235"/>
      <c r="H17" s="1235"/>
      <c r="I17" s="1235"/>
      <c r="J17" s="1235"/>
      <c r="K17" s="1235"/>
      <c r="L17" s="1235"/>
      <c r="M17" s="1235"/>
      <c r="N17" s="1235"/>
      <c r="O17" s="1235"/>
      <c r="P17" s="1235"/>
      <c r="Q17" s="1235"/>
      <c r="R17" s="1235"/>
      <c r="S17" s="1235"/>
      <c r="T17" s="1235"/>
      <c r="U17" s="1235"/>
      <c r="V17" s="1235"/>
      <c r="W17" s="1235"/>
      <c r="X17" s="1235"/>
      <c r="Y17" s="1235"/>
      <c r="Z17" s="1235"/>
      <c r="AA17" s="1235"/>
      <c r="AB17" s="1235"/>
      <c r="AC17" s="1235"/>
      <c r="AD17" s="1235"/>
      <c r="AE17" s="22"/>
      <c r="AF17" s="4"/>
    </row>
    <row r="18" spans="1:33" ht="3.75" customHeight="1">
      <c r="A18" s="4"/>
      <c r="B18" s="8"/>
      <c r="C18" s="1520"/>
      <c r="D18" s="1520"/>
      <c r="E18" s="1239"/>
      <c r="F18" s="1235"/>
      <c r="G18" s="1235"/>
      <c r="H18" s="1235"/>
      <c r="I18" s="1235"/>
      <c r="J18" s="1235"/>
      <c r="K18" s="1235"/>
      <c r="L18" s="1235"/>
      <c r="M18" s="1235"/>
      <c r="N18" s="1235"/>
      <c r="O18" s="1235"/>
      <c r="P18" s="1235"/>
      <c r="Q18" s="1235"/>
      <c r="R18" s="1235"/>
      <c r="S18" s="1235"/>
      <c r="T18" s="1235"/>
      <c r="U18" s="1235"/>
      <c r="V18" s="1235"/>
      <c r="W18" s="1235"/>
      <c r="X18" s="1235"/>
      <c r="Y18" s="1235"/>
      <c r="Z18" s="1235"/>
      <c r="AA18" s="1235"/>
      <c r="AB18" s="1235"/>
      <c r="AC18" s="1235"/>
      <c r="AD18" s="1235"/>
      <c r="AE18" s="22"/>
      <c r="AF18" s="4"/>
    </row>
    <row r="19" spans="1:33" s="322" customFormat="1" ht="12.75" customHeight="1">
      <c r="A19" s="299"/>
      <c r="B19" s="361"/>
      <c r="C19" s="1434" t="s">
        <v>95</v>
      </c>
      <c r="D19" s="1434"/>
      <c r="E19" s="628"/>
      <c r="F19" s="626">
        <v>530616</v>
      </c>
      <c r="G19" s="626"/>
      <c r="H19" s="626">
        <v>518705</v>
      </c>
      <c r="I19" s="626"/>
      <c r="J19" s="626">
        <v>524118</v>
      </c>
      <c r="K19" s="626"/>
      <c r="L19" s="626">
        <v>533372</v>
      </c>
      <c r="M19" s="626"/>
      <c r="N19" s="626">
        <v>554086</v>
      </c>
      <c r="O19" s="626"/>
      <c r="P19" s="626">
        <v>567250</v>
      </c>
      <c r="Q19" s="626"/>
      <c r="R19" s="626">
        <v>583420</v>
      </c>
      <c r="S19" s="626"/>
      <c r="T19" s="626">
        <v>605134</v>
      </c>
      <c r="U19" s="626"/>
      <c r="V19" s="626">
        <v>637662</v>
      </c>
      <c r="W19" s="626"/>
      <c r="X19" s="626">
        <v>648018</v>
      </c>
      <c r="Y19" s="626"/>
      <c r="Z19" s="626">
        <v>661403</v>
      </c>
      <c r="AA19" s="626"/>
      <c r="AB19" s="626">
        <v>655898</v>
      </c>
      <c r="AC19" s="626"/>
      <c r="AD19" s="626">
        <v>641222</v>
      </c>
      <c r="AE19" s="344"/>
      <c r="AF19" s="299"/>
    </row>
    <row r="20" spans="1:33" ht="5.25" customHeight="1">
      <c r="A20" s="4"/>
      <c r="B20" s="8"/>
      <c r="C20" s="309"/>
      <c r="D20" s="309"/>
      <c r="E20" s="1239"/>
      <c r="F20" s="627"/>
      <c r="G20" s="4"/>
      <c r="H20" s="627"/>
      <c r="I20" s="4"/>
      <c r="J20" s="627"/>
      <c r="L20" s="627"/>
      <c r="M20" s="4"/>
      <c r="N20" s="627"/>
      <c r="O20" s="4"/>
      <c r="P20" s="627"/>
      <c r="Q20" s="4"/>
      <c r="R20" s="627"/>
      <c r="S20" s="4"/>
      <c r="T20" s="627"/>
      <c r="U20" s="4"/>
      <c r="V20" s="627"/>
      <c r="W20" s="4"/>
      <c r="X20" s="627"/>
      <c r="Y20" s="4"/>
      <c r="Z20" s="627"/>
      <c r="AA20" s="4"/>
      <c r="AB20" s="627"/>
      <c r="AC20" s="4"/>
      <c r="AD20" s="627"/>
      <c r="AE20" s="22"/>
      <c r="AF20" s="4"/>
    </row>
    <row r="21" spans="1:33" ht="15.75" customHeight="1">
      <c r="A21" s="4"/>
      <c r="B21" s="8"/>
      <c r="C21" s="399" t="s">
        <v>99</v>
      </c>
      <c r="D21" s="18"/>
      <c r="E21" s="1239"/>
      <c r="F21" s="593">
        <v>249050</v>
      </c>
      <c r="G21" s="4"/>
      <c r="H21" s="593">
        <v>243106</v>
      </c>
      <c r="I21" s="4"/>
      <c r="J21" s="593">
        <v>242929</v>
      </c>
      <c r="L21" s="593">
        <v>245546</v>
      </c>
      <c r="M21" s="4"/>
      <c r="N21" s="593">
        <v>254098</v>
      </c>
      <c r="O21" s="4"/>
      <c r="P21" s="593">
        <v>263788</v>
      </c>
      <c r="Q21" s="4"/>
      <c r="R21" s="593">
        <v>275499</v>
      </c>
      <c r="S21" s="4"/>
      <c r="T21" s="593">
        <v>290146</v>
      </c>
      <c r="U21" s="4"/>
      <c r="V21" s="593">
        <v>307548</v>
      </c>
      <c r="W21" s="4"/>
      <c r="X21" s="593">
        <v>315071</v>
      </c>
      <c r="Y21" s="4"/>
      <c r="Z21" s="593">
        <v>323092</v>
      </c>
      <c r="AA21" s="4"/>
      <c r="AB21" s="593">
        <v>320705</v>
      </c>
      <c r="AC21" s="4"/>
      <c r="AD21" s="593">
        <v>314742</v>
      </c>
      <c r="AE21" s="22"/>
      <c r="AF21" s="4"/>
    </row>
    <row r="22" spans="1:33" ht="15.75" customHeight="1">
      <c r="A22" s="4"/>
      <c r="B22" s="8"/>
      <c r="C22" s="399" t="s">
        <v>98</v>
      </c>
      <c r="D22" s="18"/>
      <c r="E22" s="1239"/>
      <c r="F22" s="593">
        <v>281566</v>
      </c>
      <c r="G22" s="4"/>
      <c r="H22" s="593">
        <v>275599</v>
      </c>
      <c r="I22" s="4"/>
      <c r="J22" s="593">
        <v>281189</v>
      </c>
      <c r="L22" s="593">
        <v>287826</v>
      </c>
      <c r="M22" s="4"/>
      <c r="N22" s="593">
        <v>299988</v>
      </c>
      <c r="O22" s="4"/>
      <c r="P22" s="593">
        <v>303462</v>
      </c>
      <c r="Q22" s="4"/>
      <c r="R22" s="593">
        <v>307921</v>
      </c>
      <c r="S22" s="4"/>
      <c r="T22" s="593">
        <v>314988</v>
      </c>
      <c r="U22" s="4"/>
      <c r="V22" s="593">
        <v>330114</v>
      </c>
      <c r="W22" s="4"/>
      <c r="X22" s="593">
        <v>332947</v>
      </c>
      <c r="Y22" s="4"/>
      <c r="Z22" s="593">
        <v>338311</v>
      </c>
      <c r="AA22" s="4"/>
      <c r="AB22" s="593">
        <v>335193</v>
      </c>
      <c r="AC22" s="4"/>
      <c r="AD22" s="593">
        <v>326480</v>
      </c>
      <c r="AE22" s="22"/>
      <c r="AF22" s="4"/>
    </row>
    <row r="23" spans="1:33" ht="8.25" customHeight="1">
      <c r="A23" s="4"/>
      <c r="B23" s="8"/>
      <c r="C23" s="1234"/>
      <c r="D23" s="18"/>
      <c r="E23" s="18"/>
      <c r="F23" s="593"/>
      <c r="G23" s="4"/>
      <c r="H23" s="593"/>
      <c r="I23" s="4"/>
      <c r="J23" s="593"/>
      <c r="L23" s="593"/>
      <c r="M23" s="4"/>
      <c r="N23" s="593"/>
      <c r="O23" s="4"/>
      <c r="P23" s="593"/>
      <c r="Q23" s="4"/>
      <c r="R23" s="593"/>
      <c r="S23" s="4"/>
      <c r="T23" s="593"/>
      <c r="U23" s="4"/>
      <c r="V23" s="593"/>
      <c r="W23" s="4"/>
      <c r="X23" s="593"/>
      <c r="Y23" s="4"/>
      <c r="Z23" s="593"/>
      <c r="AA23" s="4"/>
      <c r="AB23" s="593"/>
      <c r="AC23" s="4"/>
      <c r="AD23" s="593"/>
      <c r="AE23" s="22"/>
      <c r="AF23" s="4"/>
    </row>
    <row r="24" spans="1:33" ht="15.75" customHeight="1">
      <c r="A24" s="4"/>
      <c r="B24" s="8"/>
      <c r="C24" s="399" t="s">
        <v>442</v>
      </c>
      <c r="D24" s="18"/>
      <c r="E24" s="1239"/>
      <c r="F24" s="593">
        <v>61425</v>
      </c>
      <c r="G24" s="4"/>
      <c r="H24" s="593">
        <v>57259</v>
      </c>
      <c r="I24" s="4"/>
      <c r="J24" s="593">
        <v>57717</v>
      </c>
      <c r="L24" s="593">
        <v>60789</v>
      </c>
      <c r="M24" s="4"/>
      <c r="N24" s="593">
        <v>66965</v>
      </c>
      <c r="O24" s="4"/>
      <c r="P24" s="593">
        <v>71564</v>
      </c>
      <c r="Q24" s="4"/>
      <c r="R24" s="593">
        <v>74336</v>
      </c>
      <c r="S24" s="4"/>
      <c r="T24" s="593">
        <v>73534</v>
      </c>
      <c r="U24" s="4"/>
      <c r="V24" s="593">
        <v>79200</v>
      </c>
      <c r="W24" s="4"/>
      <c r="X24" s="593">
        <v>80992</v>
      </c>
      <c r="Y24" s="4"/>
      <c r="Z24" s="593">
        <v>82701</v>
      </c>
      <c r="AA24" s="4"/>
      <c r="AB24" s="593">
        <v>81685</v>
      </c>
      <c r="AC24" s="4"/>
      <c r="AD24" s="593">
        <v>78888</v>
      </c>
      <c r="AE24" s="22"/>
      <c r="AF24" s="4"/>
    </row>
    <row r="25" spans="1:33" ht="15.75" customHeight="1">
      <c r="A25" s="4"/>
      <c r="B25" s="8"/>
      <c r="C25" s="399" t="s">
        <v>443</v>
      </c>
      <c r="D25" s="18"/>
      <c r="E25" s="1239"/>
      <c r="F25" s="593">
        <v>469191</v>
      </c>
      <c r="G25" s="4"/>
      <c r="H25" s="593">
        <v>461446</v>
      </c>
      <c r="I25" s="4"/>
      <c r="J25" s="593">
        <v>466401</v>
      </c>
      <c r="L25" s="593">
        <v>472583</v>
      </c>
      <c r="M25" s="4"/>
      <c r="N25" s="593">
        <v>487121</v>
      </c>
      <c r="O25" s="4"/>
      <c r="P25" s="593">
        <v>495686</v>
      </c>
      <c r="Q25" s="4"/>
      <c r="R25" s="593">
        <v>509084</v>
      </c>
      <c r="S25" s="4"/>
      <c r="T25" s="593">
        <v>531600</v>
      </c>
      <c r="U25" s="4"/>
      <c r="V25" s="593">
        <v>558462</v>
      </c>
      <c r="W25" s="4"/>
      <c r="X25" s="593">
        <v>567026</v>
      </c>
      <c r="Y25" s="4"/>
      <c r="Z25" s="593">
        <v>578702</v>
      </c>
      <c r="AA25" s="4"/>
      <c r="AB25" s="593">
        <v>574213</v>
      </c>
      <c r="AC25" s="4"/>
      <c r="AD25" s="593">
        <v>562334</v>
      </c>
      <c r="AE25" s="22"/>
      <c r="AF25" s="4"/>
    </row>
    <row r="26" spans="1:33" ht="8.25" customHeight="1">
      <c r="A26" s="4"/>
      <c r="B26" s="8"/>
      <c r="C26" s="14"/>
      <c r="D26" s="18"/>
      <c r="E26" s="23"/>
      <c r="F26" s="593"/>
      <c r="G26" s="4"/>
      <c r="H26" s="593"/>
      <c r="I26" s="4"/>
      <c r="J26" s="593"/>
      <c r="L26" s="593"/>
      <c r="M26" s="4"/>
      <c r="N26" s="593"/>
      <c r="O26" s="4"/>
      <c r="P26" s="593"/>
      <c r="Q26" s="4"/>
      <c r="R26" s="593"/>
      <c r="S26" s="4"/>
      <c r="T26" s="593"/>
      <c r="U26" s="4"/>
      <c r="V26" s="593"/>
      <c r="W26" s="4"/>
      <c r="X26" s="593"/>
      <c r="Y26" s="4"/>
      <c r="Z26" s="593"/>
      <c r="AA26" s="4"/>
      <c r="AB26" s="593"/>
      <c r="AC26" s="4"/>
      <c r="AD26" s="593"/>
      <c r="AE26" s="22"/>
      <c r="AF26" s="4"/>
    </row>
    <row r="27" spans="1:33" ht="15.75" customHeight="1">
      <c r="A27" s="4"/>
      <c r="B27" s="8"/>
      <c r="C27" s="399" t="s">
        <v>422</v>
      </c>
      <c r="D27" s="18"/>
      <c r="E27" s="1239"/>
      <c r="F27" s="593">
        <v>40063</v>
      </c>
      <c r="G27" s="4"/>
      <c r="H27" s="593">
        <v>36925</v>
      </c>
      <c r="I27" s="4"/>
      <c r="J27" s="593">
        <v>38316</v>
      </c>
      <c r="L27" s="593">
        <v>41218</v>
      </c>
      <c r="M27" s="4"/>
      <c r="N27" s="593">
        <v>45357</v>
      </c>
      <c r="O27" s="4"/>
      <c r="P27" s="593">
        <v>47768</v>
      </c>
      <c r="Q27" s="4"/>
      <c r="R27" s="593">
        <v>48234</v>
      </c>
      <c r="S27" s="4"/>
      <c r="T27" s="593">
        <v>45938</v>
      </c>
      <c r="U27" s="4"/>
      <c r="V27" s="593">
        <v>48008</v>
      </c>
      <c r="W27" s="4"/>
      <c r="X27" s="593">
        <v>48462</v>
      </c>
      <c r="Y27" s="4"/>
      <c r="Z27" s="593">
        <v>49447</v>
      </c>
      <c r="AA27" s="4"/>
      <c r="AB27" s="593">
        <v>48594</v>
      </c>
      <c r="AC27" s="4"/>
      <c r="AD27" s="593">
        <v>47560</v>
      </c>
      <c r="AE27" s="22"/>
      <c r="AF27" s="4"/>
    </row>
    <row r="28" spans="1:33" ht="15.75" customHeight="1">
      <c r="A28" s="4"/>
      <c r="B28" s="8"/>
      <c r="C28" s="399" t="s">
        <v>444</v>
      </c>
      <c r="D28" s="18"/>
      <c r="E28" s="1239"/>
      <c r="F28" s="593">
        <v>490553</v>
      </c>
      <c r="G28" s="4"/>
      <c r="H28" s="593">
        <v>481780</v>
      </c>
      <c r="I28" s="4"/>
      <c r="J28" s="593">
        <v>485802</v>
      </c>
      <c r="L28" s="593">
        <v>492154</v>
      </c>
      <c r="M28" s="4"/>
      <c r="N28" s="593">
        <v>508729</v>
      </c>
      <c r="O28" s="4"/>
      <c r="P28" s="593">
        <v>519482</v>
      </c>
      <c r="Q28" s="4"/>
      <c r="R28" s="593">
        <v>535186</v>
      </c>
      <c r="S28" s="4"/>
      <c r="T28" s="593">
        <v>559196</v>
      </c>
      <c r="U28" s="4"/>
      <c r="V28" s="593">
        <v>589654</v>
      </c>
      <c r="W28" s="4"/>
      <c r="X28" s="593">
        <v>599556</v>
      </c>
      <c r="Y28" s="4"/>
      <c r="Z28" s="593">
        <v>611956</v>
      </c>
      <c r="AA28" s="4"/>
      <c r="AB28" s="593">
        <v>607304</v>
      </c>
      <c r="AC28" s="4"/>
      <c r="AD28" s="593">
        <v>593662</v>
      </c>
      <c r="AE28" s="22"/>
      <c r="AF28" s="4"/>
    </row>
    <row r="29" spans="1:33" ht="15" customHeight="1">
      <c r="A29" s="4"/>
      <c r="B29" s="8"/>
      <c r="C29" s="241"/>
      <c r="D29" s="392" t="s">
        <v>423</v>
      </c>
      <c r="E29" s="1239"/>
      <c r="F29" s="593">
        <v>16230</v>
      </c>
      <c r="G29" s="4"/>
      <c r="H29" s="593">
        <v>15789</v>
      </c>
      <c r="I29" s="4"/>
      <c r="J29" s="593">
        <v>16080</v>
      </c>
      <c r="L29" s="593">
        <v>16188</v>
      </c>
      <c r="M29" s="4"/>
      <c r="N29" s="593">
        <v>16417</v>
      </c>
      <c r="O29" s="4"/>
      <c r="P29" s="593">
        <v>17558</v>
      </c>
      <c r="Q29" s="4"/>
      <c r="R29" s="593">
        <v>17911</v>
      </c>
      <c r="S29" s="4"/>
      <c r="T29" s="593">
        <v>18295</v>
      </c>
      <c r="U29" s="4"/>
      <c r="V29" s="593">
        <v>19463</v>
      </c>
      <c r="W29" s="4"/>
      <c r="X29" s="593">
        <v>20504</v>
      </c>
      <c r="Y29" s="4"/>
      <c r="Z29" s="593">
        <v>20890</v>
      </c>
      <c r="AA29" s="4"/>
      <c r="AB29" s="593">
        <v>19596</v>
      </c>
      <c r="AC29" s="4"/>
      <c r="AD29" s="593">
        <v>18203</v>
      </c>
      <c r="AE29" s="22"/>
      <c r="AF29" s="4"/>
    </row>
    <row r="30" spans="1:33" ht="15" customHeight="1">
      <c r="A30" s="4"/>
      <c r="B30" s="8"/>
      <c r="C30" s="241"/>
      <c r="D30" s="392" t="s">
        <v>424</v>
      </c>
      <c r="E30" s="1239"/>
      <c r="F30" s="593">
        <v>176879</v>
      </c>
      <c r="G30" s="4"/>
      <c r="H30" s="593">
        <v>173598</v>
      </c>
      <c r="I30" s="4"/>
      <c r="J30" s="593">
        <v>173363</v>
      </c>
      <c r="L30" s="593">
        <v>174305</v>
      </c>
      <c r="M30" s="4"/>
      <c r="N30" s="593">
        <v>176273</v>
      </c>
      <c r="O30" s="4"/>
      <c r="P30" s="593">
        <v>179401</v>
      </c>
      <c r="Q30" s="4"/>
      <c r="R30" s="593">
        <v>184088</v>
      </c>
      <c r="S30" s="4"/>
      <c r="T30" s="593">
        <v>194806</v>
      </c>
      <c r="U30" s="4"/>
      <c r="V30" s="593">
        <v>204562</v>
      </c>
      <c r="W30" s="4"/>
      <c r="X30" s="593">
        <v>208393</v>
      </c>
      <c r="Y30" s="4"/>
      <c r="Z30" s="593">
        <v>213687</v>
      </c>
      <c r="AA30" s="4"/>
      <c r="AB30" s="593">
        <v>212438</v>
      </c>
      <c r="AC30" s="4"/>
      <c r="AD30" s="593">
        <v>208831</v>
      </c>
      <c r="AE30" s="22"/>
      <c r="AF30" s="4"/>
      <c r="AG30" s="4"/>
    </row>
    <row r="31" spans="1:33" ht="15" customHeight="1">
      <c r="A31" s="4"/>
      <c r="B31" s="8"/>
      <c r="C31" s="241"/>
      <c r="D31" s="392" t="s">
        <v>325</v>
      </c>
      <c r="E31" s="1239"/>
      <c r="F31" s="593">
        <v>295930</v>
      </c>
      <c r="G31" s="4"/>
      <c r="H31" s="593">
        <v>290942</v>
      </c>
      <c r="I31" s="4"/>
      <c r="J31" s="593">
        <v>294937</v>
      </c>
      <c r="L31" s="593">
        <v>300241</v>
      </c>
      <c r="M31" s="4"/>
      <c r="N31" s="593">
        <v>314561</v>
      </c>
      <c r="O31" s="4"/>
      <c r="P31" s="593">
        <v>320911</v>
      </c>
      <c r="Q31" s="4"/>
      <c r="R31" s="593">
        <v>331251</v>
      </c>
      <c r="S31" s="4"/>
      <c r="T31" s="593">
        <v>343667</v>
      </c>
      <c r="U31" s="4"/>
      <c r="V31" s="593">
        <v>362795</v>
      </c>
      <c r="W31" s="4"/>
      <c r="X31" s="593">
        <v>367745</v>
      </c>
      <c r="Y31" s="4"/>
      <c r="Z31" s="593">
        <v>374457</v>
      </c>
      <c r="AA31" s="4"/>
      <c r="AB31" s="593">
        <v>372219</v>
      </c>
      <c r="AC31" s="4"/>
      <c r="AD31" s="593">
        <v>363429</v>
      </c>
      <c r="AE31" s="22"/>
      <c r="AF31" s="4"/>
      <c r="AG31" s="4"/>
    </row>
    <row r="32" spans="1:33" ht="15" customHeight="1">
      <c r="A32" s="4"/>
      <c r="B32" s="8"/>
      <c r="C32" s="241"/>
      <c r="D32" s="392" t="s">
        <v>425</v>
      </c>
      <c r="E32" s="1239"/>
      <c r="F32" s="593">
        <v>1514</v>
      </c>
      <c r="G32" s="4"/>
      <c r="H32" s="593">
        <v>1451</v>
      </c>
      <c r="I32" s="4"/>
      <c r="J32" s="593">
        <v>1422</v>
      </c>
      <c r="L32" s="593">
        <v>1420</v>
      </c>
      <c r="M32" s="4"/>
      <c r="N32" s="593">
        <v>1478</v>
      </c>
      <c r="O32" s="4"/>
      <c r="P32" s="593">
        <v>1612</v>
      </c>
      <c r="Q32" s="4"/>
      <c r="R32" s="593">
        <v>1936</v>
      </c>
      <c r="S32" s="4"/>
      <c r="T32" s="593">
        <v>2428</v>
      </c>
      <c r="U32" s="4"/>
      <c r="V32" s="593">
        <v>2834</v>
      </c>
      <c r="W32" s="4"/>
      <c r="X32" s="593">
        <v>2914</v>
      </c>
      <c r="Y32" s="4"/>
      <c r="Z32" s="593">
        <v>2922</v>
      </c>
      <c r="AA32" s="4"/>
      <c r="AB32" s="593">
        <v>3051</v>
      </c>
      <c r="AC32" s="4"/>
      <c r="AD32" s="593">
        <v>3199</v>
      </c>
      <c r="AE32" s="22"/>
      <c r="AF32" s="4"/>
    </row>
    <row r="33" spans="1:32" ht="8.25" customHeight="1">
      <c r="A33" s="4"/>
      <c r="B33" s="8"/>
      <c r="C33" s="241"/>
      <c r="D33" s="18"/>
      <c r="E33" s="1239"/>
      <c r="F33" s="593"/>
      <c r="G33" s="4"/>
      <c r="H33" s="593"/>
      <c r="I33" s="4"/>
      <c r="J33" s="593"/>
      <c r="L33" s="593"/>
      <c r="M33" s="4"/>
      <c r="N33" s="593"/>
      <c r="O33" s="4"/>
      <c r="P33" s="593"/>
      <c r="Q33" s="4"/>
      <c r="R33" s="593"/>
      <c r="S33" s="4"/>
      <c r="T33" s="593"/>
      <c r="U33" s="4"/>
      <c r="V33" s="593"/>
      <c r="W33" s="4"/>
      <c r="X33" s="593"/>
      <c r="Y33" s="4"/>
      <c r="Z33" s="593"/>
      <c r="AA33" s="4"/>
      <c r="AB33" s="593"/>
      <c r="AC33" s="4"/>
      <c r="AD33" s="593"/>
      <c r="AE33" s="22"/>
      <c r="AF33" s="4"/>
    </row>
    <row r="34" spans="1:32" ht="15.75" customHeight="1">
      <c r="A34" s="4"/>
      <c r="B34" s="8"/>
      <c r="C34" s="399" t="s">
        <v>445</v>
      </c>
      <c r="D34" s="18"/>
      <c r="E34" s="1239"/>
      <c r="F34" s="593">
        <v>299913</v>
      </c>
      <c r="G34" s="4"/>
      <c r="H34" s="593">
        <v>293392</v>
      </c>
      <c r="I34" s="4"/>
      <c r="J34" s="593">
        <v>299568</v>
      </c>
      <c r="L34" s="593">
        <v>306460</v>
      </c>
      <c r="M34" s="4"/>
      <c r="N34" s="593">
        <v>325550</v>
      </c>
      <c r="O34" s="4"/>
      <c r="P34" s="593">
        <v>339236</v>
      </c>
      <c r="Q34" s="4"/>
      <c r="R34" s="593">
        <v>356450</v>
      </c>
      <c r="S34" s="4"/>
      <c r="T34" s="593">
        <v>376243</v>
      </c>
      <c r="U34" s="4"/>
      <c r="V34" s="593">
        <v>399203</v>
      </c>
      <c r="W34" s="4"/>
      <c r="X34" s="593">
        <v>408086</v>
      </c>
      <c r="Y34" s="4"/>
      <c r="Z34" s="593">
        <v>418349</v>
      </c>
      <c r="AA34" s="4"/>
      <c r="AB34" s="593">
        <v>412708</v>
      </c>
      <c r="AC34" s="4"/>
      <c r="AD34" s="593">
        <v>401047</v>
      </c>
      <c r="AE34" s="22"/>
      <c r="AF34" s="4"/>
    </row>
    <row r="35" spans="1:32" ht="15.75" customHeight="1">
      <c r="A35" s="4"/>
      <c r="B35" s="8"/>
      <c r="C35" s="399" t="s">
        <v>446</v>
      </c>
      <c r="D35" s="18"/>
      <c r="E35" s="1239"/>
      <c r="F35" s="593">
        <v>230703</v>
      </c>
      <c r="G35" s="4"/>
      <c r="H35" s="593">
        <v>225313</v>
      </c>
      <c r="I35" s="4"/>
      <c r="J35" s="593">
        <v>224550</v>
      </c>
      <c r="L35" s="593">
        <v>226912</v>
      </c>
      <c r="M35" s="4"/>
      <c r="N35" s="593">
        <v>228536</v>
      </c>
      <c r="O35" s="4"/>
      <c r="P35" s="593">
        <v>228014</v>
      </c>
      <c r="Q35" s="4"/>
      <c r="R35" s="593">
        <v>226970</v>
      </c>
      <c r="S35" s="4"/>
      <c r="T35" s="593">
        <v>228891</v>
      </c>
      <c r="U35" s="4"/>
      <c r="V35" s="593">
        <v>238459</v>
      </c>
      <c r="W35" s="4"/>
      <c r="X35" s="593">
        <v>239932</v>
      </c>
      <c r="Y35" s="4"/>
      <c r="Z35" s="593">
        <v>243054</v>
      </c>
      <c r="AA35" s="4"/>
      <c r="AB35" s="593">
        <v>243190</v>
      </c>
      <c r="AC35" s="4"/>
      <c r="AD35" s="593">
        <v>240175</v>
      </c>
      <c r="AE35" s="22"/>
      <c r="AF35" s="4"/>
    </row>
    <row r="36" spans="1:32" ht="8.25" customHeight="1">
      <c r="A36" s="4"/>
      <c r="B36" s="8"/>
      <c r="C36" s="14"/>
      <c r="D36" s="18"/>
      <c r="E36" s="23"/>
      <c r="F36" s="593"/>
      <c r="G36" s="4"/>
      <c r="H36" s="593"/>
      <c r="I36" s="4"/>
      <c r="J36" s="593"/>
      <c r="L36" s="593"/>
      <c r="M36" s="4"/>
      <c r="N36" s="593"/>
      <c r="O36" s="4"/>
      <c r="P36" s="593"/>
      <c r="Q36" s="4"/>
      <c r="R36" s="593"/>
      <c r="S36" s="4"/>
      <c r="T36" s="593"/>
      <c r="U36" s="4"/>
      <c r="V36" s="593"/>
      <c r="W36" s="4"/>
      <c r="X36" s="593"/>
      <c r="Y36" s="4"/>
      <c r="Z36" s="593"/>
      <c r="AA36" s="4"/>
      <c r="AB36" s="593"/>
      <c r="AC36" s="4"/>
      <c r="AD36" s="593"/>
      <c r="AE36" s="22"/>
      <c r="AF36" s="4"/>
    </row>
    <row r="37" spans="1:32" ht="15.75" customHeight="1">
      <c r="A37" s="4"/>
      <c r="B37" s="8"/>
      <c r="C37" s="399" t="s">
        <v>447</v>
      </c>
      <c r="D37" s="18"/>
      <c r="E37" s="1239"/>
      <c r="F37" s="593">
        <v>30238</v>
      </c>
      <c r="G37" s="4"/>
      <c r="H37" s="593">
        <v>29484</v>
      </c>
      <c r="I37" s="4"/>
      <c r="J37" s="593">
        <v>29400</v>
      </c>
      <c r="L37" s="593">
        <v>29116</v>
      </c>
      <c r="M37" s="4"/>
      <c r="N37" s="593">
        <v>29165</v>
      </c>
      <c r="O37" s="4"/>
      <c r="P37" s="593">
        <v>29999</v>
      </c>
      <c r="Q37" s="4"/>
      <c r="R37" s="593">
        <v>30991</v>
      </c>
      <c r="S37" s="4"/>
      <c r="T37" s="593">
        <v>31819</v>
      </c>
      <c r="U37" s="4"/>
      <c r="V37" s="593">
        <v>33277</v>
      </c>
      <c r="W37" s="4"/>
      <c r="X37" s="593">
        <v>33673</v>
      </c>
      <c r="Y37" s="4"/>
      <c r="Z37" s="593">
        <v>34118</v>
      </c>
      <c r="AA37" s="4"/>
      <c r="AB37" s="593">
        <v>33606</v>
      </c>
      <c r="AC37" s="4"/>
      <c r="AD37" s="593">
        <v>33134</v>
      </c>
      <c r="AE37" s="22"/>
      <c r="AF37" s="4"/>
    </row>
    <row r="38" spans="1:32" ht="15.75" customHeight="1">
      <c r="A38" s="4"/>
      <c r="B38" s="8"/>
      <c r="C38" s="399" t="s">
        <v>448</v>
      </c>
      <c r="D38" s="18"/>
      <c r="E38" s="1239"/>
      <c r="F38" s="593">
        <v>139899</v>
      </c>
      <c r="G38" s="4"/>
      <c r="H38" s="593">
        <v>137743</v>
      </c>
      <c r="I38" s="4"/>
      <c r="J38" s="593">
        <v>136968</v>
      </c>
      <c r="L38" s="593">
        <v>136545</v>
      </c>
      <c r="M38" s="4"/>
      <c r="N38" s="593">
        <v>136118</v>
      </c>
      <c r="O38" s="4"/>
      <c r="P38" s="593">
        <v>137343</v>
      </c>
      <c r="Q38" s="4"/>
      <c r="R38" s="593">
        <v>139740</v>
      </c>
      <c r="S38" s="4"/>
      <c r="T38" s="593">
        <v>144981</v>
      </c>
      <c r="U38" s="4"/>
      <c r="V38" s="593">
        <v>150427</v>
      </c>
      <c r="W38" s="4"/>
      <c r="X38" s="593">
        <v>152323</v>
      </c>
      <c r="Y38" s="4"/>
      <c r="Z38" s="593">
        <v>152612</v>
      </c>
      <c r="AA38" s="4"/>
      <c r="AB38" s="593">
        <v>149066</v>
      </c>
      <c r="AC38" s="4"/>
      <c r="AD38" s="593">
        <v>144955</v>
      </c>
      <c r="AE38" s="22"/>
      <c r="AF38" s="4"/>
    </row>
    <row r="39" spans="1:32" ht="15.75" customHeight="1">
      <c r="A39" s="4"/>
      <c r="B39" s="8"/>
      <c r="C39" s="399" t="s">
        <v>449</v>
      </c>
      <c r="D39" s="18"/>
      <c r="E39" s="1239"/>
      <c r="F39" s="593">
        <v>94249</v>
      </c>
      <c r="G39" s="4"/>
      <c r="H39" s="593">
        <v>92877</v>
      </c>
      <c r="I39" s="4"/>
      <c r="J39" s="593">
        <v>92332</v>
      </c>
      <c r="L39" s="593">
        <v>92680</v>
      </c>
      <c r="M39" s="4"/>
      <c r="N39" s="593">
        <v>93342</v>
      </c>
      <c r="O39" s="4"/>
      <c r="P39" s="593">
        <v>96016</v>
      </c>
      <c r="Q39" s="4"/>
      <c r="R39" s="593">
        <v>99556</v>
      </c>
      <c r="S39" s="4"/>
      <c r="T39" s="593">
        <v>104328</v>
      </c>
      <c r="U39" s="4"/>
      <c r="V39" s="593">
        <v>111014</v>
      </c>
      <c r="W39" s="4"/>
      <c r="X39" s="593">
        <v>113396</v>
      </c>
      <c r="Y39" s="4"/>
      <c r="Z39" s="593">
        <v>115380</v>
      </c>
      <c r="AA39" s="4"/>
      <c r="AB39" s="593">
        <v>113865</v>
      </c>
      <c r="AC39" s="4"/>
      <c r="AD39" s="593">
        <v>111764</v>
      </c>
      <c r="AE39" s="22"/>
      <c r="AF39" s="4"/>
    </row>
    <row r="40" spans="1:32" ht="15.75" customHeight="1">
      <c r="A40" s="4"/>
      <c r="B40" s="8"/>
      <c r="C40" s="399" t="s">
        <v>450</v>
      </c>
      <c r="D40" s="18"/>
      <c r="E40" s="1239"/>
      <c r="F40" s="593">
        <v>110815</v>
      </c>
      <c r="G40" s="4"/>
      <c r="H40" s="593">
        <v>109307</v>
      </c>
      <c r="I40" s="4"/>
      <c r="J40" s="593">
        <v>109340</v>
      </c>
      <c r="L40" s="593">
        <v>111374</v>
      </c>
      <c r="M40" s="4"/>
      <c r="N40" s="593">
        <v>114227</v>
      </c>
      <c r="O40" s="4"/>
      <c r="P40" s="593">
        <v>118166</v>
      </c>
      <c r="Q40" s="4"/>
      <c r="R40" s="593">
        <v>122955</v>
      </c>
      <c r="S40" s="4"/>
      <c r="T40" s="593">
        <v>128824</v>
      </c>
      <c r="U40" s="4"/>
      <c r="V40" s="593">
        <v>137245</v>
      </c>
      <c r="W40" s="4"/>
      <c r="X40" s="593">
        <v>140386</v>
      </c>
      <c r="Y40" s="4"/>
      <c r="Z40" s="593">
        <v>145836</v>
      </c>
      <c r="AA40" s="4"/>
      <c r="AB40" s="593">
        <v>146625</v>
      </c>
      <c r="AC40" s="4"/>
      <c r="AD40" s="593">
        <v>142478</v>
      </c>
      <c r="AE40" s="22"/>
      <c r="AF40" s="4"/>
    </row>
    <row r="41" spans="1:32" ht="15.75" customHeight="1">
      <c r="A41" s="4"/>
      <c r="B41" s="8"/>
      <c r="C41" s="399" t="s">
        <v>451</v>
      </c>
      <c r="D41" s="18"/>
      <c r="E41" s="1239"/>
      <c r="F41" s="593">
        <v>107108</v>
      </c>
      <c r="G41" s="4"/>
      <c r="H41" s="593">
        <v>105155</v>
      </c>
      <c r="I41" s="4"/>
      <c r="J41" s="593">
        <v>106297</v>
      </c>
      <c r="L41" s="593">
        <v>109622</v>
      </c>
      <c r="M41" s="4"/>
      <c r="N41" s="593">
        <v>116901</v>
      </c>
      <c r="O41" s="4"/>
      <c r="P41" s="593">
        <v>122323</v>
      </c>
      <c r="Q41" s="4"/>
      <c r="R41" s="593">
        <v>127317</v>
      </c>
      <c r="S41" s="4"/>
      <c r="T41" s="593">
        <v>131712</v>
      </c>
      <c r="U41" s="4"/>
      <c r="V41" s="593">
        <v>139763</v>
      </c>
      <c r="W41" s="4"/>
      <c r="X41" s="593">
        <v>142236</v>
      </c>
      <c r="Y41" s="4"/>
      <c r="Z41" s="593">
        <v>146476</v>
      </c>
      <c r="AA41" s="4"/>
      <c r="AB41" s="593">
        <v>146140</v>
      </c>
      <c r="AC41" s="4"/>
      <c r="AD41" s="593">
        <v>143416</v>
      </c>
      <c r="AE41" s="22"/>
      <c r="AF41" s="4"/>
    </row>
    <row r="42" spans="1:32" ht="15.75" customHeight="1">
      <c r="A42" s="4"/>
      <c r="B42" s="8"/>
      <c r="C42" s="399" t="s">
        <v>452</v>
      </c>
      <c r="D42" s="18"/>
      <c r="E42" s="1239"/>
      <c r="F42" s="593">
        <v>48307</v>
      </c>
      <c r="G42" s="4"/>
      <c r="H42" s="593">
        <v>44139</v>
      </c>
      <c r="I42" s="4"/>
      <c r="J42" s="593">
        <v>49781</v>
      </c>
      <c r="L42" s="593">
        <v>54035</v>
      </c>
      <c r="M42" s="4"/>
      <c r="N42" s="593">
        <v>64333</v>
      </c>
      <c r="O42" s="4"/>
      <c r="P42" s="593">
        <v>63403</v>
      </c>
      <c r="Q42" s="4"/>
      <c r="R42" s="593">
        <v>62861</v>
      </c>
      <c r="S42" s="4"/>
      <c r="T42" s="593">
        <v>63470</v>
      </c>
      <c r="U42" s="4"/>
      <c r="V42" s="593">
        <v>65936</v>
      </c>
      <c r="W42" s="4"/>
      <c r="X42" s="593">
        <v>66004</v>
      </c>
      <c r="Y42" s="4"/>
      <c r="Z42" s="593">
        <v>66981</v>
      </c>
      <c r="AA42" s="4"/>
      <c r="AB42" s="593">
        <v>66596</v>
      </c>
      <c r="AC42" s="4"/>
      <c r="AD42" s="593">
        <v>65475</v>
      </c>
      <c r="AE42" s="22"/>
      <c r="AF42" s="4"/>
    </row>
    <row r="43" spans="1:32" ht="8.25" customHeight="1">
      <c r="A43" s="4"/>
      <c r="B43" s="8"/>
      <c r="C43" s="615"/>
      <c r="D43" s="18"/>
      <c r="E43" s="1239"/>
      <c r="F43" s="593"/>
      <c r="G43" s="4"/>
      <c r="H43" s="593"/>
      <c r="I43" s="4"/>
      <c r="J43" s="593"/>
      <c r="L43" s="593"/>
      <c r="M43" s="4"/>
      <c r="N43" s="593"/>
      <c r="O43" s="4"/>
      <c r="P43" s="593"/>
      <c r="Q43" s="4"/>
      <c r="R43" s="593"/>
      <c r="S43" s="4"/>
      <c r="T43" s="593"/>
      <c r="U43" s="4"/>
      <c r="V43" s="593"/>
      <c r="W43" s="4"/>
      <c r="X43" s="593"/>
      <c r="Y43" s="4"/>
      <c r="Z43" s="593"/>
      <c r="AA43" s="4"/>
      <c r="AB43" s="593"/>
      <c r="AC43" s="4"/>
      <c r="AD43" s="593"/>
      <c r="AE43" s="22"/>
      <c r="AF43" s="4"/>
    </row>
    <row r="44" spans="1:32" ht="15.75" customHeight="1">
      <c r="A44" s="4"/>
      <c r="B44" s="8"/>
      <c r="C44" s="399" t="s">
        <v>359</v>
      </c>
      <c r="D44" s="18"/>
      <c r="E44" s="1239"/>
      <c r="F44" s="593">
        <v>229600</v>
      </c>
      <c r="G44" s="4"/>
      <c r="H44" s="593">
        <v>225928</v>
      </c>
      <c r="I44" s="4"/>
      <c r="J44" s="593">
        <v>230791</v>
      </c>
      <c r="L44" s="593">
        <v>235392</v>
      </c>
      <c r="M44" s="4"/>
      <c r="N44" s="593">
        <v>241551</v>
      </c>
      <c r="O44" s="4"/>
      <c r="P44" s="593">
        <v>243937</v>
      </c>
      <c r="Q44" s="4"/>
      <c r="R44" s="593">
        <v>246272</v>
      </c>
      <c r="S44" s="4"/>
      <c r="T44" s="593">
        <v>254514</v>
      </c>
      <c r="U44" s="4"/>
      <c r="V44" s="593">
        <v>265677</v>
      </c>
      <c r="W44" s="4"/>
      <c r="X44" s="593">
        <v>269118</v>
      </c>
      <c r="Y44" s="4"/>
      <c r="Z44" s="593">
        <v>274137</v>
      </c>
      <c r="AA44" s="4"/>
      <c r="AB44" s="593">
        <v>273047</v>
      </c>
      <c r="AC44" s="4"/>
      <c r="AD44" s="593">
        <v>269917</v>
      </c>
      <c r="AE44" s="22"/>
      <c r="AF44" s="4"/>
    </row>
    <row r="45" spans="1:32" ht="15.75" customHeight="1">
      <c r="A45" s="4"/>
      <c r="B45" s="8"/>
      <c r="C45" s="399" t="s">
        <v>360</v>
      </c>
      <c r="D45" s="18"/>
      <c r="E45" s="1239"/>
      <c r="F45" s="593">
        <v>95429</v>
      </c>
      <c r="G45" s="4"/>
      <c r="H45" s="593">
        <v>92685</v>
      </c>
      <c r="I45" s="4"/>
      <c r="J45" s="593">
        <v>93655</v>
      </c>
      <c r="L45" s="593">
        <v>95698</v>
      </c>
      <c r="M45" s="4"/>
      <c r="N45" s="593">
        <v>101117</v>
      </c>
      <c r="O45" s="4"/>
      <c r="P45" s="593">
        <v>102972</v>
      </c>
      <c r="Q45" s="4"/>
      <c r="R45" s="593">
        <v>106070</v>
      </c>
      <c r="S45" s="4"/>
      <c r="T45" s="593">
        <v>109809</v>
      </c>
      <c r="U45" s="4"/>
      <c r="V45" s="593">
        <v>116346</v>
      </c>
      <c r="W45" s="4"/>
      <c r="X45" s="593">
        <v>118127</v>
      </c>
      <c r="Y45" s="4"/>
      <c r="Z45" s="593">
        <v>120884</v>
      </c>
      <c r="AA45" s="4"/>
      <c r="AB45" s="593">
        <v>120362</v>
      </c>
      <c r="AC45" s="4"/>
      <c r="AD45" s="593">
        <v>116955</v>
      </c>
      <c r="AE45" s="22"/>
      <c r="AF45" s="4"/>
    </row>
    <row r="46" spans="1:32" ht="15.75" customHeight="1">
      <c r="A46" s="4"/>
      <c r="B46" s="8"/>
      <c r="C46" s="399" t="s">
        <v>86</v>
      </c>
      <c r="D46" s="18"/>
      <c r="E46" s="1239"/>
      <c r="F46" s="593">
        <v>125840</v>
      </c>
      <c r="G46" s="4"/>
      <c r="H46" s="593">
        <v>123747</v>
      </c>
      <c r="I46" s="4"/>
      <c r="J46" s="593">
        <v>124490</v>
      </c>
      <c r="L46" s="593">
        <v>126330</v>
      </c>
      <c r="M46" s="4"/>
      <c r="N46" s="593">
        <v>130620</v>
      </c>
      <c r="O46" s="4"/>
      <c r="P46" s="593">
        <v>133475</v>
      </c>
      <c r="Q46" s="4"/>
      <c r="R46" s="593">
        <v>136664</v>
      </c>
      <c r="S46" s="4"/>
      <c r="T46" s="593">
        <v>141448</v>
      </c>
      <c r="U46" s="4"/>
      <c r="V46" s="593">
        <v>148724</v>
      </c>
      <c r="W46" s="4"/>
      <c r="X46" s="593">
        <v>151226</v>
      </c>
      <c r="Y46" s="4"/>
      <c r="Z46" s="593">
        <v>155660</v>
      </c>
      <c r="AA46" s="4"/>
      <c r="AB46" s="593">
        <v>155146</v>
      </c>
      <c r="AC46" s="4"/>
      <c r="AD46" s="593">
        <v>151797</v>
      </c>
      <c r="AE46" s="22"/>
      <c r="AF46" s="4"/>
    </row>
    <row r="47" spans="1:32" ht="15.75" customHeight="1">
      <c r="A47" s="4"/>
      <c r="B47" s="8"/>
      <c r="C47" s="399" t="s">
        <v>362</v>
      </c>
      <c r="D47" s="18"/>
      <c r="E47" s="1239"/>
      <c r="F47" s="593">
        <v>32057</v>
      </c>
      <c r="G47" s="4"/>
      <c r="H47" s="593">
        <v>30910</v>
      </c>
      <c r="I47" s="4"/>
      <c r="J47" s="593">
        <v>31270</v>
      </c>
      <c r="L47" s="593">
        <v>32282</v>
      </c>
      <c r="M47" s="4"/>
      <c r="N47" s="593">
        <v>34530</v>
      </c>
      <c r="O47" s="4"/>
      <c r="P47" s="593">
        <v>36543</v>
      </c>
      <c r="Q47" s="4"/>
      <c r="R47" s="593">
        <v>37511</v>
      </c>
      <c r="S47" s="4"/>
      <c r="T47" s="593">
        <v>38954</v>
      </c>
      <c r="U47" s="4"/>
      <c r="V47" s="593">
        <v>42050</v>
      </c>
      <c r="W47" s="4"/>
      <c r="X47" s="593">
        <v>43345</v>
      </c>
      <c r="Y47" s="4"/>
      <c r="Z47" s="593">
        <v>44497</v>
      </c>
      <c r="AA47" s="4"/>
      <c r="AB47" s="593">
        <v>43319</v>
      </c>
      <c r="AC47" s="4"/>
      <c r="AD47" s="593">
        <v>41555</v>
      </c>
      <c r="AE47" s="22"/>
      <c r="AF47" s="4"/>
    </row>
    <row r="48" spans="1:32" ht="15.75" customHeight="1">
      <c r="A48" s="4"/>
      <c r="B48" s="8"/>
      <c r="C48" s="399" t="s">
        <v>363</v>
      </c>
      <c r="D48" s="18"/>
      <c r="E48" s="1239"/>
      <c r="F48" s="593">
        <v>23077</v>
      </c>
      <c r="G48" s="4"/>
      <c r="H48" s="593">
        <v>21056</v>
      </c>
      <c r="I48" s="4"/>
      <c r="J48" s="593">
        <v>19702</v>
      </c>
      <c r="L48" s="593">
        <v>19244</v>
      </c>
      <c r="M48" s="4"/>
      <c r="N48" s="593">
        <v>21392</v>
      </c>
      <c r="O48" s="4"/>
      <c r="P48" s="593">
        <v>24226</v>
      </c>
      <c r="Q48" s="4"/>
      <c r="R48" s="593">
        <v>29271</v>
      </c>
      <c r="S48" s="4"/>
      <c r="T48" s="593">
        <v>31658</v>
      </c>
      <c r="U48" s="4"/>
      <c r="V48" s="593">
        <v>34247</v>
      </c>
      <c r="W48" s="4"/>
      <c r="X48" s="593">
        <v>34396</v>
      </c>
      <c r="Y48" s="4"/>
      <c r="Z48" s="593">
        <v>33730</v>
      </c>
      <c r="AA48" s="4"/>
      <c r="AB48" s="593">
        <v>31521</v>
      </c>
      <c r="AC48" s="4"/>
      <c r="AD48" s="593">
        <v>29049</v>
      </c>
      <c r="AE48" s="22"/>
      <c r="AF48" s="4"/>
    </row>
    <row r="49" spans="1:32" ht="15.75" customHeight="1">
      <c r="A49" s="4"/>
      <c r="B49" s="8"/>
      <c r="C49" s="399" t="s">
        <v>255</v>
      </c>
      <c r="D49" s="18"/>
      <c r="E49" s="1239"/>
      <c r="F49" s="593">
        <v>7310</v>
      </c>
      <c r="G49" s="4"/>
      <c r="H49" s="593">
        <v>7111</v>
      </c>
      <c r="I49" s="4"/>
      <c r="J49" s="593">
        <v>6836</v>
      </c>
      <c r="L49" s="593">
        <v>7195</v>
      </c>
      <c r="M49" s="4"/>
      <c r="N49" s="593">
        <v>7495</v>
      </c>
      <c r="O49" s="4"/>
      <c r="P49" s="593">
        <v>8266</v>
      </c>
      <c r="Q49" s="4"/>
      <c r="R49" s="593">
        <v>9032</v>
      </c>
      <c r="S49" s="4"/>
      <c r="T49" s="593">
        <v>9735</v>
      </c>
      <c r="U49" s="4"/>
      <c r="V49" s="593">
        <v>10551</v>
      </c>
      <c r="W49" s="4"/>
      <c r="X49" s="593">
        <v>10845</v>
      </c>
      <c r="Y49" s="4"/>
      <c r="Z49" s="593">
        <v>11035</v>
      </c>
      <c r="AA49" s="4"/>
      <c r="AB49" s="593">
        <v>10927</v>
      </c>
      <c r="AC49" s="4"/>
      <c r="AD49" s="593">
        <v>10443</v>
      </c>
      <c r="AE49" s="22"/>
      <c r="AF49" s="4"/>
    </row>
    <row r="50" spans="1:32" ht="15.75" customHeight="1">
      <c r="A50" s="4"/>
      <c r="B50" s="8"/>
      <c r="C50" s="399" t="s">
        <v>256</v>
      </c>
      <c r="D50" s="18"/>
      <c r="E50" s="1239"/>
      <c r="F50" s="593">
        <v>17303</v>
      </c>
      <c r="G50" s="4"/>
      <c r="H50" s="593">
        <v>17268</v>
      </c>
      <c r="I50" s="4"/>
      <c r="J50" s="593">
        <v>17374</v>
      </c>
      <c r="L50" s="593">
        <v>17231</v>
      </c>
      <c r="M50" s="4"/>
      <c r="N50" s="593">
        <v>17381</v>
      </c>
      <c r="O50" s="4"/>
      <c r="P50" s="593">
        <v>17831</v>
      </c>
      <c r="Q50" s="4"/>
      <c r="R50" s="593">
        <v>18600</v>
      </c>
      <c r="S50" s="4"/>
      <c r="T50" s="593">
        <v>19016</v>
      </c>
      <c r="U50" s="4"/>
      <c r="V50" s="593">
        <v>20067</v>
      </c>
      <c r="W50" s="4"/>
      <c r="X50" s="593">
        <v>20961</v>
      </c>
      <c r="Y50" s="4"/>
      <c r="Z50" s="593">
        <v>21460</v>
      </c>
      <c r="AA50" s="4"/>
      <c r="AB50" s="593">
        <v>21576</v>
      </c>
      <c r="AC50" s="4"/>
      <c r="AD50" s="593">
        <v>21506</v>
      </c>
      <c r="AE50" s="22"/>
      <c r="AF50" s="4"/>
    </row>
    <row r="51" spans="1:32" ht="8.25" hidden="1" customHeight="1">
      <c r="A51" s="4"/>
      <c r="B51" s="8"/>
      <c r="C51" s="55"/>
      <c r="D51" s="55"/>
      <c r="E51" s="5"/>
      <c r="F51" s="593"/>
      <c r="G51" s="4"/>
      <c r="H51" s="593"/>
      <c r="I51" s="4"/>
      <c r="J51" s="593"/>
      <c r="L51" s="593"/>
      <c r="M51" s="4"/>
      <c r="N51" s="593"/>
      <c r="O51" s="4"/>
      <c r="P51" s="593"/>
      <c r="Q51" s="4"/>
      <c r="R51" s="593"/>
      <c r="S51" s="4"/>
      <c r="T51" s="593"/>
      <c r="U51" s="4"/>
      <c r="V51" s="593"/>
      <c r="W51" s="4"/>
      <c r="X51" s="593"/>
      <c r="Y51" s="4"/>
      <c r="Z51" s="593"/>
      <c r="AA51" s="4"/>
      <c r="AB51" s="593"/>
      <c r="AC51" s="4"/>
      <c r="AD51" s="593"/>
      <c r="AE51" s="22"/>
      <c r="AF51" s="4"/>
    </row>
    <row r="52" spans="1:32" s="393" customFormat="1" ht="15" customHeight="1">
      <c r="A52" s="311"/>
      <c r="B52" s="395"/>
      <c r="C52" s="1434" t="s">
        <v>531</v>
      </c>
      <c r="D52" s="1434"/>
      <c r="E52" s="394"/>
      <c r="F52" s="593"/>
      <c r="G52" s="4"/>
      <c r="H52" s="593"/>
      <c r="I52" s="4"/>
      <c r="J52" s="593"/>
      <c r="K52" s="4"/>
      <c r="L52" s="593"/>
      <c r="M52" s="4"/>
      <c r="N52" s="593"/>
      <c r="O52" s="4"/>
      <c r="P52" s="593"/>
      <c r="Q52" s="4"/>
      <c r="R52" s="593"/>
      <c r="S52" s="4"/>
      <c r="T52" s="593"/>
      <c r="U52" s="4"/>
      <c r="V52" s="593"/>
      <c r="W52" s="4"/>
      <c r="X52" s="593"/>
      <c r="Y52" s="4"/>
      <c r="Z52" s="593"/>
      <c r="AA52" s="4"/>
      <c r="AB52" s="593"/>
      <c r="AC52" s="4"/>
      <c r="AD52" s="593"/>
      <c r="AE52" s="629"/>
      <c r="AF52" s="311"/>
    </row>
    <row r="53" spans="1:32" ht="15.75" customHeight="1">
      <c r="A53" s="4"/>
      <c r="B53" s="8"/>
      <c r="C53" s="952" t="s">
        <v>453</v>
      </c>
      <c r="D53" s="5"/>
      <c r="E53" s="1239"/>
      <c r="F53" s="593">
        <v>64334</v>
      </c>
      <c r="G53" s="4"/>
      <c r="H53" s="593">
        <v>62368</v>
      </c>
      <c r="I53" s="4"/>
      <c r="J53" s="593">
        <v>62692</v>
      </c>
      <c r="L53" s="593">
        <v>64344</v>
      </c>
      <c r="M53" s="4"/>
      <c r="N53" s="593">
        <v>65211</v>
      </c>
      <c r="O53" s="4"/>
      <c r="P53" s="593">
        <v>67171</v>
      </c>
      <c r="Q53" s="4"/>
      <c r="R53" s="593">
        <v>70268</v>
      </c>
      <c r="S53" s="4"/>
      <c r="T53" s="593">
        <v>72158</v>
      </c>
      <c r="U53" s="4"/>
      <c r="V53" s="593">
        <v>76769</v>
      </c>
      <c r="W53" s="4"/>
      <c r="X53" s="593">
        <v>77570</v>
      </c>
      <c r="Y53" s="4"/>
      <c r="Z53" s="593">
        <v>78923</v>
      </c>
      <c r="AA53" s="4"/>
      <c r="AB53" s="593">
        <v>77797</v>
      </c>
      <c r="AC53" s="4"/>
      <c r="AD53" s="593">
        <v>75379</v>
      </c>
      <c r="AE53" s="22"/>
      <c r="AF53" s="4"/>
    </row>
    <row r="54" spans="1:32" s="393" customFormat="1" ht="15.75" customHeight="1">
      <c r="A54" s="311"/>
      <c r="B54" s="395"/>
      <c r="C54" s="952" t="s">
        <v>454</v>
      </c>
      <c r="D54" s="5"/>
      <c r="E54" s="1239"/>
      <c r="F54" s="593">
        <v>61158</v>
      </c>
      <c r="G54" s="4"/>
      <c r="H54" s="593">
        <v>61712</v>
      </c>
      <c r="I54" s="4"/>
      <c r="J54" s="593">
        <v>61555</v>
      </c>
      <c r="K54" s="4"/>
      <c r="L54" s="593">
        <v>61347</v>
      </c>
      <c r="M54" s="4"/>
      <c r="N54" s="593">
        <v>62361</v>
      </c>
      <c r="O54" s="4"/>
      <c r="P54" s="593">
        <v>64187</v>
      </c>
      <c r="Q54" s="4"/>
      <c r="R54" s="593">
        <v>66665</v>
      </c>
      <c r="S54" s="4"/>
      <c r="T54" s="593">
        <v>68203</v>
      </c>
      <c r="U54" s="4"/>
      <c r="V54" s="593">
        <v>71789</v>
      </c>
      <c r="W54" s="4"/>
      <c r="X54" s="593">
        <v>72747</v>
      </c>
      <c r="Y54" s="4"/>
      <c r="Z54" s="593">
        <v>73376</v>
      </c>
      <c r="AA54" s="4"/>
      <c r="AB54" s="593">
        <v>72887</v>
      </c>
      <c r="AC54" s="4"/>
      <c r="AD54" s="605">
        <v>71218</v>
      </c>
      <c r="AE54" s="629"/>
      <c r="AF54" s="311"/>
    </row>
    <row r="55" spans="1:32" ht="15.75" customHeight="1">
      <c r="A55" s="4"/>
      <c r="B55" s="21"/>
      <c r="C55" s="952" t="s">
        <v>455</v>
      </c>
      <c r="D55" s="5"/>
      <c r="E55" s="1239"/>
      <c r="F55" s="593">
        <v>52978</v>
      </c>
      <c r="G55" s="4"/>
      <c r="H55" s="593">
        <v>51884</v>
      </c>
      <c r="I55" s="4"/>
      <c r="J55" s="593">
        <v>52098</v>
      </c>
      <c r="L55" s="593">
        <v>53015</v>
      </c>
      <c r="M55" s="4"/>
      <c r="N55" s="593">
        <v>54987</v>
      </c>
      <c r="O55" s="4"/>
      <c r="P55" s="593">
        <v>56538</v>
      </c>
      <c r="Q55" s="4"/>
      <c r="R55" s="593">
        <v>57717</v>
      </c>
      <c r="S55" s="4"/>
      <c r="T55" s="593">
        <v>59976</v>
      </c>
      <c r="U55" s="4"/>
      <c r="V55" s="593">
        <v>62792</v>
      </c>
      <c r="W55" s="4"/>
      <c r="X55" s="593">
        <v>63451</v>
      </c>
      <c r="Y55" s="4"/>
      <c r="Z55" s="593">
        <v>64826</v>
      </c>
      <c r="AA55" s="4"/>
      <c r="AB55" s="593">
        <v>64279</v>
      </c>
      <c r="AC55" s="4"/>
      <c r="AD55" s="593">
        <v>62748</v>
      </c>
      <c r="AE55" s="22"/>
      <c r="AF55" s="4"/>
    </row>
    <row r="56" spans="1:32" ht="15.75" customHeight="1">
      <c r="A56" s="4"/>
      <c r="B56" s="8"/>
      <c r="C56" s="952" t="s">
        <v>456</v>
      </c>
      <c r="D56" s="18"/>
      <c r="E56" s="1239"/>
      <c r="F56" s="593">
        <v>44756</v>
      </c>
      <c r="G56" s="4"/>
      <c r="H56" s="593">
        <v>43792</v>
      </c>
      <c r="I56" s="4"/>
      <c r="J56" s="593">
        <v>43166</v>
      </c>
      <c r="L56" s="593">
        <v>43040</v>
      </c>
      <c r="M56" s="4"/>
      <c r="N56" s="593">
        <v>43711</v>
      </c>
      <c r="O56" s="4"/>
      <c r="P56" s="593">
        <v>45356</v>
      </c>
      <c r="Q56" s="4"/>
      <c r="R56" s="593">
        <v>48175</v>
      </c>
      <c r="S56" s="4"/>
      <c r="T56" s="593">
        <v>52110</v>
      </c>
      <c r="U56" s="4"/>
      <c r="V56" s="593">
        <v>55859</v>
      </c>
      <c r="W56" s="4"/>
      <c r="X56" s="593">
        <v>57799</v>
      </c>
      <c r="Y56" s="4"/>
      <c r="Z56" s="593">
        <v>59470</v>
      </c>
      <c r="AA56" s="4"/>
      <c r="AB56" s="593">
        <v>59268</v>
      </c>
      <c r="AC56" s="4"/>
      <c r="AD56" s="593">
        <v>58847</v>
      </c>
      <c r="AE56" s="22"/>
      <c r="AF56" s="4"/>
    </row>
    <row r="57" spans="1:32" ht="15.75" customHeight="1">
      <c r="A57" s="4"/>
      <c r="B57" s="8"/>
      <c r="C57" s="952" t="s">
        <v>457</v>
      </c>
      <c r="D57" s="5"/>
      <c r="E57" s="1239"/>
      <c r="F57" s="593">
        <v>46695</v>
      </c>
      <c r="G57" s="4"/>
      <c r="H57" s="593">
        <v>45660</v>
      </c>
      <c r="I57" s="4"/>
      <c r="J57" s="593">
        <v>45366</v>
      </c>
      <c r="L57" s="593">
        <v>45365</v>
      </c>
      <c r="M57" s="4"/>
      <c r="N57" s="593">
        <v>46051</v>
      </c>
      <c r="O57" s="4"/>
      <c r="P57" s="593">
        <v>47048</v>
      </c>
      <c r="Q57" s="4"/>
      <c r="R57" s="593">
        <v>48464</v>
      </c>
      <c r="S57" s="4"/>
      <c r="T57" s="593">
        <v>50252</v>
      </c>
      <c r="U57" s="4"/>
      <c r="V57" s="593">
        <v>53225</v>
      </c>
      <c r="W57" s="4"/>
      <c r="X57" s="593">
        <v>54338</v>
      </c>
      <c r="Y57" s="4"/>
      <c r="Z57" s="593">
        <v>55414</v>
      </c>
      <c r="AA57" s="4"/>
      <c r="AB57" s="593">
        <v>55535</v>
      </c>
      <c r="AC57" s="4"/>
      <c r="AD57" s="593">
        <v>54860</v>
      </c>
      <c r="AE57" s="22"/>
      <c r="AF57" s="4"/>
    </row>
    <row r="58" spans="1:32" ht="15.75" hidden="1" customHeight="1">
      <c r="A58" s="4"/>
      <c r="B58" s="8"/>
      <c r="C58" s="952" t="s">
        <v>458</v>
      </c>
      <c r="D58" s="5"/>
      <c r="E58" s="1239"/>
      <c r="F58" s="593">
        <v>38589</v>
      </c>
      <c r="G58" s="4"/>
      <c r="H58" s="593">
        <v>37948</v>
      </c>
      <c r="I58" s="4"/>
      <c r="J58" s="593">
        <v>36760</v>
      </c>
      <c r="L58" s="593">
        <v>37265</v>
      </c>
      <c r="M58" s="4"/>
      <c r="N58" s="593">
        <v>39027</v>
      </c>
      <c r="O58" s="4"/>
      <c r="P58" s="593">
        <v>40146</v>
      </c>
      <c r="Q58" s="4"/>
      <c r="R58" s="593">
        <v>40837</v>
      </c>
      <c r="S58" s="4"/>
      <c r="T58" s="593">
        <v>41363</v>
      </c>
      <c r="U58" s="4"/>
      <c r="V58" s="593">
        <v>44285</v>
      </c>
      <c r="W58" s="4"/>
      <c r="X58" s="593">
        <v>45174</v>
      </c>
      <c r="Y58" s="4"/>
      <c r="Z58" s="593">
        <v>46373</v>
      </c>
      <c r="AA58" s="4"/>
      <c r="AB58" s="593">
        <v>46019</v>
      </c>
      <c r="AC58" s="4"/>
      <c r="AD58" s="593">
        <v>44912</v>
      </c>
      <c r="AE58" s="22"/>
      <c r="AF58" s="4"/>
    </row>
    <row r="59" spans="1:32" ht="15" hidden="1" customHeight="1">
      <c r="A59" s="4"/>
      <c r="B59" s="8"/>
      <c r="C59" s="630" t="s">
        <v>459</v>
      </c>
      <c r="D59" s="5"/>
      <c r="E59" s="1239"/>
      <c r="F59" s="593">
        <v>30681</v>
      </c>
      <c r="H59" s="593">
        <v>29897</v>
      </c>
      <c r="J59" s="593">
        <v>29799</v>
      </c>
      <c r="K59" s="303"/>
      <c r="L59" s="593">
        <v>30352</v>
      </c>
      <c r="N59" s="593">
        <v>30465</v>
      </c>
      <c r="P59" s="593">
        <v>30607</v>
      </c>
      <c r="R59" s="593">
        <v>30343</v>
      </c>
      <c r="T59" s="593">
        <v>31590</v>
      </c>
      <c r="V59" s="593">
        <v>32730</v>
      </c>
      <c r="X59" s="593">
        <v>33205</v>
      </c>
      <c r="Z59" s="593">
        <v>34020</v>
      </c>
      <c r="AB59" s="593">
        <v>33834</v>
      </c>
      <c r="AD59" s="593">
        <v>33066</v>
      </c>
      <c r="AE59" s="22"/>
      <c r="AF59" s="4"/>
    </row>
    <row r="60" spans="1:32" ht="12.75" hidden="1" customHeight="1">
      <c r="A60" s="4"/>
      <c r="B60" s="8"/>
      <c r="C60" s="399" t="s">
        <v>460</v>
      </c>
      <c r="D60" s="5"/>
      <c r="E60" s="1239"/>
      <c r="F60" s="593">
        <v>16310</v>
      </c>
      <c r="H60" s="593">
        <v>15858</v>
      </c>
      <c r="J60" s="593">
        <v>15735</v>
      </c>
      <c r="K60" s="303"/>
      <c r="L60" s="593">
        <v>15938</v>
      </c>
      <c r="N60" s="593">
        <v>15880</v>
      </c>
      <c r="P60" s="593">
        <v>15859</v>
      </c>
      <c r="R60" s="593">
        <v>15930</v>
      </c>
      <c r="T60" s="593">
        <v>16922</v>
      </c>
      <c r="V60" s="593">
        <v>17132</v>
      </c>
      <c r="X60" s="593">
        <v>17093</v>
      </c>
      <c r="Z60" s="593">
        <v>17204</v>
      </c>
      <c r="AB60" s="593">
        <v>16776</v>
      </c>
      <c r="AD60" s="593">
        <v>16179</v>
      </c>
      <c r="AE60" s="22"/>
      <c r="AF60" s="4"/>
    </row>
    <row r="61" spans="1:32" ht="3" hidden="1" customHeight="1">
      <c r="A61" s="4"/>
      <c r="B61" s="8"/>
      <c r="C61" s="399"/>
      <c r="D61" s="5"/>
      <c r="E61" s="1239"/>
      <c r="F61" s="593"/>
      <c r="H61" s="593"/>
      <c r="J61" s="593"/>
      <c r="K61" s="303"/>
      <c r="L61" s="593"/>
      <c r="N61" s="593"/>
      <c r="P61" s="593"/>
      <c r="R61" s="593"/>
      <c r="T61" s="593"/>
      <c r="V61" s="593"/>
      <c r="X61" s="593"/>
      <c r="Z61" s="593"/>
      <c r="AB61" s="593"/>
      <c r="AD61" s="593"/>
      <c r="AE61" s="22"/>
      <c r="AF61" s="4"/>
    </row>
    <row r="62" spans="1:32" s="12" customFormat="1" ht="24.75" customHeight="1">
      <c r="A62" s="11"/>
      <c r="B62" s="21"/>
      <c r="C62" s="1513" t="s">
        <v>532</v>
      </c>
      <c r="D62" s="1514"/>
      <c r="E62" s="1514"/>
      <c r="F62" s="1514"/>
      <c r="G62" s="1514"/>
      <c r="H62" s="1514"/>
      <c r="I62" s="1514"/>
      <c r="J62" s="1514"/>
      <c r="K62" s="1514"/>
      <c r="L62" s="1514"/>
      <c r="M62" s="1514"/>
      <c r="N62" s="1514"/>
      <c r="O62" s="1514"/>
      <c r="P62" s="1514"/>
      <c r="Q62" s="1514"/>
      <c r="R62" s="1514"/>
      <c r="S62" s="1514"/>
      <c r="T62" s="1514"/>
      <c r="U62" s="1514"/>
      <c r="V62" s="1514"/>
      <c r="W62" s="1514"/>
      <c r="X62" s="1514"/>
      <c r="Y62" s="1514"/>
      <c r="Z62" s="1514"/>
      <c r="AA62" s="1514"/>
      <c r="AB62" s="1514"/>
      <c r="AC62" s="1514"/>
      <c r="AD62" s="1514"/>
      <c r="AE62" s="307"/>
      <c r="AF62" s="11"/>
    </row>
    <row r="63" spans="1:32" s="12" customFormat="1" ht="13.5" customHeight="1">
      <c r="A63" s="11"/>
      <c r="B63" s="21"/>
      <c r="C63" s="240" t="s">
        <v>434</v>
      </c>
      <c r="D63" s="631"/>
      <c r="E63" s="631"/>
      <c r="G63" s="631"/>
      <c r="H63" s="11"/>
      <c r="I63" s="631"/>
      <c r="K63" s="631"/>
      <c r="L63" s="631"/>
      <c r="M63" s="631"/>
      <c r="O63" s="631"/>
      <c r="P63" s="369" t="s">
        <v>435</v>
      </c>
      <c r="Q63" s="631"/>
      <c r="S63" s="631"/>
      <c r="T63" s="631"/>
      <c r="U63" s="631"/>
      <c r="V63" s="631"/>
      <c r="W63" s="631"/>
      <c r="X63" s="631"/>
      <c r="Y63" s="631"/>
      <c r="Z63" s="631"/>
      <c r="AA63" s="631"/>
      <c r="AB63" s="631"/>
      <c r="AC63" s="631"/>
      <c r="AD63" s="631"/>
      <c r="AE63" s="307"/>
      <c r="AF63" s="11"/>
    </row>
    <row r="64" spans="1:32" s="12" customFormat="1" ht="10.5" customHeight="1" thickBot="1">
      <c r="A64" s="11"/>
      <c r="B64" s="21"/>
      <c r="C64" s="1515" t="s">
        <v>533</v>
      </c>
      <c r="D64" s="1515"/>
      <c r="E64" s="1515"/>
      <c r="F64" s="1515"/>
      <c r="G64" s="1515"/>
      <c r="H64" s="1515"/>
      <c r="I64" s="1515"/>
      <c r="J64" s="1515"/>
      <c r="K64" s="1515"/>
      <c r="L64" s="1515"/>
      <c r="M64" s="1515"/>
      <c r="N64" s="1515"/>
      <c r="O64" s="1515"/>
      <c r="P64" s="1515"/>
      <c r="Q64" s="1515"/>
      <c r="R64" s="1515"/>
      <c r="S64" s="1515"/>
      <c r="T64" s="1515"/>
      <c r="U64" s="1515"/>
      <c r="V64" s="1515"/>
      <c r="W64" s="1515"/>
      <c r="X64" s="1515"/>
      <c r="Y64" s="1515"/>
      <c r="Z64" s="1515"/>
      <c r="AA64" s="1515"/>
      <c r="AB64" s="1515"/>
      <c r="AC64" s="1515"/>
      <c r="AD64" s="1515"/>
      <c r="AE64" s="307"/>
      <c r="AF64" s="11"/>
    </row>
    <row r="65" spans="1:32" ht="13.5" thickBot="1">
      <c r="A65" s="4"/>
      <c r="B65" s="8"/>
      <c r="C65" s="4"/>
      <c r="D65" s="4"/>
      <c r="E65" s="8"/>
      <c r="F65" s="8"/>
      <c r="G65" s="8"/>
      <c r="H65" s="8"/>
      <c r="I65" s="8"/>
      <c r="J65" s="8"/>
      <c r="K65" s="8"/>
      <c r="L65" s="8"/>
      <c r="M65" s="8"/>
      <c r="N65" s="8"/>
      <c r="O65" s="8"/>
      <c r="P65" s="8"/>
      <c r="Q65" s="8"/>
      <c r="R65" s="8"/>
      <c r="S65" s="8"/>
      <c r="T65" s="1524"/>
      <c r="U65" s="1421"/>
      <c r="V65" s="8"/>
      <c r="W65" s="8"/>
      <c r="X65" s="1524"/>
      <c r="Y65" s="1421"/>
      <c r="Z65" s="806"/>
      <c r="AA65" s="1227"/>
      <c r="AB65" s="1227"/>
      <c r="AC65" s="1227"/>
      <c r="AD65" s="807" t="s">
        <v>592</v>
      </c>
      <c r="AE65" s="312">
        <v>11</v>
      </c>
      <c r="AF65" s="4"/>
    </row>
    <row r="66" spans="1:32">
      <c r="A66" s="115"/>
      <c r="B66" s="115"/>
      <c r="C66" s="115"/>
      <c r="D66" s="115"/>
      <c r="E66" s="115"/>
      <c r="F66" s="115"/>
      <c r="G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row>
    <row r="67" spans="1:32">
      <c r="A67" s="115"/>
      <c r="B67" s="115"/>
      <c r="C67" s="115"/>
      <c r="D67" s="115"/>
      <c r="E67" s="115"/>
      <c r="F67" s="115"/>
      <c r="G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row>
    <row r="76" spans="1:32" ht="8.25" customHeight="1"/>
    <row r="78" spans="1:32" ht="9" customHeight="1">
      <c r="AE78" s="9"/>
    </row>
    <row r="79" spans="1:32" ht="8.25" customHeight="1">
      <c r="F79" s="1409"/>
      <c r="G79" s="1409"/>
      <c r="H79" s="1409"/>
      <c r="I79" s="1409"/>
      <c r="J79" s="1409"/>
      <c r="K79" s="1409"/>
      <c r="L79" s="1409"/>
      <c r="M79" s="1409"/>
      <c r="N79" s="1409"/>
      <c r="O79" s="1409"/>
      <c r="P79" s="1409"/>
      <c r="Q79" s="1409"/>
      <c r="R79" s="1409"/>
      <c r="S79" s="1409"/>
      <c r="T79" s="1409"/>
      <c r="U79" s="1409"/>
      <c r="V79" s="1409"/>
      <c r="W79" s="1409"/>
      <c r="X79" s="1409"/>
      <c r="Y79" s="1409"/>
      <c r="Z79" s="1409"/>
      <c r="AA79" s="1409"/>
      <c r="AB79" s="1409"/>
      <c r="AC79" s="1409"/>
      <c r="AD79" s="1409"/>
      <c r="AE79" s="1409"/>
    </row>
    <row r="80" spans="1:32" ht="9.75" customHeight="1"/>
  </sheetData>
  <mergeCells count="13">
    <mergeCell ref="C17:D18"/>
    <mergeCell ref="C1:L1"/>
    <mergeCell ref="C5:D6"/>
    <mergeCell ref="F6:T6"/>
    <mergeCell ref="V6:AD6"/>
    <mergeCell ref="C9:D9"/>
    <mergeCell ref="F79:AE79"/>
    <mergeCell ref="C19:D19"/>
    <mergeCell ref="C52:D52"/>
    <mergeCell ref="C62:AD62"/>
    <mergeCell ref="C64:AD64"/>
    <mergeCell ref="T65:U65"/>
    <mergeCell ref="X65:Y65"/>
  </mergeCells>
  <printOptions horizontalCentered="1"/>
  <pageMargins left="0.15748031496062992" right="0.15748031496062992" top="0.19685039370078741" bottom="0.19685039370078741" header="0" footer="0"/>
  <pageSetup paperSize="9" scale="8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Folhas de cálculo</vt:lpstr>
      </vt:variant>
      <vt:variant>
        <vt:i4>22</vt:i4>
      </vt:variant>
      <vt:variant>
        <vt:lpstr>Intervalos com nome</vt:lpstr>
      </vt:variant>
      <vt:variant>
        <vt:i4>23</vt:i4>
      </vt:variant>
    </vt:vector>
  </HeadingPairs>
  <TitlesOfParts>
    <vt:vector size="45" baseType="lpstr">
      <vt:lpstr>capa</vt:lpstr>
      <vt:lpstr>introducao</vt:lpstr>
      <vt:lpstr>fontes</vt:lpstr>
      <vt:lpstr>6populacao2</vt:lpstr>
      <vt:lpstr>7empregoINE2</vt:lpstr>
      <vt:lpstr>8desemprego_INE2</vt:lpstr>
      <vt:lpstr>9dgert</vt:lpstr>
      <vt:lpstr>10desemprego_IEFP</vt:lpstr>
      <vt:lpstr>11desemprego_IEFP</vt:lpstr>
      <vt:lpstr>12fp_ine_trim</vt:lpstr>
      <vt:lpstr>13empresarial2M</vt:lpstr>
      <vt:lpstr>14ganhos</vt:lpstr>
      <vt:lpstr>15salários</vt:lpstr>
      <vt:lpstr>16irct</vt:lpstr>
      <vt:lpstr>17acidentes1</vt:lpstr>
      <vt:lpstr>18ssocial</vt:lpstr>
      <vt:lpstr>19ssocial</vt:lpstr>
      <vt:lpstr>20destaque</vt:lpstr>
      <vt:lpstr>21destaque</vt:lpstr>
      <vt:lpstr>22conceito</vt:lpstr>
      <vt:lpstr>23conceito</vt:lpstr>
      <vt:lpstr>contracapa</vt:lpstr>
      <vt:lpstr>'10desemprego_IEFP'!Área_de_Impressão</vt:lpstr>
      <vt:lpstr>'11desemprego_IEFP'!Área_de_Impressão</vt:lpstr>
      <vt:lpstr>'12fp_ine_trim'!Área_de_Impressão</vt:lpstr>
      <vt:lpstr>'13empresarial2M'!Área_de_Impressão</vt:lpstr>
      <vt:lpstr>'14ganhos'!Área_de_Impressão</vt:lpstr>
      <vt:lpstr>'15salários'!Área_de_Impressão</vt:lpstr>
      <vt:lpstr>'16irct'!Área_de_Impressão</vt:lpstr>
      <vt:lpstr>'17acidentes1'!Área_de_Impressão</vt:lpstr>
      <vt:lpstr>'18ssocial'!Área_de_Impressão</vt:lpstr>
      <vt:lpstr>'19ssocial'!Área_de_Impressão</vt:lpstr>
      <vt:lpstr>'20destaque'!Área_de_Impressão</vt:lpstr>
      <vt:lpstr>'21destaque'!Área_de_Impressão</vt:lpstr>
      <vt:lpstr>'22conceito'!Área_de_Impressão</vt:lpstr>
      <vt:lpstr>'23conceito'!Área_de_Impressão</vt:lpstr>
      <vt:lpstr>'6populacao2'!Área_de_Impressão</vt:lpstr>
      <vt:lpstr>'7empregoINE2'!Área_de_Impressão</vt:lpstr>
      <vt:lpstr>'8desemprego_INE2'!Área_de_Impressão</vt:lpstr>
      <vt:lpstr>'9dgert'!Área_de_Impressão</vt:lpstr>
      <vt:lpstr>capa!Área_de_Impressão</vt:lpstr>
      <vt:lpstr>contracapa!Área_de_Impressão</vt:lpstr>
      <vt:lpstr>fontes!Área_de_Impressão</vt:lpstr>
      <vt:lpstr>introducao!Área_de_Impressão</vt:lpstr>
      <vt:lpstr>capa!topo</vt:lpstr>
    </vt:vector>
  </TitlesOfParts>
  <Company>DEEP</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teresa.feliciano</dc:creator>
  <cp:lastModifiedBy>cristina.mata</cp:lastModifiedBy>
  <cp:lastPrinted>2012-06-29T09:11:38Z</cp:lastPrinted>
  <dcterms:created xsi:type="dcterms:W3CDTF">2004-03-02T09:49:36Z</dcterms:created>
  <dcterms:modified xsi:type="dcterms:W3CDTF">2012-06-29T11:02:25Z</dcterms:modified>
</cp:coreProperties>
</file>