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ml.chartshapes+xml"/>
  <Override PartName="/xl/drawings/drawing8.xml" ContentType="application/vnd.openxmlformats-officedocument.drawingml.chartshapes+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drawings/drawing17.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ml.chartshapes+xml"/>
  <Override PartName="/xl/worksheets/sheet3.xml" ContentType="application/vnd.openxmlformats-officedocument.spreadsheetml.worksheet+xml"/>
  <Override PartName="/xl/externalLinks/externalLink3.xml" ContentType="application/vnd.openxmlformats-officedocument.spreadsheetml.externalLink+xml"/>
  <Override PartName="/xl/drawings/drawing13.xml" ContentType="application/vnd.openxmlformats-officedocument.drawingml.chartshapes+xml"/>
  <Override PartName="/xl/charts/chart18.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12.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ml.chartshap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ml.chartshapes+xml"/>
  <Override PartName="/xl/worksheets/sheet14.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charts/chart3.xml" ContentType="application/vnd.openxmlformats-officedocument.drawingml.chart+xml"/>
  <Override PartName="/xl/drawings/drawing5.xml" ContentType="application/vnd.openxmlformats-officedocument.drawingml.chartshapes+xml"/>
  <Override PartName="/xl/drawings/drawing18.xml" ContentType="application/vnd.openxmlformats-officedocument.drawing+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ml.chartshapes+xml"/>
  <Override PartName="/xl/charts/chart19.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15" yWindow="-15" windowWidth="7350" windowHeight="12030" tabRatio="716" firstSheet="6" activeTab="10"/>
  </bookViews>
  <sheets>
    <sheet name="capa" sheetId="5" r:id="rId1"/>
    <sheet name="introducao" sheetId="6" r:id="rId2"/>
    <sheet name="fontes" sheetId="7" r:id="rId3"/>
    <sheet name="6populacao3" sheetId="198" r:id="rId4"/>
    <sheet name="7empregoINE3" sheetId="199" r:id="rId5"/>
    <sheet name="8desemprego_INE3" sheetId="200" r:id="rId6"/>
    <sheet name="9dgert" sheetId="209" r:id="rId7"/>
    <sheet name="10desemprego_IEFP" sheetId="210" r:id="rId8"/>
    <sheet name="11desemprego_IEFP" sheetId="211" r:id="rId9"/>
    <sheet name="12fp_ine_trim" sheetId="194" r:id="rId10"/>
    <sheet name="13empresarial" sheetId="223" r:id="rId11"/>
    <sheet name="14ganhos" sheetId="176" r:id="rId12"/>
    <sheet name="15salários" sheetId="159" r:id="rId13"/>
    <sheet name="16irct" sheetId="221" r:id="rId14"/>
    <sheet name="17acidentes" sheetId="222" r:id="rId15"/>
    <sheet name="18ssocial" sheetId="207" r:id="rId16"/>
    <sheet name="19ssocial" sheetId="208" r:id="rId17"/>
    <sheet name="20destaque" sheetId="217" r:id="rId18"/>
    <sheet name="21destaque" sheetId="219" r:id="rId19"/>
    <sheet name="22conceito" sheetId="26" r:id="rId20"/>
    <sheet name="23conceito" sheetId="27" r:id="rId21"/>
    <sheet name="contracapa" sheetId="28" r:id="rId22"/>
  </sheets>
  <externalReferences>
    <externalReference r:id="rId23"/>
    <externalReference r:id="rId24"/>
    <externalReference r:id="rId25"/>
  </externalReferences>
  <definedNames>
    <definedName name="_xlnm.Print_Area" localSheetId="7">'10desemprego_IEFP'!$A$1:$AF$92</definedName>
    <definedName name="_xlnm.Print_Area" localSheetId="8">'11desemprego_IEFP'!$A$1:$AF$65</definedName>
    <definedName name="_xlnm.Print_Area" localSheetId="9">'12fp_ine_trim'!$A$1:$AB$87</definedName>
    <definedName name="_xlnm.Print_Area" localSheetId="10">'13empresarial'!$A$1:$AJ$78</definedName>
    <definedName name="_xlnm.Print_Area" localSheetId="11">'14ganhos'!$A$1:$V$101</definedName>
    <definedName name="_xlnm.Print_Area" localSheetId="12">'15salários'!$A$1:$P$51</definedName>
    <definedName name="_xlnm.Print_Area" localSheetId="13">'16irct'!$A$1:$AF$89</definedName>
    <definedName name="_xlnm.Print_Area" localSheetId="14">'17acidentes'!$A$1:$Q$50</definedName>
    <definedName name="_xlnm.Print_Area" localSheetId="15">'18ssocial'!$A$1:$AG$71</definedName>
    <definedName name="_xlnm.Print_Area" localSheetId="16">'19ssocial'!$A$1:$X$63</definedName>
    <definedName name="_xlnm.Print_Area" localSheetId="17">'20destaque'!$A$1:$AF$88</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'6populacao3'!$A$1:$Z$63</definedName>
    <definedName name="_xlnm.Print_Area" localSheetId="4">'7empregoINE3'!$A$1:$AA$76</definedName>
    <definedName name="_xlnm.Print_Area" localSheetId="5">'8desemprego_INE3'!$A$1:$AA$73</definedName>
    <definedName name="_xlnm.Print_Area" localSheetId="6">'9dgert'!$A$1:$P$134</definedName>
    <definedName name="_xlnm.Print_Area" localSheetId="0">capa!$A$1:$K$58</definedName>
    <definedName name="_xlnm.Print_Area" localSheetId="21">contracapa!$A$1:$N$56</definedName>
    <definedName name="_xlnm.Print_Area" localSheetId="2">fontes!$A$1:$O$42</definedName>
    <definedName name="_xlnm.Print_Area" localSheetId="1">introducao!$A$1:$O$54</definedName>
    <definedName name="topo" localSheetId="0">capa!$N$6</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'18ssocial'!$E:$E</definedName>
    <definedName name="Z_5859C3A0_D6FB_40D9_B6C2_346CB5A63A0A_.wvu.PrintArea" localSheetId="7" hidden="1">'10desemprego_IEFP'!$A$1:$AF$92</definedName>
    <definedName name="Z_5859C3A0_D6FB_40D9_B6C2_346CB5A63A0A_.wvu.PrintArea" localSheetId="8" hidden="1">'11desemprego_IEFP'!$A$1:$AF$65</definedName>
    <definedName name="Z_5859C3A0_D6FB_40D9_B6C2_346CB5A63A0A_.wvu.PrintArea" localSheetId="9" hidden="1">'12fp_ine_trim'!$A$1:$AB$87</definedName>
    <definedName name="Z_5859C3A0_D6FB_40D9_B6C2_346CB5A63A0A_.wvu.PrintArea" localSheetId="11" hidden="1">'14ganhos'!$A$1:$V$101</definedName>
    <definedName name="Z_5859C3A0_D6FB_40D9_B6C2_346CB5A63A0A_.wvu.PrintArea" localSheetId="12" hidden="1">'15salários'!$A$1:$P$51</definedName>
    <definedName name="Z_5859C3A0_D6FB_40D9_B6C2_346CB5A63A0A_.wvu.PrintArea" localSheetId="13" hidden="1">'16irct'!$A$1:$AF$89</definedName>
    <definedName name="Z_5859C3A0_D6FB_40D9_B6C2_346CB5A63A0A_.wvu.PrintArea" localSheetId="15" hidden="1">'18ssocial'!$A$1:$AG$71</definedName>
    <definedName name="Z_5859C3A0_D6FB_40D9_B6C2_346CB5A63A0A_.wvu.PrintArea" localSheetId="16" hidden="1">'19ssocial'!$A$1:$X$63</definedName>
    <definedName name="Z_5859C3A0_D6FB_40D9_B6C2_346CB5A63A0A_.wvu.PrintArea" localSheetId="17" hidden="1">'20destaque'!$A$1:$AF$88</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'6populacao3'!$A$1:$Z$63</definedName>
    <definedName name="Z_5859C3A0_D6FB_40D9_B6C2_346CB5A63A0A_.wvu.PrintArea" localSheetId="4" hidden="1">'7empregoINE3'!$A$1:$AA$76</definedName>
    <definedName name="Z_5859C3A0_D6FB_40D9_B6C2_346CB5A63A0A_.wvu.PrintArea" localSheetId="5" hidden="1">'8desemprego_INE3'!$A$1:$AA$73</definedName>
    <definedName name="Z_5859C3A0_D6FB_40D9_B6C2_346CB5A63A0A_.wvu.PrintArea" localSheetId="6" hidden="1">'9dgert'!$A$1:$P$134</definedName>
    <definedName name="Z_5859C3A0_D6FB_40D9_B6C2_346CB5A63A0A_.wvu.PrintArea" localSheetId="0" hidden="1">capa!$A$1:$K$58</definedName>
    <definedName name="Z_5859C3A0_D6FB_40D9_B6C2_346CB5A63A0A_.wvu.PrintArea" localSheetId="21" hidden="1">contracapa!$A$1:$N$56</definedName>
    <definedName name="Z_5859C3A0_D6FB_40D9_B6C2_346CB5A63A0A_.wvu.PrintArea" localSheetId="2" hidden="1">fontes!$A$1:$O$42</definedName>
    <definedName name="Z_5859C3A0_D6FB_40D9_B6C2_346CB5A63A0A_.wvu.PrintArea" localSheetId="1" hidden="1">introducao!$A$1:$O$54</definedName>
    <definedName name="Z_5859C3A0_D6FB_40D9_B6C2_346CB5A63A0A_.wvu.Rows" localSheetId="7" hidden="1">'10desemprego_IEFP'!$24:$27,'10desemprego_IEFP'!$58:$60,'10desemprego_IEFP'!$72:$79</definedName>
    <definedName name="Z_5859C3A0_D6FB_40D9_B6C2_346CB5A63A0A_.wvu.Rows" localSheetId="8" hidden="1">'11desemprego_IEFP'!$51:$51,'11desemprego_IEFP'!$58:$60</definedName>
    <definedName name="Z_5859C3A0_D6FB_40D9_B6C2_346CB5A63A0A_.wvu.Rows" localSheetId="9" hidden="1">'12fp_ine_trim'!#REF!,'12fp_ine_trim'!#REF!</definedName>
    <definedName name="Z_5859C3A0_D6FB_40D9_B6C2_346CB5A63A0A_.wvu.Rows" localSheetId="11" hidden="1">'14ganhos'!$35:$72</definedName>
    <definedName name="Z_5859C3A0_D6FB_40D9_B6C2_346CB5A63A0A_.wvu.Rows" localSheetId="12" hidden="1">'15salários'!$28:$29,'15salários'!#REF!</definedName>
    <definedName name="Z_5859C3A0_D6FB_40D9_B6C2_346CB5A63A0A_.wvu.Rows" localSheetId="13" hidden="1">'16irct'!$53:$65</definedName>
    <definedName name="Z_5859C3A0_D6FB_40D9_B6C2_346CB5A63A0A_.wvu.Rows" localSheetId="15" hidden="1">'18ssocial'!$30:$30</definedName>
    <definedName name="Z_5859C3A0_D6FB_40D9_B6C2_346CB5A63A0A_.wvu.Rows" localSheetId="16" hidden="1">'19ssocial'!#REF!</definedName>
    <definedName name="Z_5859C3A0_D6FB_40D9_B6C2_346CB5A63A0A_.wvu.Rows" localSheetId="17" hidden="1">'20destaque'!$36:$44,'20destaque'!$47:$48</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'6populacao3'!$8:$8,'6populacao3'!#REF!,'6populacao3'!$31:$60</definedName>
    <definedName name="Z_5859C3A0_D6FB_40D9_B6C2_346CB5A63A0A_.wvu.Rows" localSheetId="4" hidden="1">'7empregoINE3'!#REF!,'7empregoINE3'!$44:$73</definedName>
    <definedName name="Z_5859C3A0_D6FB_40D9_B6C2_346CB5A63A0A_.wvu.Rows" localSheetId="5" hidden="1">'8desemprego_INE3'!#REF!,'8desemprego_INE3'!#REF!,'8desemprego_INE3'!$42:$71,'8desemprego_INE3'!#REF!</definedName>
    <definedName name="Z_5859C3A0_D6FB_40D9_B6C2_346CB5A63A0A_.wvu.Rows" localSheetId="6" hidden="1">'9dgert'!$5:$6,'9dgert'!#REF!,'9dgert'!$80:$130</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'18ssocial'!$E:$E</definedName>
    <definedName name="Z_87E9DA1B_1CEB_458D_87A5_C4E38BAE485A_.wvu.PrintArea" localSheetId="7" hidden="1">'10desemprego_IEFP'!$A$1:$AF$92</definedName>
    <definedName name="Z_87E9DA1B_1CEB_458D_87A5_C4E38BAE485A_.wvu.PrintArea" localSheetId="8" hidden="1">'11desemprego_IEFP'!$A$1:$AF$65</definedName>
    <definedName name="Z_87E9DA1B_1CEB_458D_87A5_C4E38BAE485A_.wvu.PrintArea" localSheetId="9" hidden="1">'12fp_ine_trim'!$A$1:$AB$87</definedName>
    <definedName name="Z_87E9DA1B_1CEB_458D_87A5_C4E38BAE485A_.wvu.PrintArea" localSheetId="11" hidden="1">'14ganhos'!$A$1:$V$101</definedName>
    <definedName name="Z_87E9DA1B_1CEB_458D_87A5_C4E38BAE485A_.wvu.PrintArea" localSheetId="12" hidden="1">'15salários'!$A$1:$P$51</definedName>
    <definedName name="Z_87E9DA1B_1CEB_458D_87A5_C4E38BAE485A_.wvu.PrintArea" localSheetId="13" hidden="1">'16irct'!$A$1:$AF$89</definedName>
    <definedName name="Z_87E9DA1B_1CEB_458D_87A5_C4E38BAE485A_.wvu.PrintArea" localSheetId="15" hidden="1">'18ssocial'!$A$1:$AG$71</definedName>
    <definedName name="Z_87E9DA1B_1CEB_458D_87A5_C4E38BAE485A_.wvu.PrintArea" localSheetId="16" hidden="1">'19ssocial'!$A$1:$X$63</definedName>
    <definedName name="Z_87E9DA1B_1CEB_458D_87A5_C4E38BAE485A_.wvu.PrintArea" localSheetId="17" hidden="1">'20destaque'!$A$1:$AF$88</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'6populacao3'!$A$1:$Z$63</definedName>
    <definedName name="Z_87E9DA1B_1CEB_458D_87A5_C4E38BAE485A_.wvu.PrintArea" localSheetId="4" hidden="1">'7empregoINE3'!$A$1:$AA$76</definedName>
    <definedName name="Z_87E9DA1B_1CEB_458D_87A5_C4E38BAE485A_.wvu.PrintArea" localSheetId="5" hidden="1">'8desemprego_INE3'!$A$1:$AA$73</definedName>
    <definedName name="Z_87E9DA1B_1CEB_458D_87A5_C4E38BAE485A_.wvu.PrintArea" localSheetId="6" hidden="1">'9dgert'!$A$1:$P$134</definedName>
    <definedName name="Z_87E9DA1B_1CEB_458D_87A5_C4E38BAE485A_.wvu.PrintArea" localSheetId="0" hidden="1">capa!$A$1:$K$58</definedName>
    <definedName name="Z_87E9DA1B_1CEB_458D_87A5_C4E38BAE485A_.wvu.PrintArea" localSheetId="21" hidden="1">contracapa!$A$1:$N$56</definedName>
    <definedName name="Z_87E9DA1B_1CEB_458D_87A5_C4E38BAE485A_.wvu.PrintArea" localSheetId="2" hidden="1">fontes!$A$1:$O$42</definedName>
    <definedName name="Z_87E9DA1B_1CEB_458D_87A5_C4E38BAE485A_.wvu.PrintArea" localSheetId="1" hidden="1">introducao!$A$1:$O$54</definedName>
    <definedName name="Z_87E9DA1B_1CEB_458D_87A5_C4E38BAE485A_.wvu.Rows" localSheetId="7" hidden="1">'10desemprego_IEFP'!$24:$27,'10desemprego_IEFP'!$58:$60,'10desemprego_IEFP'!$72:$79</definedName>
    <definedName name="Z_87E9DA1B_1CEB_458D_87A5_C4E38BAE485A_.wvu.Rows" localSheetId="8" hidden="1">'11desemprego_IEFP'!$51:$51,'11desemprego_IEFP'!$58:$60</definedName>
    <definedName name="Z_87E9DA1B_1CEB_458D_87A5_C4E38BAE485A_.wvu.Rows" localSheetId="9" hidden="1">'12fp_ine_trim'!#REF!,'12fp_ine_trim'!#REF!</definedName>
    <definedName name="Z_87E9DA1B_1CEB_458D_87A5_C4E38BAE485A_.wvu.Rows" localSheetId="11" hidden="1">'14ganhos'!$35:$72</definedName>
    <definedName name="Z_87E9DA1B_1CEB_458D_87A5_C4E38BAE485A_.wvu.Rows" localSheetId="12" hidden="1">'15salários'!$28:$29,'15salários'!#REF!</definedName>
    <definedName name="Z_87E9DA1B_1CEB_458D_87A5_C4E38BAE485A_.wvu.Rows" localSheetId="13" hidden="1">'16irct'!$53:$65</definedName>
    <definedName name="Z_87E9DA1B_1CEB_458D_87A5_C4E38BAE485A_.wvu.Rows" localSheetId="15" hidden="1">'18ssocial'!$30:$30</definedName>
    <definedName name="Z_87E9DA1B_1CEB_458D_87A5_C4E38BAE485A_.wvu.Rows" localSheetId="16" hidden="1">'19ssocial'!#REF!</definedName>
    <definedName name="Z_87E9DA1B_1CEB_458D_87A5_C4E38BAE485A_.wvu.Rows" localSheetId="17" hidden="1">'20destaque'!$36:$44,'20destaque'!$47:$48</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'6populacao3'!$8:$8,'6populacao3'!#REF!,'6populacao3'!$31:$60</definedName>
    <definedName name="Z_87E9DA1B_1CEB_458D_87A5_C4E38BAE485A_.wvu.Rows" localSheetId="4" hidden="1">'7empregoINE3'!#REF!,'7empregoINE3'!$44:$73</definedName>
    <definedName name="Z_87E9DA1B_1CEB_458D_87A5_C4E38BAE485A_.wvu.Rows" localSheetId="5" hidden="1">'8desemprego_INE3'!#REF!,'8desemprego_INE3'!#REF!,'8desemprego_INE3'!$42:$71,'8desemprego_INE3'!#REF!</definedName>
    <definedName name="Z_87E9DA1B_1CEB_458D_87A5_C4E38BAE485A_.wvu.Rows" localSheetId="6" hidden="1">'9dgert'!$5:$6,'9dgert'!#REF!,'9dgert'!$80:$130</definedName>
    <definedName name="Z_D8E90C30_C61D_40A7_989F_8651AA8E91E2_.wvu.Cols" localSheetId="13" hidden="1">'16irct'!$G:$G</definedName>
    <definedName name="Z_D8E90C30_C61D_40A7_989F_8651AA8E91E2_.wvu.Cols" localSheetId="15" hidden="1">'18ssocial'!$E:$E</definedName>
    <definedName name="Z_D8E90C30_C61D_40A7_989F_8651AA8E91E2_.wvu.PrintArea" localSheetId="7" hidden="1">'10desemprego_IEFP'!$A$1:$AF$92</definedName>
    <definedName name="Z_D8E90C30_C61D_40A7_989F_8651AA8E91E2_.wvu.PrintArea" localSheetId="8" hidden="1">'11desemprego_IEFP'!$A$1:$AF$65</definedName>
    <definedName name="Z_D8E90C30_C61D_40A7_989F_8651AA8E91E2_.wvu.PrintArea" localSheetId="9" hidden="1">'12fp_ine_trim'!$A$1:$AB$87</definedName>
    <definedName name="Z_D8E90C30_C61D_40A7_989F_8651AA8E91E2_.wvu.PrintArea" localSheetId="11" hidden="1">'14ganhos'!$A$1:$V$101</definedName>
    <definedName name="Z_D8E90C30_C61D_40A7_989F_8651AA8E91E2_.wvu.PrintArea" localSheetId="12" hidden="1">'15salários'!$A$1:$P$51</definedName>
    <definedName name="Z_D8E90C30_C61D_40A7_989F_8651AA8E91E2_.wvu.PrintArea" localSheetId="13" hidden="1">'16irct'!$A$1:$AF$89</definedName>
    <definedName name="Z_D8E90C30_C61D_40A7_989F_8651AA8E91E2_.wvu.PrintArea" localSheetId="15" hidden="1">'18ssocial'!$A$1:$AG$71</definedName>
    <definedName name="Z_D8E90C30_C61D_40A7_989F_8651AA8E91E2_.wvu.PrintArea" localSheetId="16" hidden="1">'19ssocial'!$A$1:$X$63</definedName>
    <definedName name="Z_D8E90C30_C61D_40A7_989F_8651AA8E91E2_.wvu.PrintArea" localSheetId="17" hidden="1">'20destaque'!$A$1:$AF$88</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'6populacao3'!$A$1:$Z$63</definedName>
    <definedName name="Z_D8E90C30_C61D_40A7_989F_8651AA8E91E2_.wvu.PrintArea" localSheetId="4" hidden="1">'7empregoINE3'!$A$1:$AA$76</definedName>
    <definedName name="Z_D8E90C30_C61D_40A7_989F_8651AA8E91E2_.wvu.PrintArea" localSheetId="5" hidden="1">'8desemprego_INE3'!$A$1:$AA$73</definedName>
    <definedName name="Z_D8E90C30_C61D_40A7_989F_8651AA8E91E2_.wvu.PrintArea" localSheetId="6" hidden="1">'9dgert'!$A$1:$P$134</definedName>
    <definedName name="Z_D8E90C30_C61D_40A7_989F_8651AA8E91E2_.wvu.PrintArea" localSheetId="0" hidden="1">capa!$A$1:$K$58</definedName>
    <definedName name="Z_D8E90C30_C61D_40A7_989F_8651AA8E91E2_.wvu.PrintArea" localSheetId="21" hidden="1">contracapa!$A$1:$N$56</definedName>
    <definedName name="Z_D8E90C30_C61D_40A7_989F_8651AA8E91E2_.wvu.PrintArea" localSheetId="2" hidden="1">fontes!$A$1:$O$42</definedName>
    <definedName name="Z_D8E90C30_C61D_40A7_989F_8651AA8E91E2_.wvu.PrintArea" localSheetId="1" hidden="1">introducao!$A$1:$O$54</definedName>
    <definedName name="Z_D8E90C30_C61D_40A7_989F_8651AA8E91E2_.wvu.Rows" localSheetId="8" hidden="1">'11desemprego_IEFP'!$51:$51,'11desemprego_IEFP'!$58:$60</definedName>
    <definedName name="Z_D8E90C30_C61D_40A7_989F_8651AA8E91E2_.wvu.Rows" localSheetId="9" hidden="1">'12fp_ine_trim'!#REF!,'12fp_ine_trim'!#REF!</definedName>
    <definedName name="Z_D8E90C30_C61D_40A7_989F_8651AA8E91E2_.wvu.Rows" localSheetId="11" hidden="1">'14ganhos'!$35:$72</definedName>
    <definedName name="Z_D8E90C30_C61D_40A7_989F_8651AA8E91E2_.wvu.Rows" localSheetId="12" hidden="1">'15salários'!$28:$29,'15salários'!#REF!</definedName>
    <definedName name="Z_D8E90C30_C61D_40A7_989F_8651AA8E91E2_.wvu.Rows" localSheetId="13" hidden="1">'16irct'!$53:$65</definedName>
    <definedName name="Z_D8E90C30_C61D_40A7_989F_8651AA8E91E2_.wvu.Rows" localSheetId="15" hidden="1">'18ssocial'!$30:$30</definedName>
    <definedName name="Z_D8E90C30_C61D_40A7_989F_8651AA8E91E2_.wvu.Rows" localSheetId="16" hidden="1">'19ssocial'!#REF!</definedName>
    <definedName name="Z_D8E90C30_C61D_40A7_989F_8651AA8E91E2_.wvu.Rows" localSheetId="17" hidden="1">'20destaque'!$36:$44,'20destaque'!$47:$48</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'6populacao3'!$8:$8,'6populacao3'!$30:$30,'6populacao3'!$31:$60,'6populacao3'!$61:$61</definedName>
    <definedName name="Z_D8E90C30_C61D_40A7_989F_8651AA8E91E2_.wvu.Rows" localSheetId="4" hidden="1">'7empregoINE3'!#REF!,'7empregoINE3'!$44:$73</definedName>
    <definedName name="Z_D8E90C30_C61D_40A7_989F_8651AA8E91E2_.wvu.Rows" localSheetId="6" hidden="1">'9dgert'!$5:$6,'9dgert'!#REF!,'9dgert'!$80:$130</definedName>
  </definedNames>
  <calcPr calcId="125725" fullPrecision="0"/>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L60" i="219"/>
  <c r="K39"/>
  <c r="J39"/>
  <c r="H39"/>
  <c r="F39"/>
  <c r="K38"/>
  <c r="J38"/>
  <c r="L38" s="1"/>
  <c r="H38"/>
  <c r="F38"/>
  <c r="K37"/>
  <c r="J37"/>
  <c r="H37"/>
  <c r="F37"/>
  <c r="K36"/>
  <c r="J36"/>
  <c r="L36" s="1"/>
  <c r="H36"/>
  <c r="F36"/>
  <c r="K35"/>
  <c r="J35"/>
  <c r="H35"/>
  <c r="F35"/>
  <c r="K34"/>
  <c r="J34"/>
  <c r="L34" s="1"/>
  <c r="H34"/>
  <c r="F34"/>
  <c r="K33"/>
  <c r="J33"/>
  <c r="H33"/>
  <c r="F33"/>
  <c r="K32"/>
  <c r="J32"/>
  <c r="L32" s="1"/>
  <c r="H32"/>
  <c r="F32"/>
  <c r="K31"/>
  <c r="J31"/>
  <c r="H31"/>
  <c r="F31"/>
  <c r="K30"/>
  <c r="J30"/>
  <c r="L30" s="1"/>
  <c r="H30"/>
  <c r="F30"/>
  <c r="K29"/>
  <c r="J29"/>
  <c r="H29"/>
  <c r="F29"/>
  <c r="K28"/>
  <c r="J28"/>
  <c r="L28" s="1"/>
  <c r="H28"/>
  <c r="F28"/>
  <c r="K27"/>
  <c r="J27"/>
  <c r="H27"/>
  <c r="F27"/>
  <c r="K26"/>
  <c r="J26"/>
  <c r="L26" s="1"/>
  <c r="H26"/>
  <c r="F26"/>
  <c r="K25"/>
  <c r="J25"/>
  <c r="H25"/>
  <c r="F25"/>
  <c r="K24"/>
  <c r="J24"/>
  <c r="L24" s="1"/>
  <c r="H24"/>
  <c r="F24"/>
  <c r="K23"/>
  <c r="J23"/>
  <c r="H23"/>
  <c r="F23"/>
  <c r="K22"/>
  <c r="J22"/>
  <c r="L22" s="1"/>
  <c r="H22"/>
  <c r="F22"/>
  <c r="K21"/>
  <c r="J21"/>
  <c r="H21"/>
  <c r="F21"/>
  <c r="K20"/>
  <c r="J20"/>
  <c r="L20" s="1"/>
  <c r="H20"/>
  <c r="F20"/>
  <c r="K19"/>
  <c r="J19"/>
  <c r="H19"/>
  <c r="F19"/>
  <c r="K18"/>
  <c r="J18"/>
  <c r="L18" s="1"/>
  <c r="H18"/>
  <c r="F18"/>
  <c r="K17"/>
  <c r="J17"/>
  <c r="H17"/>
  <c r="F17"/>
  <c r="K16"/>
  <c r="J16"/>
  <c r="L16" s="1"/>
  <c r="H16"/>
  <c r="F16"/>
  <c r="K15"/>
  <c r="J15"/>
  <c r="H15"/>
  <c r="F15"/>
  <c r="K14"/>
  <c r="J14"/>
  <c r="L14" s="1"/>
  <c r="H14"/>
  <c r="F14"/>
  <c r="K13"/>
  <c r="J13"/>
  <c r="H13"/>
  <c r="F13"/>
  <c r="K12"/>
  <c r="J12"/>
  <c r="L12" s="1"/>
  <c r="H12"/>
  <c r="F12"/>
  <c r="K11"/>
  <c r="J11"/>
  <c r="H11"/>
  <c r="F11"/>
  <c r="K10"/>
  <c r="J10"/>
  <c r="L10" s="1"/>
  <c r="H10"/>
  <c r="F10"/>
  <c r="K9"/>
  <c r="J9"/>
  <c r="H9"/>
  <c r="F9"/>
  <c r="L9" l="1"/>
  <c r="L11"/>
  <c r="L13"/>
  <c r="L15"/>
  <c r="L17"/>
  <c r="L19"/>
  <c r="L21"/>
  <c r="L23"/>
  <c r="L25"/>
  <c r="L27"/>
  <c r="L29"/>
  <c r="L31"/>
  <c r="L33"/>
  <c r="L35"/>
  <c r="L37"/>
  <c r="L39"/>
  <c r="N134" i="209"/>
  <c r="N76"/>
  <c r="M76"/>
  <c r="L76"/>
  <c r="K76"/>
  <c r="J76"/>
  <c r="I76"/>
  <c r="H76"/>
  <c r="G76"/>
  <c r="F76"/>
  <c r="N68"/>
  <c r="F63"/>
  <c r="N58"/>
  <c r="J58"/>
  <c r="H58"/>
  <c r="F58"/>
  <c r="N53"/>
  <c r="L53"/>
  <c r="J53"/>
  <c r="H53"/>
  <c r="F53"/>
  <c r="N48"/>
  <c r="L48"/>
  <c r="J48"/>
  <c r="H48"/>
  <c r="F48"/>
  <c r="N40"/>
  <c r="L40"/>
  <c r="J40"/>
  <c r="H40"/>
  <c r="F40"/>
  <c r="K37" i="7" l="1"/>
</calcChain>
</file>

<file path=xl/sharedStrings.xml><?xml version="1.0" encoding="utf-8"?>
<sst xmlns="http://schemas.openxmlformats.org/spreadsheetml/2006/main" count="1752" uniqueCount="708">
  <si>
    <t>invalidez, velhice e sobrevivência</t>
  </si>
  <si>
    <t>Outras Edições do GEP disponíveis em:</t>
  </si>
  <si>
    <t>desemprego e apoio ao emprego</t>
  </si>
  <si>
    <t>população total</t>
  </si>
  <si>
    <t>Informação Estatística mais desagregada disponível em:</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</si>
  <si>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</si>
  <si>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</si>
  <si>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</si>
  <si>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</si>
  <si>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</si>
  <si>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</si>
  <si>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</si>
  <si>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</si>
  <si>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</si>
  <si>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</si>
  <si>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</si>
  <si>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</si>
  <si>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</si>
  <si>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</si>
  <si>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</si>
  <si>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</si>
  <si>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</si>
  <si>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</si>
  <si>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</si>
  <si>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</si>
  <si>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</si>
  <si>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</si>
  <si>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Conceitos </t>
  </si>
  <si>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</si>
  <si>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</si>
  <si>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</si>
  <si>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</si>
  <si>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</si>
  <si>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</si>
  <si>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</si>
  <si>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</si>
  <si>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</si>
  <si>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</si>
  <si>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r>
      <t>Autor</t>
    </r>
    <r>
      <rPr>
        <sz val="8"/>
        <color indexed="63"/>
        <rFont val="Arial"/>
        <family val="2"/>
      </rPr>
      <t>: Gabinete de Estratégia e Planeamento (GEP)</t>
    </r>
  </si>
  <si>
    <t xml:space="preserve"> </t>
  </si>
  <si>
    <t xml:space="preserve">ISSN: 0873 - 4682  </t>
  </si>
  <si>
    <t>valor nulo</t>
  </si>
  <si>
    <t>valor não disponível</t>
  </si>
  <si>
    <t xml:space="preserve"> Informação em destaque</t>
  </si>
  <si>
    <t>valor inferior à unidade utilizada</t>
  </si>
  <si>
    <t>Mais Informações</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</si>
  <si>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</si>
  <si>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</si>
  <si>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</si>
  <si>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</si>
  <si>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</si>
  <si>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</si>
  <si>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t>Equipa de Estatísticas e Difusão de Indicadores (EEDI)</t>
  </si>
  <si>
    <r>
      <t>Título</t>
    </r>
    <r>
      <rPr>
        <sz val="8"/>
        <color indexed="63"/>
        <rFont val="Arial"/>
        <family val="2"/>
      </rPr>
      <t>: Boletim Estatístico    -</t>
    </r>
  </si>
  <si>
    <t>tendências do mercado de trabalho</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</si>
  <si>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</si>
  <si>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</si>
  <si>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</si>
  <si>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</si>
  <si>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</si>
  <si>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taxa desemprego - EU 27</t>
  </si>
  <si>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</si>
  <si>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</si>
  <si>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</si>
  <si>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</si>
  <si>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GEP/MSSS,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</si>
  <si>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GEP/MSSS,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</si>
  <si>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GEP/MSSS,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</si>
  <si>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</si>
  <si>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Índice de Preços no Consumidor </t>
    </r>
    <r>
      <rPr>
        <sz val="8"/>
        <color indexed="63"/>
        <rFont val="Arial"/>
        <family val="2"/>
      </rPr>
      <t>- informação de carácter mensal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</si>
  <si>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</si>
  <si>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</si>
  <si>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</si>
  <si>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</si>
  <si>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r>
      <t>GEP/MSSS,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</si>
  <si>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GEP/MSSS,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</si>
  <si>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t>Ministério da Solidariedade e da Segurança Social</t>
  </si>
  <si>
    <r>
      <t>e-mail:</t>
    </r>
    <r>
      <rPr>
        <sz val="8"/>
        <color indexed="63"/>
        <rFont val="Arial"/>
        <family val="2"/>
      </rPr>
      <t xml:space="preserve"> dados@gep.msss.gov.pt</t>
    </r>
  </si>
  <si>
    <r>
      <t>Internet:</t>
    </r>
    <r>
      <rPr>
        <sz val="8"/>
        <color indexed="63"/>
        <rFont val="Arial"/>
        <family val="2"/>
      </rPr>
      <t xml:space="preserve"> www.gep.msss.gov.pt</t>
    </r>
  </si>
  <si>
    <t>http://www.gep.msss.gov.pt/estatistica/index.php</t>
  </si>
  <si>
    <t>http://www.gep.msss.gov.pt/index.php</t>
  </si>
  <si>
    <t>MINISTÉRIO DA SOLIDARIEDADE E DA SEGURANÇA SOCIAL</t>
  </si>
  <si>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</si>
  <si>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</si>
  <si>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</si>
  <si>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</si>
  <si>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</si>
  <si>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</si>
  <si>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</si>
  <si>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</si>
  <si>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</si>
  <si>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</si>
  <si>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</si>
  <si>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</si>
  <si>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</si>
  <si>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</si>
  <si>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</si>
  <si>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</si>
  <si>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</si>
  <si>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</si>
  <si>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</si>
  <si>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</si>
  <si>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</si>
  <si>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</si>
  <si>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</si>
  <si>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 xml:space="preserve"> Estrutura empresarial</t>
  </si>
  <si>
    <t>(número)</t>
  </si>
  <si>
    <t>mulheres</t>
  </si>
  <si>
    <t>homens</t>
  </si>
  <si>
    <t>Santarém</t>
  </si>
  <si>
    <t>fonte: GEP/MSSS, Inquérito aos Salários por Profissões na Construção.</t>
  </si>
  <si>
    <t>Mais informação em:  http://www.gep.msss.gov.pt/estatistica/remuneracoes/index.php#salarios</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</si>
  <si>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</si>
  <si>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</si>
  <si>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</si>
  <si>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</si>
  <si>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</si>
  <si>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</si>
  <si>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</si>
  <si>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</si>
  <si>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</si>
  <si>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</si>
  <si>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</si>
  <si>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</si>
  <si>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</si>
  <si>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</si>
  <si>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</si>
  <si>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</si>
  <si>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</si>
  <si>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salários na construção - taxa de salário horária por profissões</t>
  </si>
  <si>
    <t>outubro</t>
  </si>
  <si>
    <t>julho</t>
  </si>
  <si>
    <t>abril</t>
  </si>
  <si>
    <t>janeiro</t>
  </si>
  <si>
    <t>salários na construção - taxa de salário mensal por profissões</t>
  </si>
  <si>
    <t xml:space="preserve"> Remunerações </t>
  </si>
  <si>
    <t>Mais informação em:  http://www.ine.pt</t>
  </si>
  <si>
    <t xml:space="preserve">  Transportes aéreos de passageiros  </t>
  </si>
  <si>
    <t>principais variações face ao mês anterior</t>
  </si>
  <si>
    <r>
      <t xml:space="preserve">Média </t>
    </r>
    <r>
      <rPr>
        <sz val="7"/>
        <color indexed="63"/>
        <rFont val="Arial"/>
        <family val="2"/>
      </rPr>
      <t>(últimos 12 meses)</t>
    </r>
  </si>
  <si>
    <t>Homóloga</t>
  </si>
  <si>
    <t>Em cadeia</t>
  </si>
  <si>
    <t>variação</t>
  </si>
  <si>
    <t>jan.</t>
  </si>
  <si>
    <t>dez.</t>
  </si>
  <si>
    <t>nov.</t>
  </si>
  <si>
    <t>out.</t>
  </si>
  <si>
    <t>set.</t>
  </si>
  <si>
    <t>ago.</t>
  </si>
  <si>
    <t>jul.</t>
  </si>
  <si>
    <t>jun.</t>
  </si>
  <si>
    <t>mai.</t>
  </si>
  <si>
    <t>abr.</t>
  </si>
  <si>
    <t>mar.</t>
  </si>
  <si>
    <t>fev.</t>
  </si>
  <si>
    <r>
      <t xml:space="preserve">índice de preços no consumidor </t>
    </r>
    <r>
      <rPr>
        <sz val="8"/>
        <color indexed="9"/>
        <rFont val="Arial"/>
        <family val="2"/>
      </rPr>
      <t>(Base 2008)</t>
    </r>
  </si>
  <si>
    <t xml:space="preserve">                                                                                                                                                                                                                                                                                                                 </t>
  </si>
  <si>
    <t>Mais informação em:  http://www.dgert.mee.gov.pt</t>
  </si>
  <si>
    <t>fonte: DGERT/MEE, Variação média ponderada intertabelas.</t>
  </si>
  <si>
    <t>Decisão de arbitragem voluntária</t>
  </si>
  <si>
    <t>Regulamento de condições mínimas</t>
  </si>
  <si>
    <t>AE</t>
  </si>
  <si>
    <t>ACT</t>
  </si>
  <si>
    <t>CCT</t>
  </si>
  <si>
    <t>convenções publicadas</t>
  </si>
  <si>
    <t>ipc</t>
  </si>
  <si>
    <t>real</t>
  </si>
  <si>
    <t>nominal</t>
  </si>
  <si>
    <t>%</t>
  </si>
  <si>
    <t>variação anualizada (%)</t>
  </si>
  <si>
    <t>variação (%)</t>
  </si>
  <si>
    <r>
      <t xml:space="preserve">eficácia
</t>
    </r>
    <r>
      <rPr>
        <sz val="8"/>
        <color indexed="63"/>
        <rFont val="Arial"/>
        <family val="2"/>
      </rPr>
      <t>(meses)</t>
    </r>
  </si>
  <si>
    <t>trabalha-dores</t>
  </si>
  <si>
    <t>convenção com maior número de trabalhadores</t>
  </si>
  <si>
    <t>novembro de 2011</t>
  </si>
  <si>
    <t>(2) informação codificada com a Classificação Portuguesa de Atividades Económicas, Revisão 3 (CAE-Rev.3).</t>
  </si>
  <si>
    <t xml:space="preserve">(1) para as quais existem dados que permitem os cálculos dos valores médios (não entram para estes cálculos as primeiras convenções, as paralelas de outras publicadas em meses anteriores, as convenções cujas alterações são não salariais e as convenções em que não se dispõe de elementos sobre o número de trabalhadores).                     </t>
  </si>
  <si>
    <t>Real</t>
  </si>
  <si>
    <t>Nominal</t>
  </si>
  <si>
    <r>
      <t xml:space="preserve">variação média anualizada </t>
    </r>
    <r>
      <rPr>
        <sz val="7"/>
        <color indexed="20"/>
        <rFont val="Arial"/>
        <family val="2"/>
      </rPr>
      <t>(%)</t>
    </r>
  </si>
  <si>
    <r>
      <t xml:space="preserve">eficácia média ponderada </t>
    </r>
    <r>
      <rPr>
        <sz val="6"/>
        <color indexed="20"/>
        <rFont val="Arial"/>
        <family val="2"/>
      </rPr>
      <t>(meses)</t>
    </r>
  </si>
  <si>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</si>
  <si>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</si>
  <si>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</si>
  <si>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</si>
  <si>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R. </t>
    </r>
    <r>
      <rPr>
        <sz val="8"/>
        <color indexed="63"/>
        <rFont val="Arial"/>
        <family val="2"/>
      </rPr>
      <t>Ativ. artíst., de espect. desp.e recr.</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</si>
  <si>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</si>
  <si>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</si>
  <si>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</si>
  <si>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</si>
  <si>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</si>
  <si>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</si>
  <si>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</si>
  <si>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</si>
  <si>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</si>
  <si>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</si>
  <si>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</si>
  <si>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</si>
  <si>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</si>
  <si>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</si>
  <si>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</si>
  <si>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</si>
  <si>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</si>
  <si>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Portaria de condições de trabalho</t>
  </si>
  <si>
    <t>informação mensal</t>
  </si>
  <si>
    <t xml:space="preserve">instrumentos de regulamentação coletiva do trabalho </t>
  </si>
  <si>
    <t xml:space="preserve"> Regulamentação coletiva e preços </t>
  </si>
  <si>
    <t xml:space="preserve">Remunerações </t>
  </si>
  <si>
    <t>diploma</t>
  </si>
  <si>
    <t>Dec.Lei 
242/2004 
de 31/12</t>
  </si>
  <si>
    <t>Dec.Lei 238/2005
de 30/12</t>
  </si>
  <si>
    <t>Dec.Lei 
2/2007
de 03/01</t>
  </si>
  <si>
    <t>Dec.Lei 397/2007
de 31/12</t>
  </si>
  <si>
    <t>Dec.Lei 246/2008
de 18/12</t>
  </si>
  <si>
    <t>Dec.Lei 5/2010
de 15/01</t>
  </si>
  <si>
    <t>Dec.Lei 143/2010
de 31/12</t>
  </si>
  <si>
    <r>
      <t>data de entrada em vigor</t>
    </r>
    <r>
      <rPr>
        <b/>
        <sz val="8"/>
        <color indexed="63"/>
        <rFont val="Arial"/>
        <family val="2"/>
      </rPr>
      <t/>
    </r>
  </si>
  <si>
    <t>01/01/2005</t>
  </si>
  <si>
    <t>01/01/2006</t>
  </si>
  <si>
    <t>01/01/2007</t>
  </si>
  <si>
    <t>01/01/2008</t>
  </si>
  <si>
    <t>01/01/2009</t>
  </si>
  <si>
    <t>01/01/2010</t>
  </si>
  <si>
    <t>01/01/2011</t>
  </si>
  <si>
    <t>remuneração/ganho médio mensal - indicadores globais</t>
  </si>
  <si>
    <t>(euros e %)</t>
  </si>
  <si>
    <r>
      <t>remuneração de base média mensal</t>
    </r>
    <r>
      <rPr>
        <sz val="7"/>
        <color indexed="20"/>
        <rFont val="Arial"/>
        <family val="2"/>
      </rPr>
      <t xml:space="preserve"> </t>
    </r>
  </si>
  <si>
    <r>
      <t>ganho médio mensal</t>
    </r>
    <r>
      <rPr>
        <sz val="7"/>
        <color indexed="20"/>
        <rFont val="Arial"/>
        <family val="2"/>
      </rPr>
      <t xml:space="preserve"> </t>
    </r>
  </si>
  <si>
    <r>
      <t>remuneração de base/ganho</t>
    </r>
    <r>
      <rPr>
        <sz val="7"/>
        <color indexed="20"/>
        <rFont val="Arial"/>
        <family val="2"/>
      </rPr>
      <t xml:space="preserve"> (%)</t>
    </r>
  </si>
  <si>
    <r>
      <t xml:space="preserve">trabalhadores abrangidos pela retribuição mínima mensal garantida </t>
    </r>
    <r>
      <rPr>
        <vertAlign val="superscript"/>
        <sz val="8"/>
        <color indexed="20"/>
        <rFont val="Arial"/>
        <family val="2"/>
      </rPr>
      <t>(1)</t>
    </r>
    <r>
      <rPr>
        <sz val="8"/>
        <color indexed="20"/>
        <rFont val="Arial"/>
        <family val="2"/>
      </rPr>
      <t xml:space="preserve"> </t>
    </r>
    <r>
      <rPr>
        <sz val="7"/>
        <color indexed="20"/>
        <rFont val="Arial"/>
        <family val="2"/>
      </rPr>
      <t>(%)</t>
    </r>
  </si>
  <si>
    <r>
      <t>Homens</t>
    </r>
    <r>
      <rPr>
        <sz val="7"/>
        <color indexed="63"/>
        <rFont val="Arial"/>
        <family val="2"/>
      </rPr>
      <t xml:space="preserve"> (%)</t>
    </r>
  </si>
  <si>
    <r>
      <t>Mulheres</t>
    </r>
    <r>
      <rPr>
        <sz val="7"/>
        <color indexed="63"/>
        <rFont val="Arial"/>
        <family val="2"/>
      </rPr>
      <t xml:space="preserve"> (%)</t>
    </r>
  </si>
  <si>
    <t xml:space="preserve">remuneração de base média mensal </t>
  </si>
  <si>
    <t xml:space="preserve">ganho médio mensal </t>
  </si>
  <si>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</si>
  <si>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r>
      <t xml:space="preserve">B. </t>
    </r>
    <r>
      <rPr>
        <sz val="8"/>
        <color indexed="63"/>
        <rFont val="Arial"/>
        <family val="2"/>
      </rPr>
      <t>Indústrias extrativas</t>
    </r>
  </si>
  <si>
    <r>
      <t xml:space="preserve">C. </t>
    </r>
    <r>
      <rPr>
        <sz val="8"/>
        <color indexed="63"/>
        <rFont val="Arial"/>
        <family val="2"/>
      </rPr>
      <t>Indústrias transformadoras</t>
    </r>
  </si>
  <si>
    <r>
      <t xml:space="preserve">D. </t>
    </r>
    <r>
      <rPr>
        <sz val="8"/>
        <color indexed="63"/>
        <rFont val="Arial"/>
        <family val="2"/>
      </rPr>
      <t>Eletricidade, gás, vapor, água quente/fria, ar frio</t>
    </r>
  </si>
  <si>
    <r>
      <t xml:space="preserve">E. </t>
    </r>
    <r>
      <rPr>
        <sz val="8"/>
        <color indexed="63"/>
        <rFont val="Arial"/>
        <family val="2"/>
      </rPr>
      <t>Captação, tratamento, distrib.; san., despoluição</t>
    </r>
  </si>
  <si>
    <r>
      <t xml:space="preserve">F. </t>
    </r>
    <r>
      <rPr>
        <sz val="8"/>
        <color indexed="63"/>
        <rFont val="Arial"/>
        <family val="2"/>
      </rPr>
      <t>Construção</t>
    </r>
  </si>
  <si>
    <r>
      <t xml:space="preserve">G. </t>
    </r>
    <r>
      <rPr>
        <sz val="8"/>
        <color indexed="63"/>
        <rFont val="Arial"/>
        <family val="2"/>
      </rPr>
      <t>Comércio grosso e retalho, repar. veíc. automóveis</t>
    </r>
  </si>
  <si>
    <r>
      <t xml:space="preserve">H. </t>
    </r>
    <r>
      <rPr>
        <sz val="8"/>
        <color indexed="63"/>
        <rFont val="Arial"/>
        <family val="2"/>
      </rPr>
      <t>Transportes e armazenagem</t>
    </r>
  </si>
  <si>
    <r>
      <t xml:space="preserve">I. </t>
    </r>
    <r>
      <rPr>
        <sz val="8"/>
        <color indexed="63"/>
        <rFont val="Arial"/>
        <family val="2"/>
      </rPr>
      <t>Alojamento, restauração e similares</t>
    </r>
  </si>
  <si>
    <r>
      <t xml:space="preserve">J. </t>
    </r>
    <r>
      <rPr>
        <sz val="8"/>
        <color indexed="63"/>
        <rFont val="Arial"/>
        <family val="2"/>
      </rPr>
      <t>Atividades de informação e de comunicação</t>
    </r>
  </si>
  <si>
    <r>
      <t xml:space="preserve">K. </t>
    </r>
    <r>
      <rPr>
        <sz val="8"/>
        <color indexed="63"/>
        <rFont val="Arial"/>
        <family val="2"/>
      </rPr>
      <t>Atividades financeiras e de seguros</t>
    </r>
  </si>
  <si>
    <r>
      <t xml:space="preserve">L. </t>
    </r>
    <r>
      <rPr>
        <sz val="8"/>
        <color indexed="63"/>
        <rFont val="Arial"/>
        <family val="2"/>
      </rPr>
      <t>Atividades imobiliárias</t>
    </r>
  </si>
  <si>
    <r>
      <t xml:space="preserve">M. </t>
    </r>
    <r>
      <rPr>
        <sz val="8"/>
        <color indexed="63"/>
        <rFont val="Arial"/>
        <family val="2"/>
      </rPr>
      <t>Ativ. consultoria, científicas, técnicas e similares</t>
    </r>
  </si>
  <si>
    <r>
      <t xml:space="preserve">N. </t>
    </r>
    <r>
      <rPr>
        <sz val="8"/>
        <color indexed="63"/>
        <rFont val="Arial"/>
        <family val="2"/>
      </rPr>
      <t>Atividades administrativas e dos serviços de apoio</t>
    </r>
  </si>
  <si>
    <r>
      <t xml:space="preserve">P. </t>
    </r>
    <r>
      <rPr>
        <sz val="8"/>
        <color indexed="63"/>
        <rFont val="Arial"/>
        <family val="2"/>
      </rPr>
      <t>Educação</t>
    </r>
  </si>
  <si>
    <r>
      <t xml:space="preserve">Q. </t>
    </r>
    <r>
      <rPr>
        <sz val="8"/>
        <color indexed="63"/>
        <rFont val="Arial"/>
        <family val="2"/>
      </rPr>
      <t>Atividades de saúde humana e apoio social</t>
    </r>
  </si>
  <si>
    <r>
      <t xml:space="preserve">R. </t>
    </r>
    <r>
      <rPr>
        <sz val="8"/>
        <color indexed="63"/>
        <rFont val="Arial"/>
        <family val="2"/>
      </rPr>
      <t>Ativ. artísticas, espetáculos, desp. e recreativas</t>
    </r>
  </si>
  <si>
    <t>fonte: GEP/MSSS, Inquérito aos Ganhos.</t>
  </si>
  <si>
    <t>Mais informação em:  http://www.gep.msss.gov.pt/estatistica/remuneracoes/index.php#ganhos</t>
  </si>
  <si>
    <t xml:space="preserve">(1) habitualmente designada por salário mínimo nacional.              </t>
  </si>
  <si>
    <t>Outros</t>
  </si>
  <si>
    <t>Açores</t>
  </si>
  <si>
    <t>Madeira</t>
  </si>
  <si>
    <t xml:space="preserve"> Segurança Social </t>
  </si>
  <si>
    <t>famílias com processamento de rendimento social de inserção (RSI)</t>
  </si>
  <si>
    <t>(número e euros)</t>
  </si>
  <si>
    <t>fonte:  II/MSSS, Estatísticas da Segurança Social.</t>
  </si>
  <si>
    <t>Mais informação em:  http://www.seg-social.pt</t>
  </si>
  <si>
    <t>pensionistas ativos</t>
  </si>
  <si>
    <t>Invalidez</t>
  </si>
  <si>
    <t xml:space="preserve">Velhice </t>
  </si>
  <si>
    <t>Sobrevivência</t>
  </si>
  <si>
    <t>pensionistas com reforma antecipada</t>
  </si>
  <si>
    <t>titulares</t>
  </si>
  <si>
    <t>Abono de família</t>
  </si>
  <si>
    <t>Crianças e jovens deficientes</t>
  </si>
  <si>
    <t>Subsídio educação especial</t>
  </si>
  <si>
    <t>Subsídio vitalício</t>
  </si>
  <si>
    <t>Subsídio assistência 3.ª pessoa</t>
  </si>
  <si>
    <t>requerimentos deferidos</t>
  </si>
  <si>
    <t>Subsídio de desemprego</t>
  </si>
  <si>
    <t>Subsídio social de desemprego inicial</t>
  </si>
  <si>
    <t>beneficiários</t>
  </si>
  <si>
    <t>Subsídio social de desemprego subsequente</t>
  </si>
  <si>
    <t>Prolongamento do subsídio social de desemprego</t>
  </si>
  <si>
    <t>beneficiários estrangeiros</t>
  </si>
  <si>
    <t xml:space="preserve">Brasil  </t>
  </si>
  <si>
    <t xml:space="preserve">PALOP </t>
  </si>
  <si>
    <t xml:space="preserve">Europa de Leste  </t>
  </si>
  <si>
    <t xml:space="preserve">Países da UE (excepto Portugal)  </t>
  </si>
  <si>
    <t>valor médio do subsidio (€)</t>
  </si>
  <si>
    <t>Subsídio/ beneficiário</t>
  </si>
  <si>
    <t>Subsídio/ dias subsidiados</t>
  </si>
  <si>
    <t xml:space="preserve">baixas </t>
  </si>
  <si>
    <t xml:space="preserve"> Informação em destaque - tendências do mercado de trabalho</t>
  </si>
  <si>
    <r>
      <t>tendências do mercado de trabalho</t>
    </r>
    <r>
      <rPr>
        <sz val="10"/>
        <color indexed="9"/>
        <rFont val="Arial"/>
        <family val="2"/>
      </rPr>
      <t xml:space="preserve"> </t>
    </r>
    <r>
      <rPr>
        <vertAlign val="superscript"/>
        <sz val="10"/>
        <color indexed="9"/>
        <rFont val="Arial"/>
        <family val="2"/>
      </rPr>
      <t>(1)</t>
    </r>
  </si>
  <si>
    <r>
      <t xml:space="preserve">indicador de clima económico </t>
    </r>
    <r>
      <rPr>
        <sz val="6"/>
        <color indexed="17"/>
        <rFont val="Arial"/>
        <family val="2"/>
      </rPr>
      <t>(sre/mm3m/%)</t>
    </r>
  </si>
  <si>
    <r>
      <t xml:space="preserve">indicador de confiança setorial </t>
    </r>
    <r>
      <rPr>
        <sz val="6"/>
        <color indexed="17"/>
        <rFont val="Arial"/>
        <family val="2"/>
      </rPr>
      <t>(sre/mm3m)</t>
    </r>
  </si>
  <si>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</si>
  <si>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</si>
  <si>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</si>
  <si>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</si>
  <si>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r>
      <t xml:space="preserve">perspetivas de evolução do emprego nos próximos 3 meses </t>
    </r>
    <r>
      <rPr>
        <sz val="6"/>
        <color indexed="17"/>
        <rFont val="Arial"/>
        <family val="2"/>
      </rPr>
      <t>(mm3m)</t>
    </r>
  </si>
  <si>
    <t xml:space="preserve">Indústria Transformadora </t>
  </si>
  <si>
    <r>
      <t>Serviços</t>
    </r>
    <r>
      <rPr>
        <vertAlign val="superscript"/>
        <sz val="8"/>
        <color indexed="63"/>
        <rFont val="Arial"/>
        <family val="2"/>
      </rPr>
      <t xml:space="preserve"> (2)</t>
    </r>
  </si>
  <si>
    <t>processos concluídos</t>
  </si>
  <si>
    <r>
      <t>perspetivas de evolução do desemprego nos próximos 12 meses</t>
    </r>
    <r>
      <rPr>
        <sz val="6"/>
        <color indexed="17"/>
        <rFont val="Arial"/>
        <family val="2"/>
      </rPr>
      <t xml:space="preserve"> (mm3m)</t>
    </r>
  </si>
  <si>
    <r>
      <t xml:space="preserve">indicador de confiança dos consumidores </t>
    </r>
    <r>
      <rPr>
        <sz val="6"/>
        <color indexed="17"/>
        <rFont val="Arial"/>
        <family val="2"/>
      </rPr>
      <t>(mm3m)</t>
    </r>
  </si>
  <si>
    <t>desemprego registado:</t>
  </si>
  <si>
    <r>
      <t>no fim do período</t>
    </r>
    <r>
      <rPr>
        <b/>
        <sz val="7"/>
        <color indexed="17"/>
        <rFont val="Arial"/>
        <family val="2"/>
      </rPr>
      <t xml:space="preserve"> </t>
    </r>
    <r>
      <rPr>
        <sz val="6"/>
        <color indexed="17"/>
        <rFont val="Arial"/>
        <family val="2"/>
      </rPr>
      <t>(milhares)</t>
    </r>
  </si>
  <si>
    <r>
      <t xml:space="preserve">ao longo do período </t>
    </r>
    <r>
      <rPr>
        <sz val="6"/>
        <color indexed="17"/>
        <rFont val="Arial"/>
        <family val="2"/>
      </rPr>
      <t>(milhares)</t>
    </r>
  </si>
  <si>
    <r>
      <t xml:space="preserve">ofertas ao longo do período </t>
    </r>
    <r>
      <rPr>
        <sz val="6"/>
        <color indexed="17"/>
        <rFont val="Arial"/>
        <family val="2"/>
      </rPr>
      <t>(milhares)</t>
    </r>
  </si>
  <si>
    <r>
      <t xml:space="preserve">ofertas ao longo do período </t>
    </r>
    <r>
      <rPr>
        <sz val="6"/>
        <color indexed="63"/>
        <rFont val="Arial"/>
        <family val="2"/>
      </rPr>
      <t>(vh/%)</t>
    </r>
  </si>
  <si>
    <r>
      <t xml:space="preserve">beneficiários c/ prestações desemprego </t>
    </r>
    <r>
      <rPr>
        <sz val="6"/>
        <color indexed="17"/>
        <rFont val="Arial"/>
        <family val="2"/>
      </rPr>
      <t>(milhares)</t>
    </r>
  </si>
  <si>
    <t>(1) a informação de caráter qualitativo tem por fonte os Inquéritos Qualitativos de Conjuntura às Empresas (Indústria Transformadora, Construção e Obras Públicas e Serviços) e aos Consumidores, do INE.     (2) vcs - valores corrigidos da sazonalidade.      (3) Continente.</t>
  </si>
  <si>
    <r>
      <t>processos iniciados</t>
    </r>
    <r>
      <rPr>
        <sz val="6"/>
        <color indexed="63"/>
        <rFont val="Arial"/>
        <family val="2"/>
      </rPr>
      <t xml:space="preserve"> </t>
    </r>
    <r>
      <rPr>
        <sz val="7"/>
        <color indexed="63"/>
        <rFont val="Arial"/>
        <family val="2"/>
      </rPr>
      <t>(unidades)</t>
    </r>
  </si>
  <si>
    <r>
      <t xml:space="preserve">trabalhadores a despedir </t>
    </r>
    <r>
      <rPr>
        <sz val="7"/>
        <color indexed="63"/>
        <rFont val="Arial"/>
        <family val="2"/>
      </rPr>
      <t>(%)</t>
    </r>
    <r>
      <rPr>
        <vertAlign val="superscript"/>
        <sz val="8"/>
        <color indexed="63"/>
        <rFont val="Arial"/>
        <family val="2"/>
      </rPr>
      <t>(3)</t>
    </r>
  </si>
  <si>
    <r>
      <t xml:space="preserve">trabalhadores a despedir </t>
    </r>
    <r>
      <rPr>
        <sz val="7"/>
        <color indexed="63"/>
        <rFont val="Arial"/>
        <family val="2"/>
      </rPr>
      <t>(v.h.) (%)</t>
    </r>
    <r>
      <rPr>
        <vertAlign val="superscript"/>
        <sz val="8"/>
        <color indexed="63"/>
        <rFont val="Arial"/>
        <family val="2"/>
      </rPr>
      <t>(3)</t>
    </r>
  </si>
  <si>
    <r>
      <t>trabalhadores despedidos</t>
    </r>
    <r>
      <rPr>
        <b/>
        <vertAlign val="superscript"/>
        <sz val="8"/>
        <color indexed="63"/>
        <rFont val="Arial"/>
        <family val="2"/>
      </rPr>
      <t xml:space="preserve">(3) </t>
    </r>
    <r>
      <rPr>
        <sz val="7"/>
        <color indexed="63"/>
        <rFont val="Arial"/>
        <family val="2"/>
      </rPr>
      <t>(%)</t>
    </r>
  </si>
  <si>
    <r>
      <t>trabalhadores despedidos</t>
    </r>
    <r>
      <rPr>
        <b/>
        <vertAlign val="superscript"/>
        <sz val="8"/>
        <color indexed="63"/>
        <rFont val="Arial"/>
        <family val="2"/>
      </rPr>
      <t>(3)</t>
    </r>
    <r>
      <rPr>
        <sz val="7"/>
        <color indexed="63"/>
        <rFont val="Arial"/>
        <family val="2"/>
      </rPr>
      <t xml:space="preserve"> (v.h.) (%)</t>
    </r>
  </si>
  <si>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</si>
  <si>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</si>
  <si>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</si>
  <si>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</si>
  <si>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</si>
  <si>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</si>
  <si>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</si>
  <si>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 xml:space="preserve"> População com emprego </t>
  </si>
  <si>
    <t>população com emprego - indicadores globais</t>
  </si>
  <si>
    <t>Agric., prod. animal, caça, floresta e pesca</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</si>
  <si>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</si>
  <si>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</si>
  <si>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</si>
  <si>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</si>
  <si>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</si>
  <si>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</si>
  <si>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</si>
  <si>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</si>
  <si>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</si>
  <si>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</si>
  <si>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</si>
  <si>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</si>
  <si>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</si>
  <si>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</si>
  <si>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</si>
  <si>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</si>
  <si>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 xml:space="preserve"> População total </t>
  </si>
  <si>
    <t>4.º trimestre</t>
  </si>
  <si>
    <t>1.º trimestre</t>
  </si>
  <si>
    <t>2.º trimestre</t>
  </si>
  <si>
    <t>3.º trimestre</t>
  </si>
  <si>
    <t>informação anual</t>
  </si>
  <si>
    <t>PRT</t>
  </si>
  <si>
    <t>AA</t>
  </si>
  <si>
    <t>trabalhadores abrangidos</t>
  </si>
  <si>
    <r>
      <t>eficácia</t>
    </r>
    <r>
      <rPr>
        <sz val="8"/>
        <color indexed="20"/>
        <rFont val="Arial"/>
        <family val="2"/>
      </rPr>
      <t xml:space="preserve"> (meses)</t>
    </r>
  </si>
  <si>
    <t>População desempregada</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</si>
  <si>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</si>
  <si>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</si>
  <si>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</si>
  <si>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</si>
  <si>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</si>
  <si>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</si>
  <si>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</si>
  <si>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</si>
  <si>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</si>
  <si>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</si>
  <si>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</si>
  <si>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</si>
  <si>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</si>
  <si>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</si>
  <si>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</si>
  <si>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 xml:space="preserve"> Informação em destaque </t>
  </si>
  <si>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</si>
  <si>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</si>
  <si>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</si>
  <si>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</si>
  <si>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</si>
  <si>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</si>
  <si>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</si>
  <si>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</si>
  <si>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</si>
  <si>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</si>
  <si>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</si>
  <si>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</si>
  <si>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</si>
  <si>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</si>
  <si>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</si>
  <si>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</si>
  <si>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</si>
  <si>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Hungria</t>
  </si>
  <si>
    <t>Polónia</t>
  </si>
  <si>
    <t>República Checa</t>
  </si>
  <si>
    <t>Suécia</t>
  </si>
  <si>
    <t>UE27</t>
  </si>
  <si>
    <t>Estados Unidos</t>
  </si>
  <si>
    <t>ganho médio mensal - atividade económica</t>
  </si>
  <si>
    <t>Outubro</t>
  </si>
  <si>
    <t>Abril</t>
  </si>
  <si>
    <r>
      <t>C.</t>
    </r>
    <r>
      <rPr>
        <sz val="8"/>
        <color indexed="63"/>
        <rFont val="Arial"/>
        <family val="2"/>
      </rPr>
      <t xml:space="preserve"> Indústrias extrativas</t>
    </r>
  </si>
  <si>
    <r>
      <t xml:space="preserve">D. </t>
    </r>
    <r>
      <rPr>
        <sz val="8"/>
        <color indexed="63"/>
        <rFont val="Arial"/>
        <family val="2"/>
      </rPr>
      <t>Indústrias transformadoras</t>
    </r>
  </si>
  <si>
    <r>
      <t xml:space="preserve">E. </t>
    </r>
    <r>
      <rPr>
        <sz val="8"/>
        <color indexed="63"/>
        <rFont val="Arial"/>
        <family val="2"/>
      </rPr>
      <t>Prod. e distr. eletricidade, gás e água</t>
    </r>
  </si>
  <si>
    <r>
      <t>F.</t>
    </r>
    <r>
      <rPr>
        <sz val="8"/>
        <color indexed="63"/>
        <rFont val="Arial"/>
        <family val="2"/>
      </rPr>
      <t xml:space="preserve"> Construção</t>
    </r>
  </si>
  <si>
    <r>
      <t xml:space="preserve">G. </t>
    </r>
    <r>
      <rPr>
        <sz val="8"/>
        <color indexed="63"/>
        <rFont val="Arial"/>
        <family val="2"/>
      </rPr>
      <t>Comércio grosso e retalho, rep. veíc. aut.</t>
    </r>
  </si>
  <si>
    <r>
      <t xml:space="preserve">H. </t>
    </r>
    <r>
      <rPr>
        <sz val="8"/>
        <color indexed="63"/>
        <rFont val="Arial"/>
        <family val="2"/>
      </rPr>
      <t>Alojamento e restauração</t>
    </r>
  </si>
  <si>
    <r>
      <t xml:space="preserve">I. </t>
    </r>
    <r>
      <rPr>
        <sz val="8"/>
        <color indexed="63"/>
        <rFont val="Arial"/>
        <family val="2"/>
      </rPr>
      <t>Transportes, armaz. e comunicações</t>
    </r>
  </si>
  <si>
    <r>
      <t>J.</t>
    </r>
    <r>
      <rPr>
        <sz val="8"/>
        <color indexed="63"/>
        <rFont val="Arial"/>
        <family val="2"/>
      </rPr>
      <t xml:space="preserve"> Atividades financeiras</t>
    </r>
  </si>
  <si>
    <r>
      <t xml:space="preserve">K. </t>
    </r>
    <r>
      <rPr>
        <sz val="8"/>
        <color indexed="63"/>
        <rFont val="Arial"/>
        <family val="2"/>
      </rPr>
      <t>At. imob.,alug. serviços prest. empresas</t>
    </r>
  </si>
  <si>
    <r>
      <t xml:space="preserve">M. </t>
    </r>
    <r>
      <rPr>
        <sz val="8"/>
        <color indexed="63"/>
        <rFont val="Arial"/>
        <family val="2"/>
      </rPr>
      <t>Educação</t>
    </r>
  </si>
  <si>
    <r>
      <t xml:space="preserve">N. </t>
    </r>
    <r>
      <rPr>
        <sz val="8"/>
        <color indexed="63"/>
        <rFont val="Arial"/>
        <family val="2"/>
      </rPr>
      <t>Saúde e ação social</t>
    </r>
  </si>
  <si>
    <r>
      <t xml:space="preserve">O. </t>
    </r>
    <r>
      <rPr>
        <sz val="8"/>
        <color indexed="63"/>
        <rFont val="Arial"/>
        <family val="2"/>
      </rPr>
      <t>Out. at. ser. colet., sociais e pessoais</t>
    </r>
  </si>
  <si>
    <r>
      <t>trabalhadores abrangidos pela retribuição mínima mensal garantida</t>
    </r>
    <r>
      <rPr>
        <b/>
        <sz val="8"/>
        <color indexed="9"/>
        <rFont val="Arial"/>
        <family val="2"/>
      </rPr>
      <t xml:space="preserve"> </t>
    </r>
    <r>
      <rPr>
        <b/>
        <vertAlign val="superscript"/>
        <sz val="8"/>
        <color indexed="9"/>
        <rFont val="Arial"/>
        <family val="2"/>
      </rPr>
      <t>(1)</t>
    </r>
    <r>
      <rPr>
        <b/>
        <sz val="8"/>
        <color indexed="9"/>
        <rFont val="Arial"/>
        <family val="2"/>
      </rPr>
      <t xml:space="preserve"> </t>
    </r>
    <r>
      <rPr>
        <b/>
        <sz val="10"/>
        <color indexed="9"/>
        <rFont val="Arial"/>
        <family val="2"/>
      </rPr>
      <t xml:space="preserve">- atividade económica </t>
    </r>
  </si>
  <si>
    <t>Ignorado</t>
  </si>
  <si>
    <r>
      <t>retribuição mínima mensal garantida</t>
    </r>
    <r>
      <rPr>
        <sz val="8"/>
        <color indexed="20"/>
        <rFont val="Arial"/>
        <family val="2"/>
      </rPr>
      <t xml:space="preserve"> </t>
    </r>
    <r>
      <rPr>
        <vertAlign val="superscript"/>
        <sz val="8"/>
        <color indexed="20"/>
        <rFont val="Arial"/>
        <family val="2"/>
      </rPr>
      <t>(1)</t>
    </r>
  </si>
  <si>
    <r>
      <t>2009</t>
    </r>
    <r>
      <rPr>
        <vertAlign val="superscript"/>
        <sz val="8"/>
        <color indexed="63"/>
        <rFont val="Arial"/>
        <family val="2"/>
      </rPr>
      <t xml:space="preserve"> (2)</t>
    </r>
  </si>
  <si>
    <t>abril
2011</t>
  </si>
  <si>
    <t>(2)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</si>
  <si>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t xml:space="preserve"> Desemprego registado, ofertas e colocações - ao longo do período </t>
  </si>
  <si>
    <t>desemprego registado - ao longo do período</t>
  </si>
  <si>
    <r>
      <t>5.1</t>
    </r>
    <r>
      <rPr>
        <sz val="8"/>
        <color indexed="63"/>
        <rFont val="Arial"/>
        <family val="2"/>
      </rPr>
      <t xml:space="preserve"> Pes. serv. proteção e segurança</t>
    </r>
  </si>
  <si>
    <r>
      <t>7.1</t>
    </r>
    <r>
      <rPr>
        <sz val="8"/>
        <color indexed="63"/>
        <rFont val="Arial"/>
        <family val="2"/>
      </rPr>
      <t xml:space="preserve"> Operár.e tr.simil.ind.extrat. e c.civil</t>
    </r>
  </si>
  <si>
    <r>
      <t xml:space="preserve">9.1 </t>
    </r>
    <r>
      <rPr>
        <sz val="8"/>
        <color indexed="63"/>
        <rFont val="Arial"/>
        <family val="2"/>
      </rPr>
      <t>Trab. não qualif. serv. e comércio</t>
    </r>
  </si>
  <si>
    <r>
      <t xml:space="preserve">4.1 </t>
    </r>
    <r>
      <rPr>
        <sz val="8"/>
        <color indexed="63"/>
        <rFont val="Arial"/>
        <family val="2"/>
      </rPr>
      <t>Empregados de escritório</t>
    </r>
  </si>
  <si>
    <r>
      <t xml:space="preserve">9.3 </t>
    </r>
    <r>
      <rPr>
        <sz val="8"/>
        <color indexed="63"/>
        <rFont val="Arial"/>
        <family val="2"/>
      </rPr>
      <t>Trab.não qual.minas,c.civil, ind.trans.</t>
    </r>
  </si>
  <si>
    <r>
      <t xml:space="preserve">5.2 </t>
    </r>
    <r>
      <rPr>
        <sz val="8"/>
        <color indexed="63"/>
        <rFont val="Arial"/>
        <family val="2"/>
      </rPr>
      <t>Manequins, vend. e demonstradores</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</si>
  <si>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</si>
  <si>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</si>
  <si>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</si>
  <si>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t>1.º emprego</t>
  </si>
  <si>
    <t>Agric., prod. animal, caça, flor. e pesca</t>
  </si>
  <si>
    <t>Indúst., energia, água e construção</t>
  </si>
  <si>
    <t>Sem classificação</t>
  </si>
  <si>
    <t>ofertas de emprego - ao longo do período</t>
  </si>
  <si>
    <r>
      <t xml:space="preserve">7.4 </t>
    </r>
    <r>
      <rPr>
        <sz val="8"/>
        <color indexed="63"/>
        <rFont val="Arial"/>
        <family val="2"/>
      </rPr>
      <t>Outros operários, art. e trab.simil.</t>
    </r>
  </si>
  <si>
    <r>
      <t xml:space="preserve">6.1 </t>
    </r>
    <r>
      <rPr>
        <sz val="8"/>
        <color indexed="63"/>
        <rFont val="Arial"/>
        <family val="2"/>
      </rPr>
      <t>Trab. qualificados da agric. e pesca</t>
    </r>
  </si>
  <si>
    <r>
      <t>7.1</t>
    </r>
    <r>
      <rPr>
        <sz val="8"/>
        <color indexed="63"/>
        <rFont val="Arial"/>
        <family val="2"/>
      </rPr>
      <t xml:space="preserve"> Operários trab.sim.ind.ext.c.civ.</t>
    </r>
  </si>
  <si>
    <t xml:space="preserve">ofertas por 100 desempregados </t>
  </si>
  <si>
    <t>colocações - ao longo do período</t>
  </si>
  <si>
    <t>colocações/ofertas (%)</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</si>
  <si>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catividade económica, é codificada com a Classificação Portuguesa das Atividades Económicas, Revisão 3 (CAE-Rev.3). </t>
    </r>
  </si>
  <si>
    <t xml:space="preserve">fonte:  IEFP/MEE, Informação Mensal e Estatísticas Mensais. </t>
  </si>
  <si>
    <t>Mais informação em:  http://www.iefp.pt</t>
  </si>
  <si>
    <t xml:space="preserve"> Desemprego registado - no fim do período </t>
  </si>
  <si>
    <t>pedidos de emprego - no fim do período</t>
  </si>
  <si>
    <t>Desemprego registado</t>
  </si>
  <si>
    <t>Empregados</t>
  </si>
  <si>
    <t>Ocupados</t>
  </si>
  <si>
    <t>Indisponíveis temporariamente</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</si>
  <si>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</si>
  <si>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</si>
  <si>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</si>
  <si>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</si>
  <si>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</si>
  <si>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</si>
  <si>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</si>
  <si>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</si>
  <si>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</si>
  <si>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</si>
  <si>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</si>
  <si>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</si>
  <si>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 xml:space="preserve">9.1 </t>
    </r>
    <r>
      <rPr>
        <sz val="7"/>
        <color indexed="63"/>
        <rFont val="Arial"/>
        <family val="2"/>
      </rPr>
      <t>Trab. não qualif. serv. e comércio</t>
    </r>
  </si>
  <si>
    <r>
      <t>4.1</t>
    </r>
    <r>
      <rPr>
        <sz val="8"/>
        <color indexed="63"/>
        <rFont val="Arial"/>
        <family val="2"/>
      </rPr>
      <t xml:space="preserve"> </t>
    </r>
    <r>
      <rPr>
        <sz val="7"/>
        <color indexed="63"/>
        <rFont val="Arial"/>
        <family val="2"/>
      </rPr>
      <t>Empregados de escritório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</si>
  <si>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</si>
  <si>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 trans.</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</si>
  <si>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</si>
  <si>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</si>
  <si>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r>
      <t>8.2</t>
    </r>
    <r>
      <rPr>
        <sz val="8"/>
        <color indexed="63"/>
        <rFont val="Arial"/>
        <family val="2"/>
      </rPr>
      <t xml:space="preserve"> </t>
    </r>
    <r>
      <rPr>
        <sz val="7"/>
        <color indexed="63"/>
        <rFont val="Arial"/>
        <family val="2"/>
      </rPr>
      <t>Operadores máq. e trab. montagem</t>
    </r>
  </si>
  <si>
    <t xml:space="preserve"> Despedimentos coletivos</t>
  </si>
  <si>
    <t>informação trimestral</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</si>
  <si>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</si>
  <si>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</si>
  <si>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</si>
  <si>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</si>
  <si>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</si>
  <si>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</si>
  <si>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</si>
  <si>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</si>
  <si>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</si>
  <si>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</si>
  <si>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</si>
  <si>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</si>
  <si>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t>redução ou suspensão da prestação do trabalho em situações de crise empresarial (lay-off)</t>
  </si>
  <si>
    <t>1.º trimestre (3)</t>
  </si>
  <si>
    <t>redução dos períodos normais de trabalho</t>
  </si>
  <si>
    <t>Trabalhadores com redução</t>
  </si>
  <si>
    <t>suspensão dos contratos de trabalho</t>
  </si>
  <si>
    <t>Trabalhadores com suspensão</t>
  </si>
  <si>
    <r>
      <t xml:space="preserve">redução e suspensão </t>
    </r>
    <r>
      <rPr>
        <b/>
        <vertAlign val="superscript"/>
        <sz val="8"/>
        <color indexed="17"/>
        <rFont val="Arial"/>
        <family val="2"/>
      </rPr>
      <t>(4)</t>
    </r>
  </si>
  <si>
    <t>Trabalhadores c/ redução + suspensão</t>
  </si>
  <si>
    <t>4º trimestre 2007</t>
  </si>
  <si>
    <t>Lisboa e V.Tejo</t>
  </si>
  <si>
    <r>
      <t xml:space="preserve">redução e suspensão </t>
    </r>
    <r>
      <rPr>
        <b/>
        <vertAlign val="superscript"/>
        <sz val="8"/>
        <color indexed="17"/>
        <rFont val="Arial"/>
        <family val="2"/>
      </rPr>
      <t>(2)</t>
    </r>
    <r>
      <rPr>
        <b/>
        <sz val="8"/>
        <color indexed="17"/>
        <rFont val="Arial"/>
        <family val="2"/>
      </rPr>
      <t xml:space="preserve"> </t>
    </r>
  </si>
  <si>
    <t>Redução</t>
  </si>
  <si>
    <t>Suspensão</t>
  </si>
  <si>
    <r>
      <t xml:space="preserve">Redução e suspensão </t>
    </r>
    <r>
      <rPr>
        <vertAlign val="superscript"/>
        <sz val="8"/>
        <color indexed="63"/>
        <rFont val="Arial"/>
        <family val="2"/>
      </rPr>
      <t>(4)</t>
    </r>
  </si>
  <si>
    <t>(3) Janeiro.        (4) no caso de empresas que apliquem as duas medidas, redução e suspensão, as empresas e os respectivos trabalhadores estão incluídos em ambas, mas são contados apenas uma vez no total.</t>
  </si>
  <si>
    <r>
      <t>nota:</t>
    </r>
    <r>
      <rPr>
        <sz val="7"/>
        <color indexed="63"/>
        <rFont val="Arial"/>
        <family val="2"/>
      </rPr>
      <t xml:space="preserve"> a informação por região NUT II foi classificada tendo em conta a Nomenclatura das Unidades Territoriais para Fins Estatísticos (NUT) de 1989.</t>
    </r>
  </si>
  <si>
    <t>fonte: DGERT/MEE.</t>
  </si>
  <si>
    <t xml:space="preserve">  Jardinagem  </t>
  </si>
  <si>
    <t xml:space="preserve"> Formação profissional </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</si>
  <si>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</si>
  <si>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</si>
  <si>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</si>
  <si>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</si>
  <si>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</si>
  <si>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metas</t>
  </si>
  <si>
    <t>execução</t>
  </si>
  <si>
    <r>
      <t>grau de execução</t>
    </r>
    <r>
      <rPr>
        <vertAlign val="superscript"/>
        <sz val="8"/>
        <color indexed="63"/>
        <rFont val="Arial"/>
        <family val="2"/>
      </rPr>
      <t>(1)</t>
    </r>
  </si>
  <si>
    <t>área de atividade</t>
  </si>
  <si>
    <t>tipo de centro</t>
  </si>
  <si>
    <t>(*) este número inclui as colocações de desempregados e empregados</t>
  </si>
  <si>
    <r>
      <t xml:space="preserve">caracterização dos abrangidos </t>
    </r>
    <r>
      <rPr>
        <b/>
        <vertAlign val="superscript"/>
        <sz val="8"/>
        <color indexed="63"/>
        <rFont val="Arial"/>
        <family val="2"/>
      </rPr>
      <t>(2)</t>
    </r>
  </si>
  <si>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</si>
  <si>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</si>
  <si>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</si>
  <si>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</si>
  <si>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</si>
  <si>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</si>
  <si>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</si>
  <si>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</si>
  <si>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</si>
  <si>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</si>
  <si>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</si>
  <si>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</si>
  <si>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</si>
  <si>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fonte: IEFP/MEE, Síntese de Programas e Medidas de Emprego e Formação Profissional e Relatório Mensal de Execução Física e Financeira.</t>
  </si>
  <si>
    <t xml:space="preserve">(1) execução face à meta anual estabelecida, em percentagem.        (2) não inclui informação relativa às colocações.          </t>
  </si>
  <si>
    <t>Janeiro</t>
  </si>
  <si>
    <t>Julho</t>
  </si>
  <si>
    <r>
      <t xml:space="preserve">trabalhadores abrangidos </t>
    </r>
    <r>
      <rPr>
        <vertAlign val="superscript"/>
        <sz val="8"/>
        <color indexed="20"/>
        <rFont val="Arial"/>
        <family val="2"/>
      </rPr>
      <t>(2)</t>
    </r>
  </si>
  <si>
    <r>
      <t xml:space="preserve">convenções consideradas </t>
    </r>
    <r>
      <rPr>
        <vertAlign val="superscript"/>
        <sz val="8"/>
        <color indexed="20"/>
        <rFont val="Arial"/>
        <family val="2"/>
      </rPr>
      <t>(1)</t>
    </r>
  </si>
  <si>
    <r>
      <t>profissões com mais inscritos</t>
    </r>
    <r>
      <rPr>
        <vertAlign val="superscript"/>
        <sz val="8"/>
        <color indexed="17"/>
        <rFont val="Arial"/>
        <family val="2"/>
      </rPr>
      <t xml:space="preserve"> (1)</t>
    </r>
  </si>
  <si>
    <r>
      <t>novo emprego</t>
    </r>
    <r>
      <rPr>
        <sz val="8"/>
        <color indexed="17"/>
        <rFont val="Arial"/>
        <family val="2"/>
      </rPr>
      <t xml:space="preserve"> </t>
    </r>
    <r>
      <rPr>
        <vertAlign val="superscript"/>
        <sz val="8"/>
        <color indexed="17"/>
        <rFont val="Arial"/>
        <family val="2"/>
      </rPr>
      <t>(2)</t>
    </r>
  </si>
  <si>
    <r>
      <t>profissões mais solicitadas</t>
    </r>
    <r>
      <rPr>
        <vertAlign val="superscript"/>
        <sz val="8"/>
        <color indexed="17"/>
        <rFont val="Arial"/>
        <family val="2"/>
      </rPr>
      <t xml:space="preserve"> (1)</t>
    </r>
  </si>
  <si>
    <t xml:space="preserve">(1) valores do Continente a partir de abril.                (2) por atividade exercida no último emprego.  </t>
  </si>
  <si>
    <r>
      <t>profissões com mais inscritos</t>
    </r>
    <r>
      <rPr>
        <sz val="8"/>
        <color indexed="17"/>
        <rFont val="Arial"/>
        <family val="2"/>
      </rPr>
      <t xml:space="preserve"> </t>
    </r>
    <r>
      <rPr>
        <vertAlign val="superscript"/>
        <sz val="8"/>
        <color indexed="17"/>
        <rFont val="Arial"/>
        <family val="2"/>
      </rPr>
      <t>(2)</t>
    </r>
  </si>
  <si>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</si>
  <si>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(1) por atividade exercida no último emprego.     (2) valores do Continente a partir de abril.</t>
  </si>
  <si>
    <t>sre - saldo de respostas extremas.             mm3m - média móvel de 3 meses.             vh - variação homóloga.      n.d. - não disponível</t>
  </si>
  <si>
    <t>Emprego</t>
  </si>
  <si>
    <t>Programas de emprego</t>
  </si>
  <si>
    <t>Programas de formação e emprego</t>
  </si>
  <si>
    <t>Criação de emprego e empresas</t>
  </si>
  <si>
    <t>Mercado social de emprego</t>
  </si>
  <si>
    <t>Outras</t>
  </si>
  <si>
    <t>Colocações(*)</t>
  </si>
  <si>
    <t>Formação profissional</t>
  </si>
  <si>
    <t>Reabilitação profissional</t>
  </si>
  <si>
    <t>Centros de emprego</t>
  </si>
  <si>
    <t>Centros de formação profissional</t>
  </si>
  <si>
    <t>Gestão direta</t>
  </si>
  <si>
    <t>Gestão participada</t>
  </si>
  <si>
    <t>não registados em aplicações informáticas</t>
  </si>
  <si>
    <t>registados em aplicações informáticas</t>
  </si>
  <si>
    <t>Transitados</t>
  </si>
  <si>
    <t>Iniciaram</t>
  </si>
  <si>
    <t>Terminaram</t>
  </si>
  <si>
    <t>Permanecem</t>
  </si>
  <si>
    <t>Empregado</t>
  </si>
  <si>
    <t>Desempregado</t>
  </si>
  <si>
    <t>Novo emprego</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</si>
  <si>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</si>
  <si>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</si>
  <si>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 xml:space="preserve"> - beneficiários estrangeiros</t>
    </r>
    <r>
      <rPr>
        <sz val="8"/>
        <color indexed="63"/>
        <rFont val="Arial"/>
        <family val="2"/>
      </rPr>
      <t xml:space="preserve"> </t>
    </r>
    <r>
      <rPr>
        <sz val="6"/>
        <color indexed="63"/>
        <rFont val="Arial"/>
        <family val="2"/>
      </rPr>
      <t xml:space="preserve">(milhares) </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</si>
  <si>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</si>
  <si>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</si>
  <si>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r>
      <t>1.º trimestre</t>
    </r>
    <r>
      <rPr>
        <sz val="8"/>
        <color indexed="63"/>
        <rFont val="Arial"/>
        <family val="2"/>
      </rPr>
      <t xml:space="preserve"> </t>
    </r>
  </si>
  <si>
    <t xml:space="preserve"> Maio de 2012 </t>
  </si>
  <si>
    <t>Praça de Londres, n.º 2, 3º andar</t>
  </si>
  <si>
    <t>11049-056 LISBOA</t>
  </si>
  <si>
    <t xml:space="preserve">Tel. 21 115 50 02     Fax 21 115 50 50 </t>
  </si>
  <si>
    <t>fonte:  GEP/MSSS, Quadros de Pessoal.</t>
  </si>
  <si>
    <t>Mais informação em: http://www.gep.msss.gov.pt/estatistica/gerais/index.php#qp</t>
  </si>
  <si>
    <t>fonte: INE, Índice de Preços no Consumidor.</t>
  </si>
  <si>
    <t>abril 2012</t>
  </si>
  <si>
    <t>trabalhadores por conta de outrem</t>
  </si>
  <si>
    <t>Junho de 2012</t>
  </si>
  <si>
    <t xml:space="preserve">Lituânia </t>
  </si>
  <si>
    <t xml:space="preserve">Japão </t>
  </si>
  <si>
    <t>n.d.</t>
  </si>
  <si>
    <r>
      <t>retribuição mínima mensal garantida (RMMG)</t>
    </r>
    <r>
      <rPr>
        <sz val="10"/>
        <color indexed="9"/>
        <rFont val="Arial"/>
        <family val="2"/>
      </rPr>
      <t xml:space="preserve"> </t>
    </r>
    <r>
      <rPr>
        <vertAlign val="superscript"/>
        <sz val="9"/>
        <color indexed="9"/>
        <rFont val="Arial"/>
        <family val="2"/>
      </rPr>
      <t>(1)</t>
    </r>
  </si>
  <si>
    <r>
      <t>remuneração de base média mensal, ganho médio mensal e trabalhadores abrangidos pela retribuição mínima mensal garantida</t>
    </r>
    <r>
      <rPr>
        <b/>
        <sz val="8"/>
        <color indexed="9"/>
        <rFont val="Arial"/>
        <family val="2"/>
      </rPr>
      <t xml:space="preserve"> (RMMG)</t>
    </r>
    <r>
      <rPr>
        <vertAlign val="superscript"/>
        <sz val="8"/>
        <color indexed="9"/>
        <rFont val="Arial"/>
        <family val="2"/>
      </rPr>
      <t>(1)</t>
    </r>
    <r>
      <rPr>
        <sz val="8"/>
        <color indexed="9"/>
        <rFont val="Arial"/>
        <family val="2"/>
      </rPr>
      <t xml:space="preserve"> </t>
    </r>
    <r>
      <rPr>
        <b/>
        <sz val="10"/>
        <color indexed="9"/>
        <rFont val="Arial"/>
        <family val="2"/>
      </rPr>
      <t xml:space="preserve">- atividade económica </t>
    </r>
  </si>
  <si>
    <t>outubro
2011</t>
  </si>
  <si>
    <t>estrutura empresarial - indicadores globais</t>
  </si>
  <si>
    <t>empresas</t>
  </si>
  <si>
    <t>estabelecimentos</t>
  </si>
  <si>
    <t xml:space="preserve">pessoas ao serviço </t>
  </si>
  <si>
    <r>
      <t>remuneração média mensal base</t>
    </r>
    <r>
      <rPr>
        <sz val="7"/>
        <color indexed="63"/>
        <rFont val="Arial"/>
        <family val="2"/>
      </rPr>
      <t xml:space="preserve"> (euros)</t>
    </r>
    <r>
      <rPr>
        <vertAlign val="superscript"/>
        <sz val="7"/>
        <color indexed="63"/>
        <rFont val="Arial"/>
        <family val="2"/>
      </rPr>
      <t>(1)</t>
    </r>
  </si>
  <si>
    <r>
      <t>ganho médio mensal</t>
    </r>
    <r>
      <rPr>
        <sz val="7"/>
        <color indexed="63"/>
        <rFont val="Arial"/>
        <family val="2"/>
      </rPr>
      <t xml:space="preserve"> (euros)</t>
    </r>
    <r>
      <rPr>
        <vertAlign val="superscript"/>
        <sz val="7"/>
        <color indexed="63"/>
        <rFont val="Arial"/>
        <family val="2"/>
      </rPr>
      <t>(1)</t>
    </r>
  </si>
  <si>
    <r>
      <t xml:space="preserve">estrutura empresarial - actividade económica </t>
    </r>
    <r>
      <rPr>
        <sz val="8"/>
        <color indexed="9"/>
        <rFont val="Arial"/>
        <family val="2"/>
      </rPr>
      <t>(CAE Rev.3)</t>
    </r>
  </si>
  <si>
    <t>A. Agricultura, produção animal, caça, flor.e pesca</t>
  </si>
  <si>
    <t>B. Indústrias extractivas</t>
  </si>
  <si>
    <t>C. Indústrias transformadoras</t>
  </si>
  <si>
    <t>10 - Indústrias alimentares</t>
  </si>
  <si>
    <t>11 - Indústria das bebidas</t>
  </si>
  <si>
    <t>12 - Indústria do tabaco</t>
  </si>
  <si>
    <t>13 - Fabricação de têxteis</t>
  </si>
  <si>
    <t>14 - Indústria do vestuário</t>
  </si>
  <si>
    <t>15 - Indústria do couro e dos produtos do couro</t>
  </si>
  <si>
    <t>16 - Ind.madeira e cortiça exc.mob.;Fab.cestaria e espartaria</t>
  </si>
  <si>
    <t>17 - Fabricação de pasta, de papel, cartão e seus artigos</t>
  </si>
  <si>
    <t>18 - Impressão e reprodução de suportes gravados</t>
  </si>
  <si>
    <t>20 - Fabricação prod. químicos e fibras sintéticas ou artificiais</t>
  </si>
  <si>
    <t>22 - Fabricação de artigos de borracha e de matérias plásticas</t>
  </si>
  <si>
    <t>23 - Fabricação de outros produtos minerais não metálicos</t>
  </si>
  <si>
    <t>24 - Indústrias metalúrgicas de base</t>
  </si>
  <si>
    <t>25 - Fab. produtos metálicos, excepto máquinas e equipamento</t>
  </si>
  <si>
    <t>27 - Fabricação de equipamento eléctrico</t>
  </si>
  <si>
    <t>28 - Fabricação de máquinas e de equipamentos, n.e.</t>
  </si>
  <si>
    <t>30 - Fabricação de outro equipamento de transporte</t>
  </si>
  <si>
    <t>31 - Fabricação de mobiliário e de colchões</t>
  </si>
  <si>
    <t>32 - Outras indústrias transformadoras</t>
  </si>
  <si>
    <t>D. Electricidade, gás, vapor, água quente/fria, ar frio</t>
  </si>
  <si>
    <t>E. Captação, tratramento, distrib.; san., despoluição</t>
  </si>
  <si>
    <t>F. Construção</t>
  </si>
  <si>
    <t>G. Comércio grosso e retalho, repar. veíc. automóveis</t>
  </si>
  <si>
    <t>45 - Com. manutenção e rep. veíc. automóveis e motociclos</t>
  </si>
  <si>
    <t>46 - Comércio por grosso exc. veic. automóveis e motociclos</t>
  </si>
  <si>
    <t>47 - Comércio a retalho, exc. veículos automóveis e motociclos</t>
  </si>
  <si>
    <t>H. Transportes e armazenagem</t>
  </si>
  <si>
    <t>49 - Transportes terrestres, transp. por oleodutos ou gasodutos</t>
  </si>
  <si>
    <t>50 - Transportes por água</t>
  </si>
  <si>
    <t>51 - Transportes aéreos</t>
  </si>
  <si>
    <t>52 - Armazenagem e actividades auxiliares dos transportes</t>
  </si>
  <si>
    <t>53 - Actividades postais e de courier</t>
  </si>
  <si>
    <t>I. Alojamento, restauração e similares</t>
  </si>
  <si>
    <t>J. Actividades de informação e de comunicação</t>
  </si>
  <si>
    <t>K. Actividades financeiras e de seguros</t>
  </si>
  <si>
    <t>64 - Actividades de serv. financeiros, exc. seguros e f. pensões</t>
  </si>
  <si>
    <t>66 - Activ. auxiliares de serv. financeiros e dos seguros</t>
  </si>
  <si>
    <t>L. Actividades imobiliárias</t>
  </si>
  <si>
    <t>M. Activ. consultoria, científicas, técnicas e similares</t>
  </si>
  <si>
    <t>N. Actividades administrativas e dos serviços de apoio</t>
  </si>
  <si>
    <t>O. Admin. pública e defesa; seg. social obrigatória</t>
  </si>
  <si>
    <t>P. Educação</t>
  </si>
  <si>
    <t>Q. Actividades de saúde humana e apoio social</t>
  </si>
  <si>
    <t>R. Activ. artísticas, espectáculos, desp. e recreativas</t>
  </si>
  <si>
    <t>S. Outras actividades de serviços</t>
  </si>
  <si>
    <t>U. Activ. org. internacionais e out.inst.extra-territoriais</t>
  </si>
  <si>
    <t>(1) dos trabalhadores por conta de outrem a tempo completo, que auferiram remuneração completa no período de referência.</t>
  </si>
  <si>
    <t xml:space="preserve">  Frutas  </t>
  </si>
  <si>
    <t xml:space="preserve">  Férias organizadas  </t>
  </si>
  <si>
    <t xml:space="preserve">  Combustíveis e lubrificantes para equipamento de transporte pessoal  </t>
  </si>
  <si>
    <t xml:space="preserve">  Produtos farmacêuticos  </t>
  </si>
  <si>
    <t xml:space="preserve">não mortais </t>
  </si>
  <si>
    <t>mortais</t>
  </si>
  <si>
    <t>E. Captação, tratamento, distrib.; san., despoluição</t>
  </si>
  <si>
    <t>T. Famílias com empregados domésticos</t>
  </si>
  <si>
    <t>U. Organ. internacionais e out. inst. ext-territ.</t>
  </si>
  <si>
    <t>65 e + anos</t>
  </si>
  <si>
    <t>Mais informação em:  http://www.gep.msss.gov.pt/estatistica/acidentes/index.php</t>
  </si>
  <si>
    <t>19 - Fab. coque, prod. petrolíf. refinados e agl. combustíveis</t>
  </si>
  <si>
    <t>21 - Fab.produtos farmacêuticos de base e prep. farmacêuticas</t>
  </si>
  <si>
    <t>26 - Fab. equip.informáticos, p/comunic. electrónicos e ópticos</t>
  </si>
  <si>
    <t>29 - Fab.veíc.automóveis, reboques,semi-reboq. e componentes</t>
  </si>
  <si>
    <t>33 - Reparação, manut. e instalação máq. e equipamentos</t>
  </si>
  <si>
    <t>65 - Seguros, resseguros e f. pensões, exc.seg.soc. obrigatória</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</si>
  <si>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</si>
  <si>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</si>
  <si>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</si>
  <si>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Julho de 2012</t>
  </si>
  <si>
    <t xml:space="preserve"> Julho de 2012 </t>
  </si>
  <si>
    <t>maio 2011</t>
  </si>
  <si>
    <t>maio 2012</t>
  </si>
  <si>
    <t>"ACT MEAGRI, CRL e outras"</t>
  </si>
  <si>
    <r>
      <t>taxa de atividade (%)</t>
    </r>
    <r>
      <rPr>
        <sz val="8"/>
        <color indexed="17"/>
        <rFont val="Arial"/>
        <family val="2"/>
      </rPr>
      <t xml:space="preserve"> </t>
    </r>
    <r>
      <rPr>
        <vertAlign val="superscript"/>
        <sz val="8"/>
        <color indexed="17"/>
        <rFont val="Arial"/>
        <family val="2"/>
      </rPr>
      <t>(1)</t>
    </r>
  </si>
  <si>
    <t>população total  - regiões NUT II</t>
  </si>
  <si>
    <t>população com emprego - regiões NUT II</t>
  </si>
  <si>
    <t>55 e + anos</t>
  </si>
  <si>
    <t>população desempregada - regiões NUT II</t>
  </si>
  <si>
    <t xml:space="preserve">Acidentes de trabalho </t>
  </si>
  <si>
    <r>
      <t>taxa de incidência</t>
    </r>
    <r>
      <rPr>
        <vertAlign val="superscript"/>
        <sz val="10"/>
        <color indexed="9"/>
        <rFont val="Arial"/>
        <family val="2"/>
      </rPr>
      <t xml:space="preserve"> (1) </t>
    </r>
    <r>
      <rPr>
        <b/>
        <sz val="10"/>
        <color indexed="9"/>
        <rFont val="Arial"/>
        <family val="2"/>
      </rPr>
      <t>dos acidentes de trabalho - actividade económica</t>
    </r>
  </si>
  <si>
    <t>não mortais</t>
  </si>
  <si>
    <r>
      <t>taxa de incidência</t>
    </r>
    <r>
      <rPr>
        <b/>
        <vertAlign val="superscript"/>
        <sz val="10"/>
        <color indexed="9"/>
        <rFont val="Arial"/>
        <family val="2"/>
      </rPr>
      <t xml:space="preserve"> (1)</t>
    </r>
    <r>
      <rPr>
        <b/>
        <sz val="10"/>
        <color indexed="9"/>
        <rFont val="Arial"/>
        <family val="2"/>
      </rPr>
      <t xml:space="preserve"> dos acidentes de trabalho - regiões NUT II</t>
    </r>
  </si>
  <si>
    <t xml:space="preserve">n.d. - valor não disponível.   </t>
  </si>
  <si>
    <r>
      <t xml:space="preserve">nota: </t>
    </r>
    <r>
      <rPr>
        <sz val="7"/>
        <color indexed="63"/>
        <rFont val="Arial"/>
        <family val="2"/>
      </rPr>
      <t>os dados apresentados não incluem acidentes de trajecto.</t>
    </r>
  </si>
  <si>
    <t>fonte: GEP/MSSS, Acidentes de Trabalho</t>
  </si>
  <si>
    <t>n.d</t>
  </si>
  <si>
    <t>valor médio (€)
mai.2012</t>
  </si>
  <si>
    <r>
      <t>beneficiários com processamento de rendimento social de inserção (RSI)</t>
    </r>
    <r>
      <rPr>
        <b/>
        <vertAlign val="superscript"/>
        <sz val="10"/>
        <color indexed="9"/>
        <rFont val="Arial"/>
        <family val="2"/>
      </rPr>
      <t>(1)</t>
    </r>
  </si>
  <si>
    <t>valor médio (€)
mai. 2012</t>
  </si>
  <si>
    <r>
      <t xml:space="preserve">notas: </t>
    </r>
    <r>
      <rPr>
        <sz val="7"/>
        <color indexed="63"/>
        <rFont val="Arial"/>
        <family val="2"/>
      </rPr>
      <t>dados sujeitos a atualizações; situação da base de dados a 1 de junho de 2012.</t>
    </r>
  </si>
  <si>
    <t>maio de 2012</t>
  </si>
  <si>
    <r>
      <t xml:space="preserve">Chipre </t>
    </r>
    <r>
      <rPr>
        <vertAlign val="superscript"/>
        <sz val="8"/>
        <color indexed="63"/>
        <rFont val="Arial"/>
        <family val="2"/>
      </rPr>
      <t>(1)(2)</t>
    </r>
  </si>
  <si>
    <r>
      <t xml:space="preserve">Eslovénia </t>
    </r>
    <r>
      <rPr>
        <vertAlign val="superscript"/>
        <sz val="8"/>
        <color indexed="63"/>
        <rFont val="Arial"/>
        <family val="2"/>
      </rPr>
      <t>(1)(2)</t>
    </r>
  </si>
  <si>
    <r>
      <t xml:space="preserve">Estónia </t>
    </r>
    <r>
      <rPr>
        <vertAlign val="superscript"/>
        <sz val="8"/>
        <color indexed="63"/>
        <rFont val="Arial"/>
        <family val="2"/>
      </rPr>
      <t>(1)(2)</t>
    </r>
  </si>
  <si>
    <r>
      <t>Grécia</t>
    </r>
    <r>
      <rPr>
        <vertAlign val="superscript"/>
        <sz val="8"/>
        <color indexed="63"/>
        <rFont val="Arial"/>
        <family val="2"/>
      </rPr>
      <t xml:space="preserve"> (1)(2)</t>
    </r>
  </si>
  <si>
    <r>
      <t>Letónia</t>
    </r>
    <r>
      <rPr>
        <vertAlign val="superscript"/>
        <sz val="8"/>
        <color indexed="63"/>
        <rFont val="Arial"/>
        <family val="2"/>
      </rPr>
      <t xml:space="preserve"> (1)(2)</t>
    </r>
  </si>
  <si>
    <r>
      <t xml:space="preserve">Reino Unido </t>
    </r>
    <r>
      <rPr>
        <vertAlign val="superscript"/>
        <sz val="8"/>
        <color indexed="63"/>
        <rFont val="Arial"/>
        <family val="2"/>
      </rPr>
      <t>(1)(2)</t>
    </r>
  </si>
  <si>
    <r>
      <t>Roménia</t>
    </r>
    <r>
      <rPr>
        <vertAlign val="superscript"/>
        <sz val="8"/>
        <color indexed="63"/>
        <rFont val="Arial"/>
        <family val="2"/>
      </rPr>
      <t xml:space="preserve"> (1)(2)</t>
    </r>
  </si>
  <si>
    <t>fonte:  Eurostat, Newsrealease 101/2012 - 02 julho de 2012.</t>
  </si>
  <si>
    <t>(1) março de 2012  (total, homens e mulheres)                         (2) março de 2012 (total &lt; 25 anos)                         : valor não disponível.</t>
  </si>
  <si>
    <r>
      <t xml:space="preserve">nota: </t>
    </r>
    <r>
      <rPr>
        <sz val="7"/>
        <color indexed="63"/>
        <rFont val="Arial"/>
        <family val="2"/>
      </rPr>
      <t>situação da base de dados em 31 de maio de 2012.</t>
    </r>
  </si>
  <si>
    <r>
      <t>prestações familiares</t>
    </r>
    <r>
      <rPr>
        <b/>
        <vertAlign val="superscript"/>
        <sz val="10"/>
        <color indexed="9"/>
        <rFont val="Arial"/>
        <family val="2"/>
      </rPr>
      <t xml:space="preserve"> (1)</t>
    </r>
  </si>
  <si>
    <r>
      <t xml:space="preserve">nota: </t>
    </r>
    <r>
      <rPr>
        <sz val="7"/>
        <color indexed="63"/>
        <rFont val="Arial"/>
        <family val="2"/>
      </rPr>
      <t>situação da base de dados em 1 de junho 2012.</t>
    </r>
  </si>
  <si>
    <r>
      <t xml:space="preserve">nota: </t>
    </r>
    <r>
      <rPr>
        <sz val="7"/>
        <color indexed="63"/>
        <rFont val="Arial"/>
        <family val="2"/>
      </rPr>
      <t>situação da base de dados em 15 de junho de 2012.</t>
    </r>
  </si>
  <si>
    <r>
      <t>beneficiários</t>
    </r>
    <r>
      <rPr>
        <b/>
        <vertAlign val="superscript"/>
        <sz val="9"/>
        <color indexed="23"/>
        <rFont val="Arial"/>
        <family val="2"/>
      </rPr>
      <t xml:space="preserve"> (2)</t>
    </r>
  </si>
  <si>
    <r>
      <t xml:space="preserve">notas: </t>
    </r>
    <r>
      <rPr>
        <sz val="7"/>
        <color indexed="63"/>
        <rFont val="Arial"/>
        <family val="2"/>
      </rPr>
      <t>situação da base de dados em 1 de junho de 2012.</t>
    </r>
  </si>
  <si>
    <r>
      <t>2.º trimestre</t>
    </r>
    <r>
      <rPr>
        <sz val="8"/>
        <color indexed="63"/>
        <rFont val="Arial"/>
        <family val="2"/>
      </rPr>
      <t xml:space="preserve"> </t>
    </r>
  </si>
  <si>
    <t>(1) O número de "trabalhadores a despedir" constitui uma intenção; o número de "despedidos", com "revogação por acordo" e  com "outras medidas" constitui o resultado do processo de despedimento coletivo.</t>
  </si>
  <si>
    <t>duração média semanal do trabalho</t>
  </si>
  <si>
    <t>base</t>
  </si>
  <si>
    <t>ganho</t>
  </si>
  <si>
    <t>trabalhadores</t>
  </si>
  <si>
    <t>período normal</t>
  </si>
  <si>
    <t>período total</t>
  </si>
  <si>
    <t xml:space="preserve">  Serviços de alojamento   </t>
  </si>
  <si>
    <t xml:space="preserve">  Livros</t>
  </si>
  <si>
    <t xml:space="preserve">  Equipamento fotográfico e cinematográfico e instrumentos de óptica</t>
  </si>
  <si>
    <t xml:space="preserve">  Combustíveis líquidos</t>
  </si>
  <si>
    <t>Dados recolhidos até: 24 de julho de 2012</t>
  </si>
  <si>
    <t>Data de disponibilização: 31 de julho de 2012</t>
  </si>
  <si>
    <r>
      <t>remuneração média mensal</t>
    </r>
    <r>
      <rPr>
        <vertAlign val="superscript"/>
        <sz val="7"/>
        <color indexed="63"/>
        <rFont val="Arial"/>
        <family val="2"/>
      </rPr>
      <t>(1)</t>
    </r>
  </si>
  <si>
    <t>(1) por 100 000 trabalhadores.</t>
  </si>
</sst>
</file>

<file path=xl/styles.xml><?xml version="1.0" encoding="utf-8"?>
<styleSheet xmlns="http://schemas.openxmlformats.org/spreadsheetml/2006/main">
  <numFmts count="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s>
  <fonts count="124">
    <font>
      <sz val="10"/>
      <name val="Arial"/>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u/>
      <sz val="10"/>
      <color indexed="12"/>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b/>
      <sz val="9"/>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6"/>
      <color indexed="63"/>
      <name val="Small Fonts"/>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b/>
      <vertAlign val="superscript"/>
      <sz val="8"/>
      <color indexed="9"/>
      <name val="Arial"/>
      <family val="2"/>
    </font>
    <font>
      <vertAlign val="superscript"/>
      <sz val="6"/>
      <color indexed="63"/>
      <name val="Arial"/>
      <family val="2"/>
    </font>
    <font>
      <b/>
      <sz val="9"/>
      <color indexed="20"/>
      <name val="Arial"/>
      <family val="2"/>
    </font>
    <font>
      <sz val="7"/>
      <color indexed="20"/>
      <name val="Arial"/>
      <family val="2"/>
    </font>
    <font>
      <sz val="10"/>
      <color indexed="20"/>
      <name val="Arial"/>
      <family val="2"/>
    </font>
    <font>
      <vertAlign val="superscript"/>
      <sz val="8"/>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sz val="9"/>
      <color indexed="9"/>
      <name val="Arial"/>
      <family val="2"/>
    </font>
    <font>
      <b/>
      <sz val="8"/>
      <color indexed="9"/>
      <name val="Arial"/>
      <family val="2"/>
    </font>
    <font>
      <sz val="7.5"/>
      <color indexed="63"/>
      <name val="Arial"/>
      <family val="2"/>
    </font>
    <font>
      <sz val="7.5"/>
      <name val="Arial"/>
      <family val="2"/>
    </font>
    <font>
      <sz val="6"/>
      <color indexed="20"/>
      <name val="Arial"/>
      <family val="2"/>
    </font>
    <font>
      <vertAlign val="superscript"/>
      <sz val="9"/>
      <color indexed="9"/>
      <name val="Arial"/>
      <family val="2"/>
    </font>
    <font>
      <b/>
      <vertAlign val="superscript"/>
      <sz val="8"/>
      <color indexed="63"/>
      <name val="Arial"/>
      <family val="2"/>
    </font>
    <font>
      <vertAlign val="superscript"/>
      <sz val="8"/>
      <color indexed="9"/>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vertAlign val="superscript"/>
      <sz val="10"/>
      <color indexed="9"/>
      <name val="Arial"/>
      <family val="2"/>
    </font>
    <font>
      <sz val="6"/>
      <color indexed="17"/>
      <name val="Arial"/>
      <family val="2"/>
    </font>
    <font>
      <sz val="7"/>
      <color indexed="17"/>
      <name val="Arial"/>
      <family val="2"/>
    </font>
    <font>
      <sz val="7"/>
      <color theme="0"/>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b/>
      <sz val="9"/>
      <color indexed="17"/>
      <name val="Arial"/>
      <family val="2"/>
    </font>
    <font>
      <b/>
      <vertAlign val="superscript"/>
      <sz val="8"/>
      <color indexed="17"/>
      <name val="Arial"/>
      <family val="2"/>
    </font>
    <font>
      <sz val="10"/>
      <color indexed="8"/>
      <name val="Arial"/>
      <family val="2"/>
    </font>
    <font>
      <sz val="9"/>
      <color indexed="8"/>
      <name val="Arial"/>
      <family val="2"/>
    </font>
    <font>
      <b/>
      <sz val="8"/>
      <color indexed="24"/>
      <name val="Arial"/>
      <family val="2"/>
    </font>
    <font>
      <sz val="10"/>
      <color rgb="FF008000"/>
      <name val="Arial"/>
      <family val="2"/>
    </font>
    <font>
      <b/>
      <sz val="8"/>
      <color rgb="FF008000"/>
      <name val="Arial"/>
      <family val="2"/>
    </font>
    <font>
      <b/>
      <sz val="9"/>
      <color rgb="FF008000"/>
      <name val="Arial"/>
      <family val="2"/>
    </font>
    <font>
      <sz val="8"/>
      <color rgb="FF008000"/>
      <name val="Arial"/>
      <family val="2"/>
    </font>
    <font>
      <sz val="9"/>
      <color rgb="FF008000"/>
      <name val="Arial"/>
      <family val="2"/>
    </font>
    <font>
      <b/>
      <sz val="10"/>
      <color rgb="FF008000"/>
      <name val="Arial"/>
      <family val="2"/>
    </font>
    <font>
      <b/>
      <sz val="10"/>
      <color indexed="8"/>
      <name val="Arial"/>
      <family val="2"/>
    </font>
    <font>
      <sz val="6"/>
      <name val="Arial"/>
      <family val="2"/>
    </font>
    <font>
      <b/>
      <sz val="7.5"/>
      <color indexed="17"/>
      <name val="Arial"/>
      <family val="2"/>
    </font>
    <font>
      <vertAlign val="superscript"/>
      <sz val="8"/>
      <color indexed="17"/>
      <name val="Arial"/>
      <family val="2"/>
    </font>
    <font>
      <vertAlign val="superscript"/>
      <sz val="7.5"/>
      <color indexed="63"/>
      <name val="Arial"/>
      <family val="2"/>
    </font>
    <font>
      <b/>
      <sz val="7"/>
      <color rgb="FF00B050"/>
      <name val="Arial"/>
      <family val="2"/>
    </font>
    <font>
      <b/>
      <sz val="14"/>
      <color indexed="17"/>
      <name val="Wingdings"/>
      <charset val="2"/>
    </font>
    <font>
      <b/>
      <sz val="8"/>
      <color indexed="61"/>
      <name val="Arial"/>
      <family val="2"/>
    </font>
    <font>
      <b/>
      <sz val="10"/>
      <color indexed="12"/>
      <name val="Arial"/>
      <family val="2"/>
    </font>
    <font>
      <sz val="8"/>
      <color indexed="61"/>
      <name val="Arial"/>
      <family val="2"/>
    </font>
    <font>
      <sz val="7"/>
      <color indexed="8"/>
      <name val="Arial"/>
      <family val="2"/>
    </font>
    <font>
      <vertAlign val="superscript"/>
      <sz val="7"/>
      <color indexed="63"/>
      <name val="Arial"/>
      <family val="2"/>
    </font>
    <font>
      <b/>
      <sz val="7"/>
      <color indexed="8"/>
      <name val="Arial"/>
      <family val="2"/>
    </font>
    <font>
      <b/>
      <vertAlign val="superscript"/>
      <sz val="10"/>
      <color indexed="9"/>
      <name val="Arial"/>
      <family val="2"/>
    </font>
    <font>
      <b/>
      <vertAlign val="superscript"/>
      <sz val="9"/>
      <color indexed="23"/>
      <name val="Arial"/>
      <family val="2"/>
    </font>
    <font>
      <b/>
      <sz val="7"/>
      <color rgb="FFCC0000"/>
      <name val="Arial"/>
      <family val="2"/>
    </font>
    <font>
      <b/>
      <sz val="8"/>
      <color theme="0"/>
      <name val="Arial"/>
      <family val="2"/>
    </font>
    <font>
      <sz val="10"/>
      <name val="Arial"/>
      <family val="2"/>
    </font>
    <font>
      <sz val="8"/>
      <color indexed="63"/>
      <name val="Arial"/>
      <family val="2"/>
    </font>
    <font>
      <b/>
      <sz val="8"/>
      <color indexed="63"/>
      <name val="Arial"/>
      <family val="2"/>
    </font>
    <font>
      <b/>
      <sz val="8"/>
      <color indexed="20"/>
      <name val="Arial"/>
      <family val="2"/>
    </font>
    <font>
      <sz val="8"/>
      <color indexed="20"/>
      <name val="Arial"/>
      <family val="2"/>
    </font>
    <font>
      <sz val="10"/>
      <color indexed="63"/>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indexed="17"/>
        <bgColor indexed="64"/>
      </patternFill>
    </fill>
    <fill>
      <patternFill patternType="solid">
        <fgColor indexed="51"/>
        <bgColor indexed="64"/>
      </patternFill>
    </fill>
    <fill>
      <patternFill patternType="solid">
        <fgColor indexed="20"/>
        <bgColor indexed="64"/>
      </patternFill>
    </fill>
    <fill>
      <patternFill patternType="solid">
        <fgColor indexed="23"/>
        <bgColor indexed="55"/>
      </patternFill>
    </fill>
    <fill>
      <patternFill patternType="solid">
        <fgColor indexed="23"/>
        <bgColor indexed="64"/>
      </patternFill>
    </fill>
    <fill>
      <patternFill patternType="solid">
        <fgColor indexed="35"/>
        <bgColor indexed="64"/>
      </patternFill>
    </fill>
    <fill>
      <patternFill patternType="solid">
        <fgColor indexed="35"/>
        <bgColor indexed="55"/>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solid">
        <fgColor theme="0"/>
        <bgColor indexed="8"/>
      </patternFill>
    </fill>
    <fill>
      <patternFill patternType="solid">
        <fgColor rgb="FF008000"/>
        <bgColor indexed="64"/>
      </patternFill>
    </fill>
    <fill>
      <patternFill patternType="solid">
        <fgColor indexed="13"/>
        <bgColor indexed="55"/>
      </patternFill>
    </fill>
    <fill>
      <patternFill patternType="solid">
        <fgColor indexed="13"/>
        <bgColor indexed="64"/>
      </patternFill>
    </fill>
    <fill>
      <patternFill patternType="solid">
        <fgColor rgb="FFFFFFCC"/>
        <bgColor indexed="64"/>
      </patternFill>
    </fill>
    <fill>
      <patternFill patternType="solid">
        <fgColor rgb="FFFFFFCC"/>
        <bgColor indexed="55"/>
      </patternFill>
    </fill>
  </fills>
  <borders count="93">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style="thin">
        <color indexed="22"/>
      </right>
      <top/>
      <bottom/>
      <diagonal/>
    </border>
    <border>
      <left/>
      <right/>
      <top/>
      <bottom style="thin">
        <color indexed="22"/>
      </bottom>
      <diagonal/>
    </border>
    <border>
      <left style="thin">
        <color indexed="22"/>
      </left>
      <right/>
      <top/>
      <bottom/>
      <diagonal/>
    </border>
    <border>
      <left/>
      <right style="thin">
        <color indexed="22"/>
      </right>
      <top style="thin">
        <color indexed="22"/>
      </top>
      <bottom/>
      <diagonal/>
    </border>
    <border>
      <left style="thin">
        <color indexed="17"/>
      </left>
      <right style="thin">
        <color indexed="17"/>
      </right>
      <top style="thin">
        <color indexed="17"/>
      </top>
      <bottom style="thin">
        <color indexed="17"/>
      </bottom>
      <diagonal/>
    </border>
    <border>
      <left style="thin">
        <color indexed="51"/>
      </left>
      <right style="thin">
        <color indexed="51"/>
      </right>
      <top style="thin">
        <color indexed="51"/>
      </top>
      <bottom style="thin">
        <color indexed="51"/>
      </bottom>
      <diagonal/>
    </border>
    <border>
      <left style="thin">
        <color indexed="20"/>
      </left>
      <right style="thin">
        <color indexed="20"/>
      </right>
      <top style="thin">
        <color indexed="20"/>
      </top>
      <bottom style="thin">
        <color indexed="20"/>
      </bottom>
      <diagonal/>
    </border>
    <border>
      <left style="thin">
        <color indexed="22"/>
      </left>
      <right/>
      <top style="thin">
        <color indexed="22"/>
      </top>
      <bottom/>
      <diagonal/>
    </border>
    <border>
      <left style="medium">
        <color indexed="23"/>
      </left>
      <right style="medium">
        <color indexed="23"/>
      </right>
      <top style="medium">
        <color indexed="23"/>
      </top>
      <bottom style="medium">
        <color indexed="23"/>
      </bottom>
      <diagonal/>
    </border>
    <border>
      <left/>
      <right style="thin">
        <color indexed="22"/>
      </right>
      <top/>
      <bottom style="thin">
        <color indexed="22"/>
      </bottom>
      <diagonal/>
    </border>
    <border>
      <left style="medium">
        <color indexed="22"/>
      </left>
      <right style="medium">
        <color indexed="22"/>
      </right>
      <top style="medium">
        <color indexed="22"/>
      </top>
      <bottom style="medium">
        <color indexed="22"/>
      </bottom>
      <diagonal/>
    </border>
    <border>
      <left/>
      <right/>
      <top/>
      <bottom style="thin">
        <color indexed="16"/>
      </bottom>
      <diagonal/>
    </border>
    <border>
      <left style="thin">
        <color indexed="17"/>
      </left>
      <right/>
      <top/>
      <bottom/>
      <diagonal/>
    </border>
    <border>
      <left style="thin">
        <color indexed="51"/>
      </left>
      <right/>
      <top/>
      <bottom/>
      <diagonal/>
    </border>
    <border>
      <left/>
      <right/>
      <top style="thin">
        <color indexed="16"/>
      </top>
      <bottom style="thin">
        <color indexed="16"/>
      </bottom>
      <diagonal/>
    </border>
    <border>
      <left/>
      <right/>
      <top style="medium">
        <color indexed="23"/>
      </top>
      <bottom/>
      <diagonal/>
    </border>
    <border>
      <left style="medium">
        <color indexed="17"/>
      </left>
      <right style="medium">
        <color indexed="20"/>
      </right>
      <top style="medium">
        <color indexed="17"/>
      </top>
      <bottom style="medium">
        <color indexed="20"/>
      </bottom>
      <diagonal/>
    </border>
    <border>
      <left style="medium">
        <color indexed="23"/>
      </left>
      <right/>
      <top/>
      <bottom style="thin">
        <color indexed="22"/>
      </bottom>
      <diagonal/>
    </border>
    <border>
      <left/>
      <right style="medium">
        <color indexed="23"/>
      </right>
      <top/>
      <bottom/>
      <diagonal/>
    </border>
    <border>
      <left/>
      <right style="medium">
        <color indexed="23"/>
      </right>
      <top/>
      <bottom style="thin">
        <color indexed="22"/>
      </bottom>
      <diagonal/>
    </border>
    <border>
      <left style="medium">
        <color indexed="20"/>
      </left>
      <right style="medium">
        <color indexed="20"/>
      </right>
      <top style="medium">
        <color indexed="20"/>
      </top>
      <bottom style="medium">
        <color indexed="20"/>
      </bottom>
      <diagonal/>
    </border>
    <border>
      <left/>
      <right style="medium">
        <color indexed="17"/>
      </right>
      <top/>
      <bottom/>
      <diagonal/>
    </border>
    <border>
      <left/>
      <right/>
      <top style="thin">
        <color indexed="22"/>
      </top>
      <bottom style="thin">
        <color indexed="22"/>
      </bottom>
      <diagonal/>
    </border>
    <border>
      <left/>
      <right/>
      <top style="medium">
        <color indexed="20"/>
      </top>
      <bottom style="medium">
        <color indexed="20"/>
      </bottom>
      <diagonal/>
    </border>
    <border>
      <left/>
      <right/>
      <top style="thin">
        <color indexed="20"/>
      </top>
      <bottom style="thin">
        <color indexed="20"/>
      </bottom>
      <diagonal/>
    </border>
    <border>
      <left style="thin">
        <color indexed="20"/>
      </left>
      <right/>
      <top style="thin">
        <color indexed="20"/>
      </top>
      <bottom style="thin">
        <color indexed="20"/>
      </bottom>
      <diagonal/>
    </border>
    <border>
      <left/>
      <right style="thin">
        <color indexed="20"/>
      </right>
      <top style="thin">
        <color indexed="20"/>
      </top>
      <bottom style="thin">
        <color indexed="20"/>
      </bottom>
      <diagonal/>
    </border>
    <border>
      <left/>
      <right style="medium">
        <color indexed="20"/>
      </right>
      <top style="medium">
        <color indexed="20"/>
      </top>
      <bottom style="medium">
        <color indexed="20"/>
      </bottom>
      <diagonal/>
    </border>
    <border>
      <left/>
      <right/>
      <top style="medium">
        <color indexed="20"/>
      </top>
      <bottom/>
      <diagonal/>
    </border>
    <border>
      <left style="medium">
        <color indexed="20"/>
      </left>
      <right/>
      <top style="medium">
        <color indexed="20"/>
      </top>
      <bottom style="medium">
        <color indexed="20"/>
      </bottom>
      <diagonal/>
    </border>
    <border>
      <left/>
      <right/>
      <top/>
      <bottom style="medium">
        <color indexed="20"/>
      </bottom>
      <diagonal/>
    </border>
    <border>
      <left style="medium">
        <color indexed="20"/>
      </left>
      <right/>
      <top/>
      <bottom style="thin">
        <color indexed="22"/>
      </bottom>
      <diagonal/>
    </border>
    <border>
      <left style="thin">
        <color rgb="FFC00000"/>
      </left>
      <right style="thin">
        <color indexed="20"/>
      </right>
      <top style="medium">
        <color indexed="20"/>
      </top>
      <bottom style="medium">
        <color indexed="20"/>
      </bottom>
      <diagonal/>
    </border>
    <border>
      <left/>
      <right/>
      <top/>
      <bottom style="thin">
        <color rgb="FFC00000"/>
      </bottom>
      <diagonal/>
    </border>
    <border>
      <left/>
      <right/>
      <top style="thin">
        <color indexed="20"/>
      </top>
      <bottom style="thin">
        <color indexed="22"/>
      </bottom>
      <diagonal/>
    </border>
    <border>
      <left/>
      <right/>
      <top style="thin">
        <color indexed="51"/>
      </top>
      <bottom/>
      <diagonal/>
    </border>
    <border>
      <left style="medium">
        <color indexed="17"/>
      </left>
      <right style="medium">
        <color indexed="17"/>
      </right>
      <top style="medium">
        <color indexed="17"/>
      </top>
      <bottom style="medium">
        <color indexed="17"/>
      </bottom>
      <diagonal/>
    </border>
    <border>
      <left/>
      <right/>
      <top/>
      <bottom style="medium">
        <color indexed="17"/>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right/>
      <top style="thin">
        <color theme="0" tint="-0.24994659260841701"/>
      </top>
      <bottom style="thin">
        <color theme="0" tint="-0.24994659260841701"/>
      </bottom>
      <diagonal/>
    </border>
    <border>
      <left/>
      <right/>
      <top/>
      <bottom style="medium">
        <color indexed="23"/>
      </bottom>
      <diagonal/>
    </border>
    <border>
      <left style="thin">
        <color indexed="22"/>
      </left>
      <right/>
      <top/>
      <bottom style="medium">
        <color indexed="17"/>
      </bottom>
      <diagonal/>
    </border>
    <border>
      <left/>
      <right/>
      <top style="thin">
        <color indexed="20"/>
      </top>
      <bottom/>
      <diagonal/>
    </border>
    <border>
      <left/>
      <right style="medium">
        <color indexed="17"/>
      </right>
      <top/>
      <bottom style="thin">
        <color indexed="22"/>
      </bottom>
      <diagonal/>
    </border>
    <border>
      <left/>
      <right/>
      <top style="medium">
        <color indexed="17"/>
      </top>
      <bottom/>
      <diagonal/>
    </border>
    <border>
      <left/>
      <right/>
      <top style="thin">
        <color rgb="FFC0C0C0"/>
      </top>
      <bottom/>
      <diagonal/>
    </border>
    <border>
      <left style="thin">
        <color indexed="17"/>
      </left>
      <right style="medium">
        <color indexed="17"/>
      </right>
      <top style="medium">
        <color indexed="17"/>
      </top>
      <bottom style="medium">
        <color indexed="17"/>
      </bottom>
      <diagonal/>
    </border>
    <border>
      <left style="medium">
        <color indexed="17"/>
      </left>
      <right/>
      <top/>
      <bottom style="thin">
        <color indexed="22"/>
      </bottom>
      <diagonal/>
    </border>
    <border>
      <left/>
      <right/>
      <top style="thin">
        <color theme="0" tint="-0.24994659260841701"/>
      </top>
      <bottom style="thin">
        <color indexed="22"/>
      </bottom>
      <diagonal/>
    </border>
    <border>
      <left/>
      <right style="thin">
        <color indexed="17"/>
      </right>
      <top/>
      <bottom/>
      <diagonal/>
    </border>
    <border>
      <left style="medium">
        <color indexed="17"/>
      </left>
      <right style="thin">
        <color indexed="17"/>
      </right>
      <top style="medium">
        <color indexed="17"/>
      </top>
      <bottom style="medium">
        <color indexed="17"/>
      </bottom>
      <diagonal/>
    </border>
    <border>
      <left style="medium">
        <color rgb="FF008000"/>
      </left>
      <right style="medium">
        <color rgb="FF008000"/>
      </right>
      <top style="medium">
        <color rgb="FF008000"/>
      </top>
      <bottom style="medium">
        <color rgb="FF008000"/>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right/>
      <top style="thin">
        <color rgb="FFC0C0C0"/>
      </top>
      <bottom style="thin">
        <color rgb="FFC0C0C0"/>
      </bottom>
      <diagonal/>
    </border>
    <border>
      <left/>
      <right/>
      <top style="thin">
        <color indexed="17"/>
      </top>
      <bottom style="thin">
        <color indexed="17"/>
      </bottom>
      <diagonal/>
    </border>
    <border>
      <left/>
      <right/>
      <top style="thin">
        <color indexed="17"/>
      </top>
      <bottom/>
      <diagonal/>
    </border>
    <border>
      <left/>
      <right/>
      <top/>
      <bottom style="thin">
        <color indexed="17"/>
      </bottom>
      <diagonal/>
    </border>
    <border>
      <left/>
      <right style="thin">
        <color indexed="22"/>
      </right>
      <top/>
      <bottom style="medium">
        <color indexed="17"/>
      </bottom>
      <diagonal/>
    </border>
    <border>
      <left style="medium">
        <color indexed="51"/>
      </left>
      <right style="medium">
        <color indexed="51"/>
      </right>
      <top style="medium">
        <color indexed="51"/>
      </top>
      <bottom style="medium">
        <color indexed="51"/>
      </bottom>
      <diagonal/>
    </border>
    <border>
      <left/>
      <right/>
      <top style="medium">
        <color indexed="51"/>
      </top>
      <bottom/>
      <diagonal/>
    </border>
    <border>
      <left/>
      <right/>
      <top/>
      <bottom style="medium">
        <color indexed="51"/>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style="medium">
        <color indexed="51"/>
      </left>
      <right/>
      <top/>
      <bottom/>
      <diagonal/>
    </border>
    <border>
      <left/>
      <right/>
      <top style="thin">
        <color rgb="FFC0C0C0"/>
      </top>
      <bottom style="thin">
        <color indexed="22"/>
      </bottom>
      <diagonal/>
    </border>
    <border>
      <left style="thin">
        <color indexed="51"/>
      </left>
      <right/>
      <top style="thin">
        <color indexed="51"/>
      </top>
      <bottom style="thin">
        <color indexed="51"/>
      </bottom>
      <diagonal/>
    </border>
    <border>
      <left/>
      <right/>
      <top style="thin">
        <color indexed="51"/>
      </top>
      <bottom style="thin">
        <color indexed="51"/>
      </bottom>
      <diagonal/>
    </border>
    <border>
      <left/>
      <right style="thin">
        <color indexed="51"/>
      </right>
      <top style="thin">
        <color indexed="51"/>
      </top>
      <bottom style="thin">
        <color indexed="51"/>
      </bottom>
      <diagonal/>
    </border>
    <border>
      <left style="thin">
        <color indexed="22"/>
      </left>
      <right/>
      <top/>
      <bottom style="medium">
        <color indexed="20"/>
      </bottom>
      <diagonal/>
    </border>
    <border>
      <left style="medium">
        <color indexed="20"/>
      </left>
      <right style="medium">
        <color indexed="20"/>
      </right>
      <top/>
      <bottom style="medium">
        <color indexed="20"/>
      </bottom>
      <diagonal/>
    </border>
    <border>
      <left style="thin">
        <color indexed="20"/>
      </left>
      <right/>
      <top style="thin">
        <color indexed="20"/>
      </top>
      <bottom/>
      <diagonal/>
    </border>
    <border>
      <left/>
      <right style="thin">
        <color indexed="20"/>
      </right>
      <top style="thin">
        <color indexed="20"/>
      </top>
      <bottom/>
      <diagonal/>
    </border>
    <border>
      <left style="thin">
        <color indexed="20"/>
      </left>
      <right/>
      <top/>
      <bottom style="thin">
        <color indexed="20"/>
      </bottom>
      <diagonal/>
    </border>
    <border>
      <left/>
      <right/>
      <top/>
      <bottom style="thin">
        <color indexed="20"/>
      </bottom>
      <diagonal/>
    </border>
    <border>
      <left/>
      <right style="thin">
        <color indexed="20"/>
      </right>
      <top/>
      <bottom style="thin">
        <color indexed="20"/>
      </bottom>
      <diagonal/>
    </border>
  </borders>
  <cellStyleXfs count="72">
    <xf numFmtId="0" fontId="0" fillId="0" borderId="0" applyProtection="0"/>
    <xf numFmtId="0" fontId="26"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0" borderId="1" applyNumberFormat="0" applyFill="0" applyAlignment="0" applyProtection="0"/>
    <xf numFmtId="0" fontId="1" fillId="0" borderId="2" applyNumberFormat="0" applyFill="0" applyAlignment="0" applyProtection="0"/>
    <xf numFmtId="0" fontId="1" fillId="0" borderId="3" applyNumberFormat="0" applyFill="0" applyAlignment="0" applyProtection="0"/>
    <xf numFmtId="0" fontId="1" fillId="0" borderId="0" applyNumberFormat="0" applyFill="0" applyBorder="0" applyAlignment="0" applyProtection="0"/>
    <xf numFmtId="0" fontId="1" fillId="16" borderId="4" applyNumberFormat="0" applyAlignment="0" applyProtection="0"/>
    <xf numFmtId="0" fontId="1" fillId="0" borderId="5"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4" borderId="0" applyNumberFormat="0" applyBorder="0" applyAlignment="0" applyProtection="0"/>
    <xf numFmtId="0" fontId="1" fillId="7" borderId="4" applyNumberFormat="0" applyAlignment="0" applyProtection="0"/>
    <xf numFmtId="44" fontId="1" fillId="0" borderId="0" applyFont="0" applyFill="0" applyBorder="0" applyAlignment="0" applyProtection="0"/>
    <xf numFmtId="0" fontId="8" fillId="0" borderId="0" applyNumberFormat="0" applyFill="0" applyBorder="0" applyAlignment="0" applyProtection="0">
      <alignment vertical="top"/>
      <protection locked="0"/>
    </xf>
    <xf numFmtId="0" fontId="1" fillId="3" borderId="0" applyNumberFormat="0" applyBorder="0" applyAlignment="0" applyProtection="0"/>
    <xf numFmtId="0" fontId="1" fillId="21" borderId="0" applyNumberFormat="0" applyBorder="0" applyAlignment="0" applyProtection="0"/>
    <xf numFmtId="0" fontId="43" fillId="0" borderId="0"/>
    <xf numFmtId="0" fontId="26" fillId="0" borderId="0"/>
    <xf numFmtId="0" fontId="26" fillId="0" borderId="0" applyProtection="0"/>
    <xf numFmtId="0" fontId="1" fillId="0" borderId="0"/>
    <xf numFmtId="0" fontId="1" fillId="22" borderId="6" applyNumberFormat="0" applyFont="0" applyAlignment="0" applyProtection="0"/>
    <xf numFmtId="0" fontId="1" fillId="16" borderId="7" applyNumberFormat="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8" applyNumberFormat="0" applyFill="0" applyAlignment="0" applyProtection="0"/>
    <xf numFmtId="0" fontId="1" fillId="23" borderId="9" applyNumberFormat="0" applyAlignment="0" applyProtection="0"/>
    <xf numFmtId="43" fontId="26" fillId="0" borderId="0" applyFont="0" applyFill="0" applyBorder="0" applyAlignment="0" applyProtection="0"/>
    <xf numFmtId="0" fontId="46"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48" fillId="0" borderId="0" applyFont="0" applyFill="0" applyBorder="0" applyAlignment="0" applyProtection="0"/>
    <xf numFmtId="0" fontId="1" fillId="0" borderId="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707">
    <xf numFmtId="0" fontId="0" fillId="0" borderId="0" xfId="0"/>
    <xf numFmtId="0" fontId="0" fillId="0" borderId="0" xfId="0" applyBorder="1"/>
    <xf numFmtId="164" fontId="6" fillId="24" borderId="0" xfId="41" applyNumberFormat="1" applyFont="1" applyFill="1" applyBorder="1" applyAlignment="1">
      <alignment horizontal="center" wrapText="1"/>
    </xf>
    <xf numFmtId="0" fontId="5" fillId="24" borderId="0" xfId="41" quotePrefix="1" applyFont="1" applyFill="1" applyBorder="1" applyAlignment="1">
      <alignment horizontal="left"/>
    </xf>
    <xf numFmtId="0" fontId="0" fillId="25" borderId="0" xfId="0" applyFill="1"/>
    <xf numFmtId="0" fontId="4" fillId="25" borderId="0" xfId="0" applyFont="1" applyFill="1" applyBorder="1"/>
    <xf numFmtId="0" fontId="5"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2" fillId="0" borderId="0" xfId="0" applyFont="1"/>
    <xf numFmtId="0" fontId="6"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1" applyNumberFormat="1" applyFont="1" applyFill="1" applyBorder="1" applyAlignment="1">
      <alignment horizontal="center" wrapText="1"/>
    </xf>
    <xf numFmtId="0" fontId="11" fillId="24" borderId="0" xfId="41" applyFont="1" applyFill="1" applyBorder="1"/>
    <xf numFmtId="0" fontId="12" fillId="25" borderId="0" xfId="0" applyFont="1" applyFill="1" applyBorder="1"/>
    <xf numFmtId="0" fontId="0" fillId="25" borderId="10" xfId="0" applyFill="1" applyBorder="1"/>
    <xf numFmtId="0" fontId="0" fillId="25" borderId="11" xfId="0" applyFill="1" applyBorder="1"/>
    <xf numFmtId="0" fontId="0" fillId="25" borderId="0" xfId="0" applyFill="1" applyBorder="1" applyAlignment="1">
      <alignment vertical="center"/>
    </xf>
    <xf numFmtId="0" fontId="4" fillId="25" borderId="11" xfId="0" applyFont="1" applyFill="1" applyBorder="1"/>
    <xf numFmtId="0" fontId="13" fillId="25" borderId="0" xfId="0" applyFont="1" applyFill="1" applyBorder="1"/>
    <xf numFmtId="0" fontId="9" fillId="25" borderId="0" xfId="0" applyFont="1" applyFill="1" applyBorder="1" applyAlignment="1">
      <alignment horizontal="left"/>
    </xf>
    <xf numFmtId="0" fontId="9" fillId="25" borderId="10" xfId="0" applyFont="1" applyFill="1" applyBorder="1" applyAlignment="1">
      <alignment horizontal="left"/>
    </xf>
    <xf numFmtId="164" fontId="12" fillId="24" borderId="11" xfId="41" applyNumberFormat="1" applyFont="1" applyFill="1" applyBorder="1" applyAlignment="1">
      <alignment horizontal="center" wrapText="1"/>
    </xf>
    <xf numFmtId="164" fontId="6" fillId="24" borderId="11" xfId="41" applyNumberFormat="1" applyFont="1" applyFill="1" applyBorder="1" applyAlignment="1">
      <alignment horizontal="center" wrapText="1"/>
    </xf>
    <xf numFmtId="0" fontId="0" fillId="25" borderId="12" xfId="0" applyFill="1" applyBorder="1" applyAlignment="1">
      <alignment horizontal="left"/>
    </xf>
    <xf numFmtId="0" fontId="0" fillId="25" borderId="12" xfId="0" applyFill="1" applyBorder="1"/>
    <xf numFmtId="0" fontId="0" fillId="25" borderId="13" xfId="0" applyFill="1" applyBorder="1"/>
    <xf numFmtId="0" fontId="0" fillId="25" borderId="13" xfId="0" applyFill="1" applyBorder="1" applyAlignment="1">
      <alignment vertical="center"/>
    </xf>
    <xf numFmtId="0" fontId="9" fillId="25" borderId="13" xfId="0" applyFont="1" applyFill="1" applyBorder="1" applyAlignment="1">
      <alignment horizontal="left"/>
    </xf>
    <xf numFmtId="0" fontId="16" fillId="25" borderId="0" xfId="0" applyFont="1" applyFill="1" applyBorder="1" applyAlignment="1">
      <alignment horizontal="right"/>
    </xf>
    <xf numFmtId="0" fontId="17" fillId="25" borderId="12" xfId="0" applyFont="1" applyFill="1" applyBorder="1" applyAlignment="1">
      <alignment horizontal="right"/>
    </xf>
    <xf numFmtId="164" fontId="18" fillId="25" borderId="0" xfId="0" applyNumberFormat="1" applyFont="1" applyFill="1" applyBorder="1" applyAlignment="1">
      <alignment horizontal="center"/>
    </xf>
    <xf numFmtId="0" fontId="12" fillId="25" borderId="10" xfId="0" applyFont="1" applyFill="1" applyBorder="1"/>
    <xf numFmtId="0" fontId="12" fillId="25" borderId="14" xfId="0" applyFont="1" applyFill="1" applyBorder="1"/>
    <xf numFmtId="0" fontId="12" fillId="25" borderId="11" xfId="0" applyFont="1" applyFill="1" applyBorder="1"/>
    <xf numFmtId="164" fontId="17" fillId="24" borderId="0" xfId="41" applyNumberFormat="1" applyFont="1" applyFill="1" applyBorder="1" applyAlignment="1">
      <alignment horizontal="left" wrapText="1"/>
    </xf>
    <xf numFmtId="0" fontId="0" fillId="0" borderId="6" xfId="0" applyFill="1" applyBorder="1"/>
    <xf numFmtId="0" fontId="10" fillId="25" borderId="0" xfId="0" applyFont="1" applyFill="1" applyBorder="1" applyAlignment="1">
      <alignment horizontal="justify" vertical="top" wrapText="1"/>
    </xf>
    <xf numFmtId="0" fontId="0" fillId="26" borderId="15" xfId="0" applyFill="1" applyBorder="1"/>
    <xf numFmtId="0" fontId="0" fillId="27" borderId="16" xfId="0" applyFill="1" applyBorder="1"/>
    <xf numFmtId="0" fontId="0" fillId="28" borderId="17" xfId="0" applyFill="1" applyBorder="1"/>
    <xf numFmtId="164" fontId="12" fillId="25" borderId="0" xfId="41"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0" fillId="25" borderId="14" xfId="0" applyFill="1" applyBorder="1"/>
    <xf numFmtId="0" fontId="13" fillId="0" borderId="0" xfId="0" applyFont="1"/>
    <xf numFmtId="0" fontId="26"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2" fillId="25" borderId="0" xfId="0" applyFont="1" applyFill="1" applyBorder="1"/>
    <xf numFmtId="0" fontId="17" fillId="25" borderId="0" xfId="0" applyFont="1" applyFill="1" applyBorder="1"/>
    <xf numFmtId="0" fontId="30" fillId="25" borderId="0" xfId="0" applyFont="1" applyFill="1" applyBorder="1"/>
    <xf numFmtId="0" fontId="2" fillId="0" borderId="0" xfId="0" applyFont="1" applyAlignment="1">
      <alignment horizontal="right"/>
    </xf>
    <xf numFmtId="0" fontId="19" fillId="25" borderId="0" xfId="0" applyFont="1" applyFill="1" applyBorder="1" applyAlignment="1">
      <alignment horizontal="justify" vertical="top" wrapText="1"/>
    </xf>
    <xf numFmtId="164" fontId="12" fillId="29" borderId="0" xfId="41" applyNumberFormat="1" applyFont="1" applyFill="1" applyBorder="1" applyAlignment="1">
      <alignment horizontal="center" wrapText="1"/>
    </xf>
    <xf numFmtId="0" fontId="0" fillId="30" borderId="19" xfId="0" applyFill="1" applyBorder="1"/>
    <xf numFmtId="0" fontId="22" fillId="25" borderId="0" xfId="0" applyFont="1" applyFill="1" applyBorder="1" applyAlignment="1"/>
    <xf numFmtId="0" fontId="16" fillId="0" borderId="6" xfId="0" applyFont="1" applyFill="1" applyBorder="1" applyAlignment="1">
      <alignment horizontal="center" vertical="center"/>
    </xf>
    <xf numFmtId="0" fontId="0" fillId="25" borderId="0" xfId="0" applyFill="1" applyAlignment="1">
      <alignment readingOrder="1"/>
    </xf>
    <xf numFmtId="0" fontId="0" fillId="25" borderId="12" xfId="0" applyFill="1" applyBorder="1" applyAlignment="1">
      <alignment horizontal="left" readingOrder="1"/>
    </xf>
    <xf numFmtId="0" fontId="0" fillId="25" borderId="12" xfId="0" applyFill="1" applyBorder="1" applyAlignment="1">
      <alignment readingOrder="1"/>
    </xf>
    <xf numFmtId="0" fontId="0" fillId="0" borderId="6" xfId="0" applyFill="1" applyBorder="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9" fillId="25" borderId="10" xfId="0" applyFont="1" applyFill="1" applyBorder="1" applyAlignment="1">
      <alignment readingOrder="1"/>
    </xf>
    <xf numFmtId="0" fontId="0" fillId="25" borderId="0" xfId="0" applyFill="1" applyAlignment="1">
      <alignment readingOrder="2"/>
    </xf>
    <xf numFmtId="0" fontId="2" fillId="25" borderId="0" xfId="0" applyFont="1" applyFill="1" applyAlignment="1">
      <alignment readingOrder="1"/>
    </xf>
    <xf numFmtId="0" fontId="2" fillId="25" borderId="0" xfId="0" applyFont="1" applyFill="1" applyBorder="1" applyAlignment="1">
      <alignment readingOrder="1"/>
    </xf>
    <xf numFmtId="0" fontId="2" fillId="25" borderId="0" xfId="0" applyFont="1" applyFill="1" applyAlignment="1">
      <alignment readingOrder="2"/>
    </xf>
    <xf numFmtId="0" fontId="2"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1"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1" applyNumberFormat="1" applyFont="1" applyFill="1" applyBorder="1" applyAlignment="1">
      <alignment horizontal="center" readingOrder="1"/>
    </xf>
    <xf numFmtId="0" fontId="12" fillId="25" borderId="12" xfId="0" applyFont="1" applyFill="1" applyBorder="1" applyAlignment="1">
      <alignment readingOrder="1"/>
    </xf>
    <xf numFmtId="164" fontId="12" fillId="24" borderId="12" xfId="41" applyNumberFormat="1" applyFont="1" applyFill="1" applyBorder="1" applyAlignment="1">
      <alignment horizontal="center" readingOrder="1"/>
    </xf>
    <xf numFmtId="0" fontId="11" fillId="24" borderId="20" xfId="41" applyFont="1" applyFill="1" applyBorder="1" applyAlignment="1">
      <alignment horizontal="right" readingOrder="1"/>
    </xf>
    <xf numFmtId="164" fontId="12" fillId="24" borderId="6" xfId="41"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1" applyNumberFormat="1" applyFont="1" applyFill="1" applyBorder="1" applyAlignment="1">
      <alignment horizontal="center" readingOrder="1"/>
    </xf>
    <xf numFmtId="0" fontId="17" fillId="25" borderId="13" xfId="0" applyFont="1" applyFill="1" applyBorder="1" applyAlignment="1">
      <alignment horizontal="left" indent="1" readingOrder="1"/>
    </xf>
    <xf numFmtId="164" fontId="12" fillId="24" borderId="13" xfId="41" applyNumberFormat="1" applyFont="1" applyFill="1" applyBorder="1" applyAlignment="1">
      <alignment horizontal="center" readingOrder="1"/>
    </xf>
    <xf numFmtId="0" fontId="2" fillId="0" borderId="0" xfId="0" applyFont="1" applyAlignment="1">
      <alignment horizontal="right" readingOrder="2"/>
    </xf>
    <xf numFmtId="0" fontId="0" fillId="0" borderId="21" xfId="0" applyFill="1" applyBorder="1"/>
    <xf numFmtId="0" fontId="29" fillId="25" borderId="0" xfId="0" applyFont="1" applyFill="1" applyBorder="1"/>
    <xf numFmtId="0" fontId="11" fillId="24" borderId="0" xfId="41"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12" fillId="25" borderId="0" xfId="0" applyFont="1" applyFill="1" applyBorder="1" applyAlignment="1">
      <alignment horizontal="justify" vertical="center" readingOrder="1"/>
    </xf>
    <xf numFmtId="0" fontId="31" fillId="25" borderId="0" xfId="0" applyFont="1" applyFill="1"/>
    <xf numFmtId="0" fontId="31" fillId="25" borderId="0" xfId="0" applyFont="1" applyFill="1" applyBorder="1"/>
    <xf numFmtId="0" fontId="32" fillId="25" borderId="0" xfId="0" applyFont="1" applyFill="1" applyBorder="1" applyAlignment="1">
      <alignment horizontal="left"/>
    </xf>
    <xf numFmtId="0" fontId="33" fillId="25" borderId="11" xfId="0" applyFont="1" applyFill="1" applyBorder="1"/>
    <xf numFmtId="0" fontId="31" fillId="0" borderId="0" xfId="0" applyFont="1"/>
    <xf numFmtId="3" fontId="0" fillId="0" borderId="0" xfId="0" applyNumberFormat="1"/>
    <xf numFmtId="165" fontId="13" fillId="0" borderId="0" xfId="0" applyNumberFormat="1" applyFont="1"/>
    <xf numFmtId="3" fontId="34"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0" fillId="0" borderId="0" xfId="0" applyAlignment="1">
      <alignment horizontal="right"/>
    </xf>
    <xf numFmtId="0" fontId="25" fillId="24" borderId="0" xfId="41" applyFont="1" applyFill="1" applyBorder="1"/>
    <xf numFmtId="0" fontId="14" fillId="30" borderId="19" xfId="0" applyFont="1" applyFill="1" applyBorder="1" applyAlignment="1">
      <alignment horizontal="center" vertical="center"/>
    </xf>
    <xf numFmtId="0" fontId="0" fillId="0" borderId="0" xfId="0" applyFill="1"/>
    <xf numFmtId="0" fontId="35" fillId="0" borderId="0" xfId="0" applyFont="1" applyAlignment="1">
      <alignment horizontal="center" wrapText="1"/>
    </xf>
    <xf numFmtId="164" fontId="0" fillId="25" borderId="0" xfId="0" applyNumberFormat="1" applyFill="1" applyBorder="1"/>
    <xf numFmtId="0" fontId="34" fillId="25" borderId="0" xfId="0" applyFont="1" applyFill="1" applyBorder="1" applyAlignment="1">
      <alignment horizontal="left"/>
    </xf>
    <xf numFmtId="3" fontId="39" fillId="25" borderId="0" xfId="0" applyNumberFormat="1" applyFont="1" applyFill="1" applyBorder="1" applyAlignment="1">
      <alignment horizontal="center"/>
    </xf>
    <xf numFmtId="3" fontId="34" fillId="25" borderId="0" xfId="0" applyNumberFormat="1" applyFont="1" applyFill="1" applyBorder="1" applyAlignment="1">
      <alignment horizontal="right"/>
    </xf>
    <xf numFmtId="0" fontId="31" fillId="25" borderId="0" xfId="0" applyFont="1" applyFill="1" applyAlignment="1">
      <alignment vertical="center"/>
    </xf>
    <xf numFmtId="0" fontId="34" fillId="25" borderId="0" xfId="0" applyFont="1" applyFill="1" applyBorder="1" applyAlignment="1">
      <alignment horizontal="left" vertical="center"/>
    </xf>
    <xf numFmtId="0" fontId="32" fillId="25" borderId="0" xfId="0" applyFont="1" applyFill="1" applyBorder="1" applyAlignment="1">
      <alignment horizontal="left" vertical="center"/>
    </xf>
    <xf numFmtId="3" fontId="34" fillId="25" borderId="0" xfId="0" applyNumberFormat="1" applyFont="1" applyFill="1" applyBorder="1" applyAlignment="1">
      <alignment horizontal="right" vertical="center"/>
    </xf>
    <xf numFmtId="0" fontId="31" fillId="0" borderId="0" xfId="0" applyFont="1" applyAlignment="1">
      <alignment vertical="center"/>
    </xf>
    <xf numFmtId="3" fontId="12" fillId="25" borderId="0" xfId="0" applyNumberFormat="1" applyFont="1" applyFill="1" applyBorder="1" applyAlignment="1">
      <alignment horizontal="right"/>
    </xf>
    <xf numFmtId="0" fontId="31" fillId="25" borderId="13" xfId="0" applyFont="1" applyFill="1" applyBorder="1"/>
    <xf numFmtId="0" fontId="33" fillId="25" borderId="0" xfId="0" applyFont="1" applyFill="1" applyBorder="1"/>
    <xf numFmtId="0" fontId="11" fillId="25" borderId="12" xfId="0" applyFont="1" applyFill="1" applyBorder="1" applyAlignment="1">
      <alignment horizontal="right"/>
    </xf>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1"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17" fillId="25" borderId="0" xfId="0" applyFont="1" applyFill="1" applyBorder="1" applyAlignment="1"/>
    <xf numFmtId="164" fontId="12" fillId="24" borderId="0" xfId="41" applyNumberFormat="1" applyFont="1" applyFill="1" applyBorder="1" applyAlignment="1">
      <alignment wrapText="1"/>
    </xf>
    <xf numFmtId="164" fontId="17" fillId="24" borderId="0" xfId="41" applyNumberFormat="1" applyFont="1" applyFill="1" applyBorder="1" applyAlignment="1">
      <alignment wrapText="1"/>
    </xf>
    <xf numFmtId="164" fontId="22" fillId="24" borderId="0" xfId="41" applyNumberFormat="1" applyFont="1" applyFill="1" applyBorder="1" applyAlignment="1">
      <alignment wrapText="1"/>
    </xf>
    <xf numFmtId="0" fontId="0" fillId="0" borderId="13" xfId="0" applyBorder="1"/>
    <xf numFmtId="0" fontId="9" fillId="25" borderId="0" xfId="0" applyFont="1" applyFill="1" applyBorder="1" applyAlignment="1"/>
    <xf numFmtId="0" fontId="0" fillId="31" borderId="0" xfId="0" applyFill="1"/>
    <xf numFmtId="0" fontId="9" fillId="31" borderId="0" xfId="0" applyFont="1" applyFill="1" applyBorder="1" applyAlignment="1"/>
    <xf numFmtId="0" fontId="0" fillId="31" borderId="0" xfId="0" applyFill="1" applyBorder="1"/>
    <xf numFmtId="0" fontId="10" fillId="31" borderId="0" xfId="0" applyFont="1" applyFill="1" applyBorder="1" applyAlignment="1">
      <alignment horizontal="justify" vertical="top" wrapText="1"/>
    </xf>
    <xf numFmtId="0" fontId="0" fillId="31" borderId="0" xfId="0" applyFill="1" applyAlignment="1">
      <alignment vertical="center"/>
    </xf>
    <xf numFmtId="0" fontId="0" fillId="31" borderId="0" xfId="0" applyFill="1" applyBorder="1" applyAlignment="1">
      <alignment vertical="center"/>
    </xf>
    <xf numFmtId="0" fontId="12" fillId="31" borderId="0" xfId="0" applyFont="1" applyFill="1" applyBorder="1"/>
    <xf numFmtId="0" fontId="7" fillId="31" borderId="0" xfId="0" applyFont="1" applyFill="1" applyBorder="1" applyAlignment="1">
      <alignment horizontal="center"/>
    </xf>
    <xf numFmtId="0" fontId="13" fillId="31" borderId="0" xfId="0" applyFont="1" applyFill="1" applyBorder="1"/>
    <xf numFmtId="0" fontId="10" fillId="31" borderId="0" xfId="0" applyFont="1" applyFill="1" applyBorder="1"/>
    <xf numFmtId="0" fontId="2" fillId="31" borderId="0" xfId="0" applyFont="1" applyFill="1" applyBorder="1" applyAlignment="1">
      <alignment horizontal="center"/>
    </xf>
    <xf numFmtId="0" fontId="0" fillId="31" borderId="22" xfId="0" applyFill="1" applyBorder="1"/>
    <xf numFmtId="0" fontId="10" fillId="31" borderId="22" xfId="0" applyFont="1" applyFill="1" applyBorder="1" applyAlignment="1">
      <alignment horizontal="justify" vertical="top" wrapText="1"/>
    </xf>
    <xf numFmtId="0" fontId="6" fillId="31" borderId="0" xfId="0" applyFont="1" applyFill="1" applyBorder="1"/>
    <xf numFmtId="164" fontId="18" fillId="31" borderId="0" xfId="0" applyNumberFormat="1" applyFont="1" applyFill="1" applyBorder="1" applyAlignment="1">
      <alignment horizontal="center"/>
    </xf>
    <xf numFmtId="164" fontId="12" fillId="32" borderId="0" xfId="41" applyNumberFormat="1" applyFont="1" applyFill="1" applyBorder="1" applyAlignment="1">
      <alignment horizontal="center" wrapText="1"/>
    </xf>
    <xf numFmtId="0" fontId="12" fillId="31" borderId="0" xfId="0" applyFont="1" applyFill="1" applyBorder="1" applyAlignment="1">
      <alignment horizontal="justify" vertical="top"/>
    </xf>
    <xf numFmtId="164" fontId="17" fillId="32" borderId="0" xfId="41" applyNumberFormat="1" applyFont="1" applyFill="1" applyBorder="1" applyAlignment="1">
      <alignment horizontal="left" wrapText="1"/>
    </xf>
    <xf numFmtId="164" fontId="12" fillId="31" borderId="0" xfId="41" applyNumberFormat="1" applyFont="1" applyFill="1" applyBorder="1" applyAlignment="1">
      <alignment horizontal="center" wrapText="1"/>
    </xf>
    <xf numFmtId="0" fontId="12" fillId="31" borderId="22" xfId="0" applyFont="1" applyFill="1" applyBorder="1"/>
    <xf numFmtId="0" fontId="20" fillId="25" borderId="0" xfId="0" applyFont="1" applyFill="1" applyBorder="1" applyAlignment="1">
      <alignment horizontal="center" vertical="center"/>
    </xf>
    <xf numFmtId="0" fontId="12" fillId="25" borderId="0" xfId="0" applyFont="1" applyFill="1" applyBorder="1" applyAlignment="1">
      <alignment horizontal="right"/>
    </xf>
    <xf numFmtId="0" fontId="24" fillId="31" borderId="22" xfId="0" applyFont="1" applyFill="1" applyBorder="1"/>
    <xf numFmtId="0" fontId="22" fillId="31" borderId="0" xfId="0" applyFont="1" applyFill="1" applyBorder="1" applyAlignment="1">
      <alignment horizontal="center" vertical="top" wrapText="1"/>
    </xf>
    <xf numFmtId="0" fontId="22" fillId="31" borderId="0" xfId="0" applyFont="1" applyFill="1" applyBorder="1" applyAlignment="1">
      <alignment horizontal="center"/>
    </xf>
    <xf numFmtId="0" fontId="12" fillId="31" borderId="0" xfId="0" applyFont="1" applyFill="1" applyBorder="1" applyAlignment="1">
      <alignment vertical="center"/>
    </xf>
    <xf numFmtId="0" fontId="22" fillId="31" borderId="0" xfId="0" applyFont="1" applyFill="1" applyBorder="1" applyAlignment="1">
      <alignment horizontal="center" vertical="center" wrapText="1"/>
    </xf>
    <xf numFmtId="0" fontId="22" fillId="31" borderId="0" xfId="0" applyFont="1" applyFill="1" applyBorder="1" applyAlignment="1">
      <alignment horizontal="center" vertical="center"/>
    </xf>
    <xf numFmtId="0" fontId="17" fillId="31" borderId="0" xfId="0" applyFont="1" applyFill="1" applyBorder="1" applyAlignment="1">
      <alignment horizontal="center" vertical="center"/>
    </xf>
    <xf numFmtId="0" fontId="17" fillId="31" borderId="0" xfId="0" applyFont="1" applyFill="1" applyBorder="1" applyAlignment="1">
      <alignment horizontal="center" vertical="center" wrapText="1"/>
    </xf>
    <xf numFmtId="0" fontId="10" fillId="31" borderId="0" xfId="0" applyFont="1" applyFill="1" applyBorder="1" applyAlignment="1">
      <alignment horizontal="justify" vertical="center" wrapText="1"/>
    </xf>
    <xf numFmtId="0" fontId="28" fillId="31" borderId="0" xfId="0" applyFont="1" applyFill="1" applyBorder="1" applyAlignment="1">
      <alignment vertical="center"/>
    </xf>
    <xf numFmtId="164" fontId="28" fillId="32" borderId="23" xfId="41" applyNumberFormat="1" applyFont="1" applyFill="1" applyBorder="1" applyAlignment="1">
      <alignment horizontal="left" vertical="center" wrapText="1"/>
    </xf>
    <xf numFmtId="164" fontId="28" fillId="32" borderId="24" xfId="41" applyNumberFormat="1" applyFont="1" applyFill="1" applyBorder="1" applyAlignment="1">
      <alignment horizontal="left" vertical="center" wrapText="1"/>
    </xf>
    <xf numFmtId="164" fontId="28" fillId="32" borderId="0" xfId="41" applyNumberFormat="1" applyFont="1" applyFill="1" applyBorder="1" applyAlignment="1">
      <alignment horizontal="left" vertical="center" wrapText="1"/>
    </xf>
    <xf numFmtId="0" fontId="10" fillId="31" borderId="25" xfId="0" applyFont="1" applyFill="1" applyBorder="1" applyAlignment="1">
      <alignment horizontal="center" vertical="center"/>
    </xf>
    <xf numFmtId="0" fontId="0" fillId="25" borderId="11" xfId="0" applyFill="1" applyBorder="1" applyAlignment="1">
      <alignment readingOrder="1"/>
    </xf>
    <xf numFmtId="0" fontId="2" fillId="25" borderId="11" xfId="0" applyFont="1" applyFill="1" applyBorder="1" applyAlignment="1">
      <alignment readingOrder="1"/>
    </xf>
    <xf numFmtId="0" fontId="11" fillId="25" borderId="0" xfId="0" applyFont="1" applyFill="1" applyBorder="1" applyAlignment="1">
      <alignment horizontal="justify" vertical="center" readingOrder="1"/>
    </xf>
    <xf numFmtId="0" fontId="36" fillId="25" borderId="0" xfId="0" applyFont="1" applyFill="1" applyBorder="1" applyAlignment="1">
      <alignment horizontal="justify" vertical="center" readingOrder="1"/>
    </xf>
    <xf numFmtId="0" fontId="9" fillId="25" borderId="10" xfId="0" applyFont="1" applyFill="1" applyBorder="1" applyAlignment="1">
      <alignment horizontal="left" readingOrder="1"/>
    </xf>
    <xf numFmtId="0" fontId="17" fillId="25" borderId="12" xfId="0" applyFont="1" applyFill="1" applyBorder="1" applyAlignment="1">
      <alignment horizontal="left" readingOrder="1"/>
    </xf>
    <xf numFmtId="0" fontId="0" fillId="0" borderId="12" xfId="0" applyBorder="1" applyAlignment="1">
      <alignment readingOrder="2"/>
    </xf>
    <xf numFmtId="0" fontId="31" fillId="25" borderId="13" xfId="0" applyFont="1" applyFill="1" applyBorder="1" applyAlignment="1">
      <alignment vertical="center"/>
    </xf>
    <xf numFmtId="0" fontId="27" fillId="25" borderId="13" xfId="0" applyFont="1" applyFill="1" applyBorder="1"/>
    <xf numFmtId="0" fontId="0" fillId="25" borderId="26" xfId="0" applyFill="1" applyBorder="1"/>
    <xf numFmtId="0" fontId="33" fillId="25" borderId="0" xfId="0" applyFont="1" applyFill="1" applyBorder="1" applyAlignment="1">
      <alignment vertical="center"/>
    </xf>
    <xf numFmtId="0" fontId="12" fillId="31" borderId="0" xfId="0" applyFont="1" applyFill="1" applyBorder="1" applyAlignment="1"/>
    <xf numFmtId="164" fontId="12" fillId="32" borderId="0" xfId="41" applyNumberFormat="1" applyFont="1" applyFill="1" applyBorder="1" applyAlignment="1">
      <alignment horizontal="justify" vertical="center" wrapText="1"/>
    </xf>
    <xf numFmtId="164" fontId="12" fillId="32" borderId="0" xfId="41" applyNumberFormat="1" applyFont="1" applyFill="1" applyBorder="1" applyAlignment="1">
      <alignment horizontal="justify" wrapText="1"/>
    </xf>
    <xf numFmtId="0" fontId="0" fillId="31" borderId="0" xfId="0" applyFill="1" applyBorder="1" applyAlignment="1">
      <alignment horizontal="left"/>
    </xf>
    <xf numFmtId="0" fontId="9" fillId="31" borderId="0" xfId="0" applyFont="1" applyFill="1" applyBorder="1" applyAlignment="1">
      <alignment horizontal="left"/>
    </xf>
    <xf numFmtId="0" fontId="2" fillId="31" borderId="0" xfId="0" applyFont="1" applyFill="1" applyBorder="1" applyAlignment="1">
      <alignment horizontal="right"/>
    </xf>
    <xf numFmtId="0" fontId="20" fillId="31" borderId="0" xfId="0" applyFont="1" applyFill="1" applyBorder="1"/>
    <xf numFmtId="0" fontId="16" fillId="31" borderId="0" xfId="0" applyFont="1" applyFill="1" applyBorder="1" applyAlignment="1">
      <alignment horizontal="right"/>
    </xf>
    <xf numFmtId="0" fontId="4" fillId="31" borderId="0" xfId="0" applyFont="1" applyFill="1" applyBorder="1"/>
    <xf numFmtId="164" fontId="17" fillId="31" borderId="0" xfId="41" applyNumberFormat="1" applyFont="1" applyFill="1" applyBorder="1" applyAlignment="1">
      <alignment horizontal="left" wrapText="1"/>
    </xf>
    <xf numFmtId="0" fontId="11" fillId="31" borderId="0" xfId="0" applyFont="1" applyFill="1" applyBorder="1"/>
    <xf numFmtId="0" fontId="11" fillId="31" borderId="0" xfId="0" applyFont="1" applyFill="1" applyBorder="1" applyAlignment="1">
      <alignment horizontal="center"/>
    </xf>
    <xf numFmtId="0" fontId="11" fillId="32" borderId="0" xfId="41" applyFont="1" applyFill="1" applyBorder="1"/>
    <xf numFmtId="0" fontId="8" fillId="25" borderId="0" xfId="35" applyFill="1" applyBorder="1" applyAlignment="1" applyProtection="1"/>
    <xf numFmtId="0" fontId="10" fillId="31" borderId="22" xfId="0" applyFont="1" applyFill="1" applyBorder="1"/>
    <xf numFmtId="164" fontId="12" fillId="31" borderId="22" xfId="41" applyNumberFormat="1" applyFont="1" applyFill="1" applyBorder="1" applyAlignment="1">
      <alignment horizontal="center" wrapText="1"/>
    </xf>
    <xf numFmtId="0" fontId="11" fillId="31" borderId="22" xfId="0" applyFont="1" applyFill="1" applyBorder="1" applyAlignment="1">
      <alignment horizontal="center"/>
    </xf>
    <xf numFmtId="164" fontId="12" fillId="32" borderId="22" xfId="41" applyNumberFormat="1" applyFont="1" applyFill="1" applyBorder="1" applyAlignment="1">
      <alignment horizontal="center" wrapText="1"/>
    </xf>
    <xf numFmtId="0" fontId="0" fillId="25" borderId="22" xfId="0" applyFill="1" applyBorder="1"/>
    <xf numFmtId="0" fontId="11" fillId="25" borderId="22" xfId="0" applyFont="1" applyFill="1" applyBorder="1"/>
    <xf numFmtId="0" fontId="12" fillId="25" borderId="22" xfId="0" applyFont="1" applyFill="1" applyBorder="1"/>
    <xf numFmtId="0" fontId="13" fillId="25" borderId="22" xfId="0" applyFont="1" applyFill="1" applyBorder="1"/>
    <xf numFmtId="0" fontId="11" fillId="25" borderId="22" xfId="0" applyFont="1" applyFill="1" applyBorder="1" applyAlignment="1">
      <alignment horizontal="center"/>
    </xf>
    <xf numFmtId="0" fontId="24" fillId="31" borderId="22"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2" fillId="25" borderId="0" xfId="0" applyNumberFormat="1" applyFont="1" applyFill="1" applyBorder="1"/>
    <xf numFmtId="0" fontId="15" fillId="25" borderId="0" xfId="0" applyFont="1" applyFill="1" applyBorder="1" applyAlignment="1">
      <alignment vertical="center"/>
    </xf>
    <xf numFmtId="0" fontId="3" fillId="25" borderId="0" xfId="0" applyFont="1" applyFill="1" applyBorder="1" applyAlignment="1">
      <alignment vertical="center"/>
    </xf>
    <xf numFmtId="0" fontId="33" fillId="25" borderId="11" xfId="0" applyFont="1" applyFill="1" applyBorder="1" applyAlignment="1">
      <alignment vertical="center"/>
    </xf>
    <xf numFmtId="0" fontId="27" fillId="25" borderId="11" xfId="0" applyFont="1" applyFill="1" applyBorder="1"/>
    <xf numFmtId="0" fontId="31" fillId="25" borderId="0" xfId="0" applyFont="1" applyFill="1" applyBorder="1" applyAlignment="1">
      <alignment vertical="center"/>
    </xf>
    <xf numFmtId="0" fontId="31"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7" fillId="0" borderId="0" xfId="0" applyFont="1" applyFill="1" applyBorder="1"/>
    <xf numFmtId="0" fontId="35" fillId="0" borderId="0" xfId="0" applyFont="1" applyFill="1" applyBorder="1" applyAlignment="1">
      <alignment horizontal="center" wrapText="1"/>
    </xf>
    <xf numFmtId="0" fontId="40" fillId="0" borderId="0" xfId="0" applyFont="1" applyFill="1" applyBorder="1" applyAlignment="1">
      <alignment horizontal="center" vertical="center" wrapText="1"/>
    </xf>
    <xf numFmtId="0" fontId="12" fillId="31" borderId="0" xfId="0" applyFont="1" applyFill="1" applyBorder="1" applyAlignment="1">
      <alignment vertical="center" wrapText="1"/>
    </xf>
    <xf numFmtId="0" fontId="0" fillId="31" borderId="0" xfId="0" applyFill="1" applyAlignment="1">
      <alignment horizontal="right" vertical="center"/>
    </xf>
    <xf numFmtId="0" fontId="42" fillId="0" borderId="0" xfId="0" applyFont="1"/>
    <xf numFmtId="0" fontId="22" fillId="31" borderId="0" xfId="0" applyFont="1" applyFill="1" applyBorder="1" applyAlignment="1">
      <alignment horizontal="center" wrapText="1"/>
    </xf>
    <xf numFmtId="0" fontId="0" fillId="0" borderId="27" xfId="0" applyFill="1" applyBorder="1"/>
    <xf numFmtId="0" fontId="44" fillId="0" borderId="0" xfId="0" applyFont="1"/>
    <xf numFmtId="0" fontId="45" fillId="0" borderId="0" xfId="0" applyFont="1"/>
    <xf numFmtId="0" fontId="29" fillId="25" borderId="0" xfId="0" applyFont="1" applyFill="1" applyBorder="1" applyAlignment="1">
      <alignment vertical="center"/>
    </xf>
    <xf numFmtId="0" fontId="11" fillId="24" borderId="0" xfId="41" applyFont="1" applyFill="1" applyBorder="1" applyAlignment="1">
      <alignment horizontal="left"/>
    </xf>
    <xf numFmtId="0" fontId="11" fillId="24" borderId="0" xfId="41" applyFont="1" applyFill="1" applyBorder="1" applyAlignment="1"/>
    <xf numFmtId="0" fontId="16" fillId="24" borderId="0" xfId="41" applyFont="1" applyFill="1" applyBorder="1" applyAlignment="1">
      <alignment vertical="center"/>
    </xf>
    <xf numFmtId="0" fontId="58" fillId="25" borderId="0" xfId="0" applyFont="1" applyFill="1" applyBorder="1"/>
    <xf numFmtId="0" fontId="11" fillId="25" borderId="0" xfId="0" applyFont="1" applyFill="1" applyBorder="1" applyAlignment="1"/>
    <xf numFmtId="0" fontId="51" fillId="25" borderId="10" xfId="0" applyFont="1" applyFill="1" applyBorder="1" applyAlignment="1">
      <alignment horizontal="left"/>
    </xf>
    <xf numFmtId="0" fontId="0" fillId="0" borderId="12" xfId="0" applyBorder="1"/>
    <xf numFmtId="0" fontId="7" fillId="28" borderId="31" xfId="0" applyFont="1" applyFill="1" applyBorder="1" applyAlignment="1">
      <alignment horizontal="right"/>
    </xf>
    <xf numFmtId="164" fontId="12" fillId="33" borderId="0" xfId="41" applyNumberFormat="1" applyFont="1" applyFill="1" applyBorder="1" applyAlignment="1">
      <alignment horizontal="center" wrapText="1"/>
    </xf>
    <xf numFmtId="164" fontId="11" fillId="24" borderId="0" xfId="41" applyNumberFormat="1" applyFont="1" applyFill="1" applyBorder="1" applyAlignment="1">
      <alignment horizontal="center" wrapText="1"/>
    </xf>
    <xf numFmtId="164" fontId="11" fillId="24" borderId="12" xfId="41" applyNumberFormat="1" applyFont="1" applyFill="1" applyBorder="1" applyAlignment="1">
      <alignment horizontal="center" wrapText="1"/>
    </xf>
    <xf numFmtId="164" fontId="11" fillId="24" borderId="10" xfId="41" applyNumberFormat="1" applyFont="1" applyFill="1" applyBorder="1" applyAlignment="1">
      <alignment horizontal="center" wrapText="1"/>
    </xf>
    <xf numFmtId="1" fontId="11" fillId="24" borderId="0" xfId="41" applyNumberFormat="1" applyFont="1" applyFill="1" applyBorder="1" applyAlignment="1">
      <alignment horizontal="center" wrapText="1"/>
    </xf>
    <xf numFmtId="1" fontId="11" fillId="24" borderId="33" xfId="41" applyNumberFormat="1" applyFont="1" applyFill="1" applyBorder="1" applyAlignment="1">
      <alignment horizontal="center" wrapText="1"/>
    </xf>
    <xf numFmtId="0" fontId="29" fillId="24" borderId="0" xfId="41" applyFont="1" applyFill="1" applyBorder="1"/>
    <xf numFmtId="165" fontId="18" fillId="24" borderId="0" xfId="41" applyNumberFormat="1" applyFont="1" applyFill="1" applyBorder="1" applyAlignment="1">
      <alignment horizontal="center" vertical="center" wrapText="1"/>
    </xf>
    <xf numFmtId="49" fontId="16" fillId="24" borderId="0" xfId="41" applyNumberFormat="1" applyFont="1" applyFill="1" applyBorder="1" applyAlignment="1">
      <alignment horizontal="center" vertical="center" wrapText="1"/>
    </xf>
    <xf numFmtId="3" fontId="16" fillId="24" borderId="0" xfId="41" applyNumberFormat="1" applyFont="1" applyFill="1" applyBorder="1" applyAlignment="1">
      <alignment horizontal="center" wrapText="1"/>
    </xf>
    <xf numFmtId="167" fontId="12" fillId="24" borderId="0" xfId="41" applyNumberFormat="1" applyFont="1" applyFill="1" applyBorder="1" applyAlignment="1">
      <alignment horizontal="center" wrapText="1"/>
    </xf>
    <xf numFmtId="0" fontId="18" fillId="24" borderId="0" xfId="41" applyFont="1" applyFill="1" applyBorder="1"/>
    <xf numFmtId="167" fontId="18" fillId="24" borderId="0" xfId="41" applyNumberFormat="1" applyFont="1" applyFill="1" applyBorder="1" applyAlignment="1">
      <alignment horizontal="center" wrapText="1"/>
    </xf>
    <xf numFmtId="165" fontId="18" fillId="24" borderId="0" xfId="59" applyNumberFormat="1" applyFont="1" applyFill="1" applyBorder="1" applyAlignment="1">
      <alignment horizontal="center" wrapText="1"/>
    </xf>
    <xf numFmtId="2" fontId="12" fillId="24" borderId="0" xfId="41" applyNumberFormat="1" applyFont="1" applyFill="1" applyBorder="1" applyAlignment="1">
      <alignment horizontal="center" wrapText="1"/>
    </xf>
    <xf numFmtId="0" fontId="18" fillId="24" borderId="0" xfId="41" applyFont="1" applyFill="1" applyBorder="1" applyAlignment="1">
      <alignment horizontal="left" indent="1"/>
    </xf>
    <xf numFmtId="0" fontId="11" fillId="24" borderId="0" xfId="41" applyFont="1" applyFill="1" applyBorder="1" applyAlignment="1">
      <alignment horizontal="center" vertical="center"/>
    </xf>
    <xf numFmtId="3" fontId="76" fillId="24" borderId="0" xfId="41" applyNumberFormat="1" applyFont="1" applyFill="1" applyBorder="1" applyAlignment="1">
      <alignment horizontal="right" wrapText="1"/>
    </xf>
    <xf numFmtId="0" fontId="11" fillId="24" borderId="0" xfId="41" applyFont="1" applyFill="1" applyBorder="1" applyAlignment="1">
      <alignment horizontal="center"/>
    </xf>
    <xf numFmtId="0" fontId="76" fillId="24" borderId="0" xfId="41" applyFont="1" applyFill="1" applyBorder="1"/>
    <xf numFmtId="3" fontId="12" fillId="25" borderId="0" xfId="60" applyNumberFormat="1" applyFont="1" applyFill="1" applyAlignment="1">
      <alignment horizontal="right"/>
    </xf>
    <xf numFmtId="3" fontId="12" fillId="25" borderId="0" xfId="60" applyNumberFormat="1" applyFont="1" applyFill="1" applyAlignment="1">
      <alignment horizontal="right" vertical="center"/>
    </xf>
    <xf numFmtId="0" fontId="12" fillId="33" borderId="0" xfId="0" applyFont="1" applyFill="1" applyBorder="1"/>
    <xf numFmtId="3" fontId="12" fillId="33" borderId="0" xfId="60" applyNumberFormat="1" applyFont="1" applyFill="1" applyAlignment="1">
      <alignment horizontal="right"/>
    </xf>
    <xf numFmtId="164" fontId="16" fillId="34" borderId="0" xfId="41" applyNumberFormat="1" applyFont="1" applyFill="1" applyBorder="1" applyAlignment="1">
      <alignment horizontal="center" wrapText="1"/>
    </xf>
    <xf numFmtId="3" fontId="12" fillId="25" borderId="0" xfId="60" applyNumberFormat="1" applyFont="1" applyFill="1"/>
    <xf numFmtId="3" fontId="11" fillId="34" borderId="0" xfId="41" applyNumberFormat="1" applyFont="1" applyFill="1" applyBorder="1" applyAlignment="1">
      <alignment horizontal="right" wrapText="1"/>
    </xf>
    <xf numFmtId="3" fontId="12" fillId="34" borderId="0" xfId="41" applyNumberFormat="1" applyFont="1" applyFill="1" applyBorder="1" applyAlignment="1">
      <alignment horizontal="right" wrapText="1"/>
    </xf>
    <xf numFmtId="3" fontId="11" fillId="24" borderId="0" xfId="41" applyNumberFormat="1" applyFont="1" applyFill="1" applyBorder="1" applyAlignment="1">
      <alignment horizontal="right" wrapText="1"/>
    </xf>
    <xf numFmtId="3" fontId="12" fillId="24" borderId="0" xfId="41" applyNumberFormat="1" applyFont="1" applyFill="1" applyBorder="1" applyAlignment="1">
      <alignment horizontal="right" wrapText="1"/>
    </xf>
    <xf numFmtId="0" fontId="29" fillId="24" borderId="0" xfId="41" applyFont="1" applyFill="1" applyBorder="1" applyAlignment="1">
      <alignment wrapText="1"/>
    </xf>
    <xf numFmtId="0" fontId="29" fillId="24" borderId="56" xfId="41" applyFont="1" applyFill="1" applyBorder="1" applyAlignment="1">
      <alignment horizontal="left" vertical="top" wrapText="1"/>
    </xf>
    <xf numFmtId="0" fontId="16" fillId="24" borderId="0" xfId="41" applyFont="1" applyFill="1" applyBorder="1"/>
    <xf numFmtId="0" fontId="11" fillId="24" borderId="0" xfId="41" applyFont="1" applyFill="1" applyBorder="1" applyAlignment="1">
      <alignment horizontal="left" vertical="center" indent="1"/>
    </xf>
    <xf numFmtId="3" fontId="12" fillId="33" borderId="0" xfId="41" applyNumberFormat="1" applyFont="1" applyFill="1" applyBorder="1" applyAlignment="1">
      <alignment horizontal="right" wrapText="1"/>
    </xf>
    <xf numFmtId="0" fontId="29" fillId="34" borderId="56" xfId="41" applyFont="1" applyFill="1" applyBorder="1" applyAlignment="1">
      <alignment horizontal="left" vertical="top" wrapText="1"/>
    </xf>
    <xf numFmtId="0" fontId="16" fillId="34" borderId="0" xfId="41" applyFont="1" applyFill="1" applyBorder="1"/>
    <xf numFmtId="0" fontId="52" fillId="24" borderId="0" xfId="41" applyFont="1" applyFill="1" applyBorder="1" applyAlignment="1">
      <alignment wrapText="1"/>
    </xf>
    <xf numFmtId="165" fontId="76" fillId="24" borderId="0" xfId="41" applyNumberFormat="1" applyFont="1" applyFill="1" applyBorder="1" applyAlignment="1">
      <alignment horizontal="right"/>
    </xf>
    <xf numFmtId="165" fontId="76" fillId="34" borderId="0" xfId="41" applyNumberFormat="1" applyFont="1" applyFill="1" applyBorder="1" applyAlignment="1">
      <alignment horizontal="right"/>
    </xf>
    <xf numFmtId="164" fontId="76" fillId="24" borderId="0" xfId="41" applyNumberFormat="1" applyFont="1" applyFill="1" applyBorder="1" applyAlignment="1">
      <alignment horizontal="right" indent="1"/>
    </xf>
    <xf numFmtId="165" fontId="76" fillId="24" borderId="0" xfId="41" applyNumberFormat="1" applyFont="1" applyFill="1" applyBorder="1" applyAlignment="1">
      <alignment horizontal="right" indent="1"/>
    </xf>
    <xf numFmtId="165" fontId="76" fillId="34" borderId="0" xfId="41" applyNumberFormat="1" applyFont="1" applyFill="1" applyBorder="1" applyAlignment="1">
      <alignment horizontal="right" indent="1"/>
    </xf>
    <xf numFmtId="0" fontId="76" fillId="24" borderId="0" xfId="41" applyFont="1" applyFill="1" applyBorder="1" applyAlignment="1">
      <alignment vertical="center"/>
    </xf>
    <xf numFmtId="3" fontId="76" fillId="24" borderId="0" xfId="41" applyNumberFormat="1" applyFont="1" applyFill="1" applyBorder="1" applyAlignment="1">
      <alignment horizontal="right" vertical="center" wrapText="1"/>
    </xf>
    <xf numFmtId="0" fontId="77" fillId="25" borderId="0" xfId="0" applyFont="1" applyFill="1"/>
    <xf numFmtId="0" fontId="77" fillId="25" borderId="13" xfId="0" applyFont="1" applyFill="1" applyBorder="1"/>
    <xf numFmtId="0" fontId="15" fillId="26" borderId="49" xfId="0" applyFont="1" applyFill="1" applyBorder="1" applyAlignment="1">
      <alignment vertical="center"/>
    </xf>
    <xf numFmtId="0" fontId="0" fillId="0" borderId="0" xfId="0"/>
    <xf numFmtId="0" fontId="0" fillId="25" borderId="0" xfId="0" applyFill="1" applyAlignment="1"/>
    <xf numFmtId="0" fontId="0" fillId="25" borderId="0" xfId="0" applyFill="1" applyBorder="1" applyAlignment="1"/>
    <xf numFmtId="0" fontId="0" fillId="0" borderId="0" xfId="0" applyAlignment="1"/>
    <xf numFmtId="0" fontId="4" fillId="25" borderId="11" xfId="0" applyFont="1" applyFill="1" applyBorder="1" applyAlignment="1">
      <alignment vertical="center"/>
    </xf>
    <xf numFmtId="0" fontId="0" fillId="26" borderId="47" xfId="0" applyFill="1" applyBorder="1"/>
    <xf numFmtId="0" fontId="13" fillId="26" borderId="50" xfId="0" applyFont="1" applyFill="1" applyBorder="1" applyAlignment="1">
      <alignment vertical="center"/>
    </xf>
    <xf numFmtId="0" fontId="3" fillId="26" borderId="50" xfId="0" applyFont="1" applyFill="1" applyBorder="1" applyAlignment="1">
      <alignment vertical="center"/>
    </xf>
    <xf numFmtId="0" fontId="3" fillId="26" borderId="51" xfId="0" applyFont="1" applyFill="1" applyBorder="1" applyAlignment="1">
      <alignment vertical="center"/>
    </xf>
    <xf numFmtId="0" fontId="85" fillId="25" borderId="0" xfId="0" applyFont="1" applyFill="1" applyBorder="1"/>
    <xf numFmtId="0" fontId="77" fillId="0" borderId="0" xfId="0" applyFont="1"/>
    <xf numFmtId="0" fontId="0" fillId="26" borderId="50" xfId="0" applyFill="1" applyBorder="1" applyAlignment="1">
      <alignment vertical="center"/>
    </xf>
    <xf numFmtId="3" fontId="12" fillId="36" borderId="0" xfId="61" applyNumberFormat="1" applyFont="1" applyFill="1" applyBorder="1" applyAlignment="1">
      <alignment horizontal="center" wrapText="1"/>
    </xf>
    <xf numFmtId="164" fontId="89" fillId="24" borderId="0" xfId="41" applyNumberFormat="1" applyFont="1" applyFill="1" applyBorder="1" applyAlignment="1">
      <alignment horizontal="center" wrapText="1"/>
    </xf>
    <xf numFmtId="164" fontId="79" fillId="24" borderId="0" xfId="41" applyNumberFormat="1" applyFont="1" applyFill="1" applyBorder="1" applyAlignment="1">
      <alignment horizontal="center" wrapText="1"/>
    </xf>
    <xf numFmtId="0" fontId="36" fillId="24" borderId="0" xfId="41" applyFont="1" applyFill="1" applyBorder="1"/>
    <xf numFmtId="169" fontId="37" fillId="24" borderId="0" xfId="41" applyNumberFormat="1" applyFont="1" applyFill="1" applyBorder="1" applyAlignment="1">
      <alignment horizontal="center" wrapText="1"/>
    </xf>
    <xf numFmtId="169" fontId="12" fillId="24" borderId="0" xfId="41" applyNumberFormat="1" applyFont="1" applyFill="1" applyBorder="1" applyAlignment="1">
      <alignment horizontal="center" wrapText="1"/>
    </xf>
    <xf numFmtId="168" fontId="12" fillId="24" borderId="0" xfId="41" applyNumberFormat="1" applyFont="1" applyFill="1" applyBorder="1" applyAlignment="1">
      <alignment horizontal="center" wrapText="1"/>
    </xf>
    <xf numFmtId="169" fontId="11" fillId="24" borderId="0" xfId="41" applyNumberFormat="1" applyFont="1" applyFill="1" applyBorder="1" applyAlignment="1">
      <alignment horizontal="center" wrapText="1"/>
    </xf>
    <xf numFmtId="168" fontId="11" fillId="24" borderId="0" xfId="41" applyNumberFormat="1" applyFont="1" applyFill="1" applyBorder="1" applyAlignment="1">
      <alignment horizontal="center" wrapText="1"/>
    </xf>
    <xf numFmtId="0" fontId="12" fillId="24" borderId="0" xfId="41" applyFont="1" applyFill="1" applyBorder="1" applyAlignment="1">
      <alignment horizontal="left"/>
    </xf>
    <xf numFmtId="0" fontId="12" fillId="24" borderId="0" xfId="41" applyFont="1" applyFill="1" applyBorder="1"/>
    <xf numFmtId="167" fontId="12" fillId="24" borderId="0" xfId="41" applyNumberFormat="1" applyFont="1" applyFill="1" applyBorder="1" applyAlignment="1">
      <alignment wrapText="1"/>
    </xf>
    <xf numFmtId="0" fontId="11" fillId="24" borderId="0" xfId="41" applyFont="1" applyFill="1" applyBorder="1" applyAlignment="1">
      <alignment horizontal="right"/>
    </xf>
    <xf numFmtId="0" fontId="79" fillId="25" borderId="0" xfId="0" applyFont="1" applyFill="1" applyBorder="1" applyAlignment="1">
      <alignment horizontal="left" vertical="center"/>
    </xf>
    <xf numFmtId="0" fontId="16" fillId="24" borderId="0" xfId="41" applyFont="1" applyFill="1" applyBorder="1" applyAlignment="1">
      <alignment horizontal="left"/>
    </xf>
    <xf numFmtId="0" fontId="14" fillId="26" borderId="66" xfId="0" applyFont="1" applyFill="1" applyBorder="1" applyAlignment="1">
      <alignment horizontal="center" vertical="center"/>
    </xf>
    <xf numFmtId="0" fontId="16" fillId="24" borderId="0" xfId="41" applyFont="1" applyFill="1" applyBorder="1" applyAlignment="1">
      <alignment horizontal="left" vertical="center" wrapText="1"/>
    </xf>
    <xf numFmtId="168" fontId="12" fillId="24" borderId="0" xfId="41" applyNumberFormat="1" applyFont="1" applyFill="1" applyBorder="1" applyAlignment="1">
      <alignment horizontal="right" wrapText="1"/>
    </xf>
    <xf numFmtId="167" fontId="12" fillId="24" borderId="0" xfId="41" applyNumberFormat="1" applyFont="1" applyFill="1" applyBorder="1" applyAlignment="1">
      <alignment horizontal="right" wrapText="1"/>
    </xf>
    <xf numFmtId="164" fontId="11" fillId="25" borderId="0" xfId="41" applyNumberFormat="1" applyFont="1" applyFill="1" applyBorder="1" applyAlignment="1">
      <alignment horizontal="center" wrapText="1"/>
    </xf>
    <xf numFmtId="0" fontId="16" fillId="24" borderId="0" xfId="41" applyFont="1" applyFill="1" applyBorder="1" applyAlignment="1">
      <alignment horizontal="left" indent="1"/>
    </xf>
    <xf numFmtId="0" fontId="11" fillId="24" borderId="0" xfId="41" applyFont="1" applyFill="1" applyBorder="1" applyAlignment="1">
      <alignment horizontal="left" indent="1"/>
    </xf>
    <xf numFmtId="0" fontId="0" fillId="25" borderId="0" xfId="52" applyFont="1" applyFill="1"/>
    <xf numFmtId="0" fontId="1" fillId="38" borderId="67" xfId="53" applyFill="1" applyBorder="1"/>
    <xf numFmtId="0" fontId="11" fillId="25" borderId="12" xfId="53" applyFont="1" applyFill="1" applyBorder="1" applyAlignment="1">
      <alignment horizontal="left"/>
    </xf>
    <xf numFmtId="0" fontId="94" fillId="25" borderId="12" xfId="53" applyFont="1" applyFill="1" applyBorder="1" applyAlignment="1">
      <alignment horizontal="left"/>
    </xf>
    <xf numFmtId="0" fontId="0" fillId="25" borderId="12" xfId="52" applyFont="1" applyFill="1" applyBorder="1"/>
    <xf numFmtId="0" fontId="11" fillId="25" borderId="12" xfId="52" applyFont="1" applyFill="1" applyBorder="1" applyAlignment="1">
      <alignment horizontal="right"/>
    </xf>
    <xf numFmtId="0" fontId="51" fillId="0" borderId="0" xfId="52" applyFont="1" applyAlignment="1">
      <alignment horizontal="left"/>
    </xf>
    <xf numFmtId="0" fontId="0" fillId="0" borderId="0" xfId="52" applyFont="1"/>
    <xf numFmtId="0" fontId="0" fillId="33" borderId="0" xfId="52" applyFont="1" applyFill="1"/>
    <xf numFmtId="0" fontId="9" fillId="25" borderId="10" xfId="52" applyFont="1" applyFill="1" applyBorder="1" applyAlignment="1">
      <alignment horizontal="left"/>
    </xf>
    <xf numFmtId="0" fontId="51" fillId="25" borderId="10" xfId="52" applyFont="1" applyFill="1" applyBorder="1" applyAlignment="1">
      <alignment horizontal="left"/>
    </xf>
    <xf numFmtId="0" fontId="0" fillId="0" borderId="10" xfId="52" applyFont="1" applyBorder="1"/>
    <xf numFmtId="0" fontId="0" fillId="25" borderId="10" xfId="52" applyFont="1" applyFill="1" applyBorder="1"/>
    <xf numFmtId="0" fontId="0" fillId="25" borderId="14" xfId="52" applyFont="1" applyFill="1" applyBorder="1"/>
    <xf numFmtId="0" fontId="0" fillId="25" borderId="0" xfId="52" applyFont="1" applyFill="1" applyBorder="1"/>
    <xf numFmtId="0" fontId="0" fillId="25" borderId="11" xfId="52" applyFont="1" applyFill="1" applyBorder="1"/>
    <xf numFmtId="0" fontId="0" fillId="33" borderId="0" xfId="52" applyFont="1" applyFill="1" applyAlignment="1">
      <alignment vertical="center"/>
    </xf>
    <xf numFmtId="0" fontId="15" fillId="26" borderId="49" xfId="52" applyFont="1" applyFill="1" applyBorder="1" applyAlignment="1">
      <alignment vertical="center"/>
    </xf>
    <xf numFmtId="0" fontId="13" fillId="26" borderId="50" xfId="52" applyFont="1" applyFill="1" applyBorder="1" applyAlignment="1">
      <alignment vertical="center"/>
    </xf>
    <xf numFmtId="0" fontId="3" fillId="26" borderId="51" xfId="52" applyFont="1" applyFill="1" applyBorder="1" applyAlignment="1">
      <alignment vertical="center"/>
    </xf>
    <xf numFmtId="0" fontId="0" fillId="25" borderId="0" xfId="52" applyFont="1" applyFill="1" applyAlignment="1">
      <alignment vertical="center"/>
    </xf>
    <xf numFmtId="0" fontId="51" fillId="0" borderId="0" xfId="52" applyFont="1" applyAlignment="1">
      <alignment horizontal="left" vertical="center"/>
    </xf>
    <xf numFmtId="0" fontId="0" fillId="0" borderId="0" xfId="52" applyFont="1" applyAlignment="1">
      <alignment vertical="center"/>
    </xf>
    <xf numFmtId="0" fontId="16" fillId="0" borderId="0" xfId="52" applyFont="1" applyBorder="1" applyAlignment="1">
      <alignment vertical="top"/>
    </xf>
    <xf numFmtId="0" fontId="10" fillId="25" borderId="0" xfId="52" applyFont="1" applyFill="1" applyBorder="1"/>
    <xf numFmtId="0" fontId="4" fillId="25" borderId="0" xfId="52" applyFont="1" applyFill="1" applyBorder="1"/>
    <xf numFmtId="0" fontId="11" fillId="25" borderId="12" xfId="52" applyFont="1" applyFill="1" applyBorder="1" applyAlignment="1">
      <alignment horizontal="center" vertical="center"/>
    </xf>
    <xf numFmtId="167" fontId="12" fillId="24" borderId="0" xfId="62" applyNumberFormat="1" applyFont="1" applyFill="1" applyBorder="1" applyAlignment="1">
      <alignment horizontal="center" wrapText="1"/>
    </xf>
    <xf numFmtId="0" fontId="11" fillId="25" borderId="0" xfId="52" applyFont="1" applyFill="1" applyBorder="1" applyAlignment="1">
      <alignment horizontal="center" vertical="center"/>
    </xf>
    <xf numFmtId="0" fontId="11" fillId="25" borderId="33" xfId="52" applyFont="1" applyFill="1" applyBorder="1" applyAlignment="1">
      <alignment horizontal="center" vertical="center"/>
    </xf>
    <xf numFmtId="49" fontId="11" fillId="25" borderId="33" xfId="52" applyNumberFormat="1" applyFont="1" applyFill="1" applyBorder="1" applyAlignment="1">
      <alignment horizontal="center" vertical="center" wrapText="1"/>
    </xf>
    <xf numFmtId="49" fontId="11" fillId="25" borderId="0" xfId="52" applyNumberFormat="1" applyFont="1" applyFill="1" applyBorder="1" applyAlignment="1">
      <alignment horizontal="center" vertical="center" wrapText="1"/>
    </xf>
    <xf numFmtId="49" fontId="4" fillId="25" borderId="11" xfId="52" applyNumberFormat="1" applyFont="1" applyFill="1" applyBorder="1"/>
    <xf numFmtId="49" fontId="0" fillId="25" borderId="0" xfId="52" applyNumberFormat="1" applyFont="1" applyFill="1"/>
    <xf numFmtId="0" fontId="9" fillId="33" borderId="0" xfId="52" applyFont="1" applyFill="1" applyAlignment="1">
      <alignment horizontal="center"/>
    </xf>
    <xf numFmtId="0" fontId="11" fillId="24" borderId="0" xfId="62" applyFont="1" applyFill="1" applyBorder="1" applyAlignment="1">
      <alignment horizontal="left" indent="1"/>
    </xf>
    <xf numFmtId="0" fontId="16" fillId="25" borderId="0" xfId="52" applyFont="1" applyFill="1" applyBorder="1" applyAlignment="1">
      <alignment horizontal="center"/>
    </xf>
    <xf numFmtId="1" fontId="16" fillId="25" borderId="10" xfId="52" applyNumberFormat="1" applyFont="1" applyFill="1" applyBorder="1" applyAlignment="1">
      <alignment horizontal="center"/>
    </xf>
    <xf numFmtId="3" fontId="16" fillId="24" borderId="0" xfId="62" applyNumberFormat="1" applyFont="1" applyFill="1" applyBorder="1" applyAlignment="1">
      <alignment horizontal="center" wrapText="1"/>
    </xf>
    <xf numFmtId="0" fontId="9" fillId="25" borderId="11" xfId="52" applyFont="1" applyFill="1" applyBorder="1" applyAlignment="1">
      <alignment horizontal="center"/>
    </xf>
    <xf numFmtId="0" fontId="9" fillId="25" borderId="0" xfId="52" applyFont="1" applyFill="1" applyAlignment="1">
      <alignment horizontal="center"/>
    </xf>
    <xf numFmtId="0" fontId="53" fillId="0" borderId="0" xfId="52" applyFont="1" applyAlignment="1">
      <alignment horizontal="left"/>
    </xf>
    <xf numFmtId="0" fontId="9" fillId="0" borderId="0" xfId="52" applyFont="1" applyAlignment="1">
      <alignment horizontal="center"/>
    </xf>
    <xf numFmtId="0" fontId="13" fillId="33" borderId="0" xfId="52" applyFont="1" applyFill="1"/>
    <xf numFmtId="0" fontId="12" fillId="24" borderId="0" xfId="62" applyFont="1" applyFill="1" applyBorder="1" applyAlignment="1">
      <alignment horizontal="left" indent="1"/>
    </xf>
    <xf numFmtId="4" fontId="12" fillId="34" borderId="0" xfId="62" applyNumberFormat="1" applyFont="1" applyFill="1" applyBorder="1" applyAlignment="1">
      <alignment horizontal="right" wrapText="1" indent="4"/>
    </xf>
    <xf numFmtId="0" fontId="13" fillId="0" borderId="0" xfId="52" applyFont="1"/>
    <xf numFmtId="0" fontId="4" fillId="25" borderId="11" xfId="52" applyFont="1" applyFill="1" applyBorder="1"/>
    <xf numFmtId="0" fontId="24" fillId="33" borderId="0" xfId="52" applyFont="1" applyFill="1"/>
    <xf numFmtId="0" fontId="10" fillId="25" borderId="0" xfId="52" applyFont="1" applyFill="1" applyBorder="1" applyAlignment="1"/>
    <xf numFmtId="0" fontId="24" fillId="0" borderId="0" xfId="52" applyFont="1"/>
    <xf numFmtId="0" fontId="53" fillId="33" borderId="0" xfId="52" applyFont="1" applyFill="1" applyAlignment="1">
      <alignment horizontal="center"/>
    </xf>
    <xf numFmtId="0" fontId="53" fillId="0" borderId="0" xfId="52" applyFont="1" applyAlignment="1">
      <alignment horizontal="center"/>
    </xf>
    <xf numFmtId="0" fontId="1" fillId="33" borderId="0" xfId="52" applyFont="1" applyFill="1"/>
    <xf numFmtId="0" fontId="1" fillId="0" borderId="0" xfId="52" applyFont="1"/>
    <xf numFmtId="0" fontId="51" fillId="33" borderId="0" xfId="52" applyFont="1" applyFill="1"/>
    <xf numFmtId="0" fontId="28" fillId="25" borderId="0" xfId="52" applyFont="1" applyFill="1" applyBorder="1"/>
    <xf numFmtId="4" fontId="11" fillId="34" borderId="0" xfId="62" applyNumberFormat="1" applyFont="1" applyFill="1" applyBorder="1" applyAlignment="1">
      <alignment horizontal="right" wrapText="1" indent="4"/>
    </xf>
    <xf numFmtId="0" fontId="51" fillId="0" borderId="0" xfId="52" applyFont="1"/>
    <xf numFmtId="0" fontId="95" fillId="33" borderId="0" xfId="52" applyFont="1" applyFill="1"/>
    <xf numFmtId="0" fontId="96" fillId="24" borderId="0" xfId="62" applyFont="1" applyFill="1" applyBorder="1" applyAlignment="1">
      <alignment horizontal="left" indent="1"/>
    </xf>
    <xf numFmtId="0" fontId="97" fillId="25" borderId="0" xfId="52" applyFont="1" applyFill="1" applyBorder="1" applyAlignment="1"/>
    <xf numFmtId="167" fontId="96" fillId="34" borderId="0" xfId="62" applyNumberFormat="1" applyFont="1" applyFill="1" applyBorder="1" applyAlignment="1">
      <alignment wrapText="1"/>
    </xf>
    <xf numFmtId="4" fontId="96" fillId="34" borderId="0" xfId="62" applyNumberFormat="1" applyFont="1" applyFill="1" applyBorder="1" applyAlignment="1">
      <alignment horizontal="right" wrapText="1" indent="4"/>
    </xf>
    <xf numFmtId="0" fontId="95" fillId="0" borderId="0" xfId="52" applyFont="1"/>
    <xf numFmtId="3" fontId="16" fillId="25" borderId="0" xfId="52" applyNumberFormat="1" applyFont="1" applyFill="1" applyBorder="1" applyAlignment="1">
      <alignment horizontal="center"/>
    </xf>
    <xf numFmtId="0" fontId="77" fillId="33" borderId="0" xfId="52" applyFont="1" applyFill="1"/>
    <xf numFmtId="0" fontId="85" fillId="25" borderId="11" xfId="52" applyFont="1" applyFill="1" applyBorder="1"/>
    <xf numFmtId="0" fontId="77" fillId="25" borderId="0" xfId="52" applyFont="1" applyFill="1"/>
    <xf numFmtId="0" fontId="78" fillId="0" borderId="0" xfId="52" applyFont="1" applyAlignment="1">
      <alignment horizontal="left"/>
    </xf>
    <xf numFmtId="0" fontId="77" fillId="0" borderId="0" xfId="52" applyFont="1"/>
    <xf numFmtId="0" fontId="9" fillId="33" borderId="0" xfId="52" applyFont="1" applyFill="1"/>
    <xf numFmtId="0" fontId="1" fillId="24" borderId="0" xfId="62" applyFont="1" applyFill="1" applyBorder="1" applyAlignment="1">
      <alignment horizontal="left" indent="1"/>
    </xf>
    <xf numFmtId="0" fontId="16" fillId="24" borderId="0" xfId="62" applyFont="1" applyFill="1" applyBorder="1" applyAlignment="1">
      <alignment horizontal="left" indent="1"/>
    </xf>
    <xf numFmtId="0" fontId="16" fillId="25" borderId="0" xfId="52" applyFont="1" applyFill="1" applyBorder="1"/>
    <xf numFmtId="1" fontId="16" fillId="24" borderId="0" xfId="62" applyNumberFormat="1" applyFont="1" applyFill="1" applyBorder="1" applyAlignment="1">
      <alignment horizontal="center" wrapText="1"/>
    </xf>
    <xf numFmtId="165" fontId="16" fillId="24" borderId="0" xfId="62" applyNumberFormat="1" applyFont="1" applyFill="1" applyBorder="1" applyAlignment="1">
      <alignment horizontal="center" wrapText="1"/>
    </xf>
    <xf numFmtId="0" fontId="9" fillId="25" borderId="11" xfId="52" applyFont="1" applyFill="1" applyBorder="1"/>
    <xf numFmtId="0" fontId="9" fillId="25" borderId="0" xfId="52" applyFont="1" applyFill="1"/>
    <xf numFmtId="0" fontId="9" fillId="0" borderId="0" xfId="52" applyFont="1"/>
    <xf numFmtId="3" fontId="80" fillId="25" borderId="0" xfId="52" applyNumberFormat="1" applyFont="1" applyFill="1" applyBorder="1" applyAlignment="1">
      <alignment horizontal="center"/>
    </xf>
    <xf numFmtId="0" fontId="85" fillId="25" borderId="0" xfId="52" applyFont="1" applyFill="1" applyBorder="1" applyAlignment="1"/>
    <xf numFmtId="0" fontId="36" fillId="24" borderId="0" xfId="62" applyFont="1" applyFill="1" applyBorder="1"/>
    <xf numFmtId="0" fontId="11" fillId="24" borderId="0" xfId="62" applyFont="1" applyFill="1" applyBorder="1"/>
    <xf numFmtId="0" fontId="14" fillId="38" borderId="67" xfId="53" applyFont="1" applyFill="1" applyBorder="1" applyAlignment="1">
      <alignment horizontal="center" vertical="center"/>
    </xf>
    <xf numFmtId="0" fontId="2" fillId="0" borderId="0" xfId="52" applyFont="1" applyAlignment="1">
      <alignment horizontal="right"/>
    </xf>
    <xf numFmtId="167" fontId="18" fillId="24" borderId="0" xfId="41" applyNumberFormat="1" applyFont="1" applyFill="1" applyBorder="1" applyAlignment="1">
      <alignment horizontal="right" wrapText="1" indent="1"/>
    </xf>
    <xf numFmtId="167" fontId="18" fillId="39" borderId="0" xfId="41" applyNumberFormat="1" applyFont="1" applyFill="1" applyBorder="1" applyAlignment="1">
      <alignment horizontal="right" wrapText="1" indent="1"/>
    </xf>
    <xf numFmtId="167" fontId="12" fillId="24" borderId="0" xfId="41" applyNumberFormat="1" applyFont="1" applyFill="1" applyBorder="1" applyAlignment="1">
      <alignment horizontal="right" wrapText="1" indent="1"/>
    </xf>
    <xf numFmtId="167" fontId="12" fillId="39" borderId="0" xfId="41" applyNumberFormat="1" applyFont="1" applyFill="1" applyBorder="1" applyAlignment="1">
      <alignment horizontal="right" wrapText="1" indent="1"/>
    </xf>
    <xf numFmtId="167" fontId="12" fillId="39" borderId="0" xfId="41" applyNumberFormat="1" applyFont="1" applyFill="1" applyBorder="1" applyAlignment="1">
      <alignment horizontal="right" wrapText="1" indent="2"/>
    </xf>
    <xf numFmtId="0" fontId="1" fillId="25" borderId="0" xfId="64" applyFill="1"/>
    <xf numFmtId="0" fontId="1" fillId="25" borderId="12" xfId="64" applyFill="1" applyBorder="1" applyAlignment="1">
      <alignment horizontal="left"/>
    </xf>
    <xf numFmtId="0" fontId="1" fillId="25" borderId="12" xfId="64" applyFill="1" applyBorder="1"/>
    <xf numFmtId="0" fontId="1" fillId="28" borderId="31" xfId="64" applyFill="1" applyBorder="1"/>
    <xf numFmtId="0" fontId="1" fillId="0" borderId="0" xfId="64"/>
    <xf numFmtId="0" fontId="101" fillId="0" borderId="0" xfId="64" applyFont="1"/>
    <xf numFmtId="0" fontId="9" fillId="25" borderId="18" xfId="64" applyFont="1" applyFill="1" applyBorder="1" applyAlignment="1">
      <alignment horizontal="left"/>
    </xf>
    <xf numFmtId="0" fontId="51" fillId="25" borderId="10" xfId="64" applyFont="1" applyFill="1" applyBorder="1" applyAlignment="1">
      <alignment horizontal="left"/>
    </xf>
    <xf numFmtId="0" fontId="1" fillId="25" borderId="10" xfId="64" applyFill="1" applyBorder="1"/>
    <xf numFmtId="0" fontId="1" fillId="25" borderId="0" xfId="64" applyFill="1" applyBorder="1"/>
    <xf numFmtId="0" fontId="1" fillId="25" borderId="13" xfId="64" applyFill="1" applyBorder="1"/>
    <xf numFmtId="0" fontId="13" fillId="25" borderId="0" xfId="64" applyFont="1" applyFill="1" applyBorder="1"/>
    <xf numFmtId="0" fontId="15" fillId="28" borderId="40" xfId="64" applyFont="1" applyFill="1" applyBorder="1" applyAlignment="1">
      <alignment vertical="center"/>
    </xf>
    <xf numFmtId="0" fontId="15" fillId="28" borderId="34" xfId="64" applyFont="1" applyFill="1" applyBorder="1" applyAlignment="1">
      <alignment vertical="center"/>
    </xf>
    <xf numFmtId="0" fontId="15" fillId="28" borderId="38" xfId="64" applyFont="1" applyFill="1" applyBorder="1" applyAlignment="1">
      <alignment vertical="center"/>
    </xf>
    <xf numFmtId="2" fontId="16" fillId="25" borderId="0" xfId="64" applyNumberFormat="1" applyFont="1" applyFill="1" applyBorder="1" applyAlignment="1">
      <alignment horizontal="right"/>
    </xf>
    <xf numFmtId="165" fontId="101" fillId="0" borderId="0" xfId="64" applyNumberFormat="1" applyFont="1"/>
    <xf numFmtId="0" fontId="1" fillId="25" borderId="0" xfId="64" applyFill="1" applyAlignment="1">
      <alignment vertical="center"/>
    </xf>
    <xf numFmtId="0" fontId="1" fillId="25" borderId="13" xfId="64" applyFill="1" applyBorder="1" applyAlignment="1">
      <alignment vertical="center"/>
    </xf>
    <xf numFmtId="0" fontId="1" fillId="25" borderId="0" xfId="64" applyFill="1" applyBorder="1" applyAlignment="1">
      <alignment vertical="center"/>
    </xf>
    <xf numFmtId="2" fontId="16" fillId="25" borderId="0" xfId="64" applyNumberFormat="1" applyFont="1" applyFill="1" applyBorder="1" applyAlignment="1">
      <alignment horizontal="right" vertical="center"/>
    </xf>
    <xf numFmtId="0" fontId="1" fillId="0" borderId="0" xfId="64" applyAlignment="1">
      <alignment vertical="center"/>
    </xf>
    <xf numFmtId="0" fontId="101" fillId="0" borderId="0" xfId="64" applyFont="1" applyAlignment="1">
      <alignment vertical="center"/>
    </xf>
    <xf numFmtId="49" fontId="1" fillId="25" borderId="13" xfId="64" applyNumberFormat="1" applyFill="1" applyBorder="1" applyAlignment="1">
      <alignment vertical="center"/>
    </xf>
    <xf numFmtId="49" fontId="12" fillId="25" borderId="0" xfId="64" applyNumberFormat="1" applyFont="1" applyFill="1" applyBorder="1" applyAlignment="1">
      <alignment vertical="center"/>
    </xf>
    <xf numFmtId="49" fontId="1" fillId="25" borderId="0" xfId="64" applyNumberFormat="1" applyFill="1" applyBorder="1" applyAlignment="1">
      <alignment vertical="center"/>
    </xf>
    <xf numFmtId="49" fontId="16" fillId="25" borderId="0" xfId="64" applyNumberFormat="1" applyFont="1" applyFill="1" applyBorder="1" applyAlignment="1">
      <alignment horizontal="right" vertical="center"/>
    </xf>
    <xf numFmtId="0" fontId="12" fillId="25" borderId="0" xfId="64" applyFont="1" applyFill="1" applyBorder="1" applyAlignment="1">
      <alignment vertical="center"/>
    </xf>
    <xf numFmtId="0" fontId="16" fillId="25" borderId="0" xfId="64" applyFont="1" applyFill="1" applyBorder="1" applyAlignment="1">
      <alignment horizontal="right" vertical="center"/>
    </xf>
    <xf numFmtId="0" fontId="13" fillId="28" borderId="34" xfId="64" applyFont="1" applyFill="1" applyBorder="1" applyAlignment="1">
      <alignment vertical="center"/>
    </xf>
    <xf numFmtId="0" fontId="3" fillId="28" borderId="34" xfId="64" applyFont="1" applyFill="1" applyBorder="1" applyAlignment="1">
      <alignment vertical="center"/>
    </xf>
    <xf numFmtId="0" fontId="3" fillId="28" borderId="38" xfId="64" applyFont="1" applyFill="1" applyBorder="1" applyAlignment="1">
      <alignment vertical="center"/>
    </xf>
    <xf numFmtId="0" fontId="10" fillId="25" borderId="0" xfId="64" applyFont="1" applyFill="1" applyBorder="1"/>
    <xf numFmtId="0" fontId="4" fillId="25" borderId="0" xfId="64" applyFont="1" applyFill="1" applyBorder="1"/>
    <xf numFmtId="0" fontId="11" fillId="25" borderId="0" xfId="64" applyFont="1" applyFill="1" applyBorder="1" applyAlignment="1"/>
    <xf numFmtId="0" fontId="12" fillId="25" borderId="0" xfId="64" applyFont="1" applyFill="1" applyBorder="1"/>
    <xf numFmtId="0" fontId="13" fillId="25" borderId="0" xfId="64" applyFont="1" applyFill="1"/>
    <xf numFmtId="0" fontId="13" fillId="25" borderId="13" xfId="64" applyFont="1" applyFill="1" applyBorder="1"/>
    <xf numFmtId="0" fontId="13" fillId="0" borderId="0" xfId="64" applyFont="1"/>
    <xf numFmtId="165" fontId="18" fillId="24" borderId="0" xfId="59" applyNumberFormat="1" applyFont="1" applyFill="1" applyBorder="1" applyAlignment="1">
      <alignment horizontal="right" wrapText="1" indent="1"/>
    </xf>
    <xf numFmtId="2" fontId="12" fillId="24" borderId="0" xfId="41" applyNumberFormat="1" applyFont="1" applyFill="1" applyBorder="1" applyAlignment="1">
      <alignment horizontal="right" wrapText="1" indent="1"/>
    </xf>
    <xf numFmtId="0" fontId="1" fillId="28" borderId="34" xfId="64" applyFill="1" applyBorder="1" applyAlignment="1">
      <alignment vertical="center"/>
    </xf>
    <xf numFmtId="0" fontId="1" fillId="28" borderId="38" xfId="64" applyFill="1" applyBorder="1" applyAlignment="1">
      <alignment vertical="center"/>
    </xf>
    <xf numFmtId="167" fontId="12" fillId="25" borderId="0" xfId="64" applyNumberFormat="1" applyFont="1" applyFill="1" applyBorder="1" applyAlignment="1">
      <alignment horizontal="center"/>
    </xf>
    <xf numFmtId="0" fontId="1" fillId="25" borderId="0" xfId="64" applyFill="1" applyAlignment="1">
      <alignment horizontal="right" indent="1"/>
    </xf>
    <xf numFmtId="167" fontId="1" fillId="25" borderId="0" xfId="64" applyNumberFormat="1" applyFill="1" applyAlignment="1">
      <alignment horizontal="right" indent="1"/>
    </xf>
    <xf numFmtId="167" fontId="1" fillId="40" borderId="0" xfId="64" applyNumberFormat="1" applyFill="1" applyAlignment="1">
      <alignment horizontal="right" indent="1"/>
    </xf>
    <xf numFmtId="167" fontId="12" fillId="25" borderId="0" xfId="64" applyNumberFormat="1" applyFont="1" applyFill="1" applyBorder="1" applyAlignment="1">
      <alignment horizontal="right" indent="1"/>
    </xf>
    <xf numFmtId="167" fontId="12" fillId="40" borderId="0" xfId="64" applyNumberFormat="1" applyFont="1" applyFill="1" applyBorder="1" applyAlignment="1">
      <alignment horizontal="right" indent="1"/>
    </xf>
    <xf numFmtId="3" fontId="70" fillId="25" borderId="0" xfId="64" applyNumberFormat="1" applyFont="1" applyFill="1" applyBorder="1" applyAlignment="1">
      <alignment horizontal="right"/>
    </xf>
    <xf numFmtId="167" fontId="18" fillId="25" borderId="0" xfId="64" applyNumberFormat="1" applyFont="1" applyFill="1" applyBorder="1" applyAlignment="1">
      <alignment horizontal="center"/>
    </xf>
    <xf numFmtId="167" fontId="18" fillId="25" borderId="0" xfId="64" applyNumberFormat="1" applyFont="1" applyFill="1" applyBorder="1" applyAlignment="1">
      <alignment horizontal="right" indent="2"/>
    </xf>
    <xf numFmtId="167" fontId="18" fillId="40" borderId="0" xfId="64" applyNumberFormat="1" applyFont="1" applyFill="1" applyBorder="1" applyAlignment="1">
      <alignment horizontal="right" indent="2"/>
    </xf>
    <xf numFmtId="0" fontId="71" fillId="25" borderId="0" xfId="64" applyFont="1" applyFill="1" applyBorder="1"/>
    <xf numFmtId="3" fontId="1" fillId="0" borderId="0" xfId="64" applyNumberFormat="1"/>
    <xf numFmtId="167" fontId="12" fillId="25" borderId="0" xfId="64" applyNumberFormat="1" applyFont="1" applyFill="1" applyBorder="1" applyAlignment="1">
      <alignment horizontal="right" indent="2"/>
    </xf>
    <xf numFmtId="167" fontId="12" fillId="40" borderId="0" xfId="64" applyNumberFormat="1" applyFont="1" applyFill="1" applyBorder="1" applyAlignment="1">
      <alignment horizontal="right" indent="2"/>
    </xf>
    <xf numFmtId="0" fontId="66" fillId="25" borderId="0" xfId="64" applyFont="1" applyFill="1" applyBorder="1"/>
    <xf numFmtId="0" fontId="13" fillId="0" borderId="33" xfId="54" applyFont="1" applyBorder="1" applyAlignment="1">
      <alignment horizontal="center" vertical="center"/>
    </xf>
    <xf numFmtId="0" fontId="11" fillId="25" borderId="12" xfId="64" applyFont="1" applyFill="1" applyBorder="1" applyAlignment="1">
      <alignment horizontal="center" vertical="center" wrapText="1"/>
    </xf>
    <xf numFmtId="0" fontId="11" fillId="25" borderId="0" xfId="64" applyFont="1" applyFill="1" applyBorder="1" applyAlignment="1">
      <alignment horizontal="center" vertical="center"/>
    </xf>
    <xf numFmtId="0" fontId="71" fillId="25" borderId="0" xfId="64" applyFont="1" applyFill="1" applyBorder="1" applyAlignment="1">
      <alignment vertical="center"/>
    </xf>
    <xf numFmtId="3" fontId="1" fillId="0" borderId="0" xfId="64" applyNumberFormat="1" applyAlignment="1">
      <alignment vertical="center"/>
    </xf>
    <xf numFmtId="167" fontId="18" fillId="25" borderId="0" xfId="64" applyNumberFormat="1" applyFont="1" applyFill="1" applyBorder="1" applyAlignment="1">
      <alignment horizontal="right" indent="1"/>
    </xf>
    <xf numFmtId="0" fontId="29" fillId="25" borderId="0" xfId="64" applyFont="1" applyFill="1" applyBorder="1" applyAlignment="1">
      <alignment vertical="center"/>
    </xf>
    <xf numFmtId="1" fontId="12" fillId="25" borderId="0" xfId="64" applyNumberFormat="1" applyFont="1" applyFill="1" applyBorder="1" applyAlignment="1">
      <alignment horizontal="center"/>
    </xf>
    <xf numFmtId="0" fontId="50" fillId="25" borderId="0" xfId="64" applyFont="1" applyFill="1" applyBorder="1" applyAlignment="1">
      <alignment horizontal="left" vertical="center"/>
    </xf>
    <xf numFmtId="0" fontId="2" fillId="25" borderId="0" xfId="64" applyFont="1" applyFill="1" applyBorder="1"/>
    <xf numFmtId="1" fontId="11" fillId="25" borderId="0" xfId="64" applyNumberFormat="1" applyFont="1" applyFill="1" applyBorder="1" applyAlignment="1">
      <alignment horizontal="center"/>
    </xf>
    <xf numFmtId="0" fontId="14" fillId="28" borderId="31" xfId="64" applyFont="1" applyFill="1" applyBorder="1" applyAlignment="1">
      <alignment horizontal="center" vertical="center"/>
    </xf>
    <xf numFmtId="0" fontId="2" fillId="0" borderId="0" xfId="64" applyFont="1"/>
    <xf numFmtId="0" fontId="0" fillId="25" borderId="60" xfId="0" applyFill="1" applyBorder="1"/>
    <xf numFmtId="164" fontId="16" fillId="25" borderId="0" xfId="0" applyNumberFormat="1" applyFont="1" applyFill="1" applyBorder="1" applyAlignment="1">
      <alignment horizontal="right"/>
    </xf>
    <xf numFmtId="0" fontId="7" fillId="25" borderId="0" xfId="0" applyFont="1" applyFill="1" applyBorder="1" applyAlignment="1"/>
    <xf numFmtId="164" fontId="103" fillId="25" borderId="0" xfId="0" applyNumberFormat="1" applyFont="1" applyFill="1" applyBorder="1" applyAlignment="1">
      <alignment horizontal="center"/>
    </xf>
    <xf numFmtId="164" fontId="80" fillId="25" borderId="0" xfId="0" applyNumberFormat="1" applyFont="1" applyFill="1" applyBorder="1" applyAlignment="1">
      <alignment horizontal="right"/>
    </xf>
    <xf numFmtId="0" fontId="0" fillId="25" borderId="13" xfId="0" applyFill="1" applyBorder="1" applyAlignment="1"/>
    <xf numFmtId="0" fontId="12" fillId="25" borderId="0" xfId="0" applyFont="1" applyFill="1" applyBorder="1" applyAlignment="1"/>
    <xf numFmtId="164" fontId="70" fillId="24" borderId="0" xfId="41" applyNumberFormat="1" applyFont="1" applyFill="1" applyBorder="1" applyAlignment="1">
      <alignment horizontal="center" wrapText="1"/>
    </xf>
    <xf numFmtId="164" fontId="16" fillId="25" borderId="0" xfId="41" applyNumberFormat="1" applyFont="1" applyFill="1" applyBorder="1" applyAlignment="1">
      <alignment horizontal="right" wrapText="1"/>
    </xf>
    <xf numFmtId="0" fontId="9" fillId="25" borderId="0" xfId="0" applyFont="1" applyFill="1" applyAlignment="1"/>
    <xf numFmtId="0" fontId="4" fillId="25" borderId="0" xfId="0" applyFont="1" applyFill="1" applyBorder="1" applyAlignment="1"/>
    <xf numFmtId="3" fontId="70" fillId="24" borderId="0" xfId="41" applyNumberFormat="1" applyFont="1" applyFill="1" applyBorder="1" applyAlignment="1">
      <alignment horizontal="center" wrapText="1"/>
    </xf>
    <xf numFmtId="0" fontId="2" fillId="25" borderId="0" xfId="0" applyFont="1" applyFill="1" applyBorder="1" applyAlignment="1"/>
    <xf numFmtId="0" fontId="77" fillId="25" borderId="0" xfId="0" applyFont="1" applyFill="1" applyAlignment="1"/>
    <xf numFmtId="0" fontId="77" fillId="25" borderId="13" xfId="0" applyFont="1" applyFill="1" applyBorder="1" applyAlignment="1"/>
    <xf numFmtId="0" fontId="83" fillId="25" borderId="0" xfId="0" applyFont="1" applyFill="1" applyAlignment="1"/>
    <xf numFmtId="0" fontId="85" fillId="25" borderId="0" xfId="0" applyFont="1" applyFill="1" applyBorder="1" applyAlignment="1"/>
    <xf numFmtId="0" fontId="77" fillId="0" borderId="0" xfId="0" applyFont="1" applyAlignment="1"/>
    <xf numFmtId="164" fontId="70" fillId="25" borderId="0" xfId="0" applyNumberFormat="1" applyFont="1" applyFill="1" applyBorder="1" applyAlignment="1">
      <alignment horizontal="center"/>
    </xf>
    <xf numFmtId="0" fontId="13" fillId="25" borderId="0" xfId="0" applyFont="1" applyFill="1" applyBorder="1" applyAlignment="1"/>
    <xf numFmtId="3" fontId="16" fillId="25" borderId="0" xfId="41" applyNumberFormat="1" applyFont="1" applyFill="1" applyBorder="1" applyAlignment="1">
      <alignment horizontal="right" wrapText="1"/>
    </xf>
    <xf numFmtId="0" fontId="71" fillId="25" borderId="0" xfId="0" applyFont="1" applyFill="1" applyBorder="1" applyAlignment="1"/>
    <xf numFmtId="0" fontId="52" fillId="25" borderId="0" xfId="0" applyFont="1" applyFill="1" applyBorder="1" applyAlignment="1">
      <alignment vertical="top"/>
    </xf>
    <xf numFmtId="0" fontId="58" fillId="25" borderId="0" xfId="0" applyFont="1" applyFill="1" applyBorder="1" applyAlignment="1">
      <alignment horizontal="right"/>
    </xf>
    <xf numFmtId="164" fontId="9" fillId="25" borderId="0" xfId="0" applyNumberFormat="1" applyFont="1" applyFill="1"/>
    <xf numFmtId="0" fontId="9" fillId="25" borderId="0" xfId="0" applyFont="1" applyFill="1"/>
    <xf numFmtId="0" fontId="58" fillId="26" borderId="51" xfId="0" applyFont="1" applyFill="1" applyBorder="1" applyAlignment="1">
      <alignment vertical="center"/>
    </xf>
    <xf numFmtId="168" fontId="12" fillId="25" borderId="0" xfId="0" applyNumberFormat="1" applyFont="1" applyFill="1" applyBorder="1"/>
    <xf numFmtId="168" fontId="58" fillId="25" borderId="0" xfId="0" applyNumberFormat="1" applyFont="1" applyFill="1" applyBorder="1"/>
    <xf numFmtId="164" fontId="16" fillId="24" borderId="0" xfId="41" applyNumberFormat="1" applyFont="1" applyFill="1" applyBorder="1" applyAlignment="1">
      <alignment horizontal="right" wrapText="1"/>
    </xf>
    <xf numFmtId="0" fontId="11" fillId="24" borderId="0" xfId="41" quotePrefix="1" applyFont="1" applyFill="1" applyBorder="1" applyAlignment="1">
      <alignment horizontal="left"/>
    </xf>
    <xf numFmtId="167" fontId="103" fillId="24" borderId="0" xfId="41" applyNumberFormat="1" applyFont="1" applyFill="1" applyBorder="1" applyAlignment="1">
      <alignment horizontal="center" wrapText="1"/>
    </xf>
    <xf numFmtId="167" fontId="80" fillId="25" borderId="0" xfId="41" applyNumberFormat="1" applyFont="1" applyFill="1" applyBorder="1" applyAlignment="1">
      <alignment horizontal="right" wrapText="1"/>
    </xf>
    <xf numFmtId="0" fontId="105" fillId="25" borderId="0" xfId="0" applyFont="1" applyFill="1" applyBorder="1" applyAlignment="1">
      <alignment vertical="center"/>
    </xf>
    <xf numFmtId="0" fontId="61" fillId="25" borderId="0" xfId="0" applyFont="1" applyFill="1" applyBorder="1"/>
    <xf numFmtId="3" fontId="10" fillId="25" borderId="0" xfId="0" applyNumberFormat="1" applyFont="1" applyFill="1" applyBorder="1"/>
    <xf numFmtId="167" fontId="70" fillId="24" borderId="0" xfId="41" applyNumberFormat="1" applyFont="1" applyFill="1" applyBorder="1" applyAlignment="1">
      <alignment horizontal="center" wrapText="1"/>
    </xf>
    <xf numFmtId="167" fontId="16" fillId="25" borderId="0" xfId="41" applyNumberFormat="1" applyFont="1" applyFill="1" applyBorder="1" applyAlignment="1">
      <alignment horizontal="right" wrapText="1"/>
    </xf>
    <xf numFmtId="167" fontId="70" fillId="25" borderId="0" xfId="41" applyNumberFormat="1" applyFont="1" applyFill="1" applyBorder="1" applyAlignment="1">
      <alignment horizontal="right" wrapText="1"/>
    </xf>
    <xf numFmtId="0" fontId="21" fillId="25" borderId="0" xfId="0" applyFont="1" applyFill="1" applyBorder="1"/>
    <xf numFmtId="164" fontId="106" fillId="25" borderId="0" xfId="41" applyNumberFormat="1" applyFont="1" applyFill="1" applyBorder="1" applyAlignment="1">
      <alignment horizontal="right" wrapText="1"/>
    </xf>
    <xf numFmtId="0" fontId="11" fillId="24" borderId="0" xfId="41" quotePrefix="1" applyFont="1" applyFill="1" applyBorder="1" applyAlignment="1">
      <alignment horizontal="left" indent="1"/>
    </xf>
    <xf numFmtId="164" fontId="11" fillId="24" borderId="0" xfId="41" applyNumberFormat="1" applyFont="1" applyFill="1" applyBorder="1" applyAlignment="1">
      <alignment horizontal="right" wrapText="1" indent="2"/>
    </xf>
    <xf numFmtId="164" fontId="12" fillId="24" borderId="0" xfId="41" applyNumberFormat="1" applyFont="1" applyFill="1" applyBorder="1" applyAlignment="1">
      <alignment horizontal="right" wrapText="1" indent="2"/>
    </xf>
    <xf numFmtId="3" fontId="12" fillId="24" borderId="0" xfId="41" applyNumberFormat="1" applyFont="1" applyFill="1" applyBorder="1" applyAlignment="1">
      <alignment horizontal="center" wrapText="1"/>
    </xf>
    <xf numFmtId="164" fontId="18" fillId="24" borderId="0" xfId="41" applyNumberFormat="1" applyFont="1" applyFill="1" applyBorder="1" applyAlignment="1">
      <alignment horizontal="center" wrapText="1"/>
    </xf>
    <xf numFmtId="1" fontId="11" fillId="24" borderId="12" xfId="41" applyNumberFormat="1" applyFont="1" applyFill="1" applyBorder="1" applyAlignment="1">
      <alignment horizontal="center" wrapText="1"/>
    </xf>
    <xf numFmtId="3" fontId="18" fillId="24" borderId="0" xfId="41" applyNumberFormat="1" applyFont="1" applyFill="1" applyBorder="1" applyAlignment="1">
      <alignment horizontal="center" wrapText="1"/>
    </xf>
    <xf numFmtId="3" fontId="18" fillId="24" borderId="0" xfId="41" applyNumberFormat="1" applyFont="1" applyFill="1" applyBorder="1" applyAlignment="1">
      <alignment horizontal="right" wrapText="1" indent="2"/>
    </xf>
    <xf numFmtId="3" fontId="11" fillId="24" borderId="0" xfId="41" applyNumberFormat="1" applyFont="1" applyFill="1" applyBorder="1" applyAlignment="1">
      <alignment horizontal="center" wrapText="1"/>
    </xf>
    <xf numFmtId="3" fontId="11" fillId="24" borderId="0" xfId="41" applyNumberFormat="1" applyFont="1" applyFill="1" applyBorder="1" applyAlignment="1">
      <alignment horizontal="right" wrapText="1" indent="2"/>
    </xf>
    <xf numFmtId="164" fontId="69" fillId="34" borderId="0" xfId="41" applyNumberFormat="1" applyFont="1" applyFill="1" applyBorder="1" applyAlignment="1">
      <alignment horizontal="center" wrapText="1"/>
    </xf>
    <xf numFmtId="0" fontId="11" fillId="25" borderId="0" xfId="0" applyFont="1" applyFill="1" applyBorder="1" applyAlignment="1">
      <alignment horizontal="center" vertical="center"/>
    </xf>
    <xf numFmtId="167" fontId="11" fillId="24" borderId="0" xfId="41" applyNumberFormat="1" applyFont="1" applyFill="1" applyBorder="1" applyAlignment="1">
      <alignment wrapText="1"/>
    </xf>
    <xf numFmtId="166" fontId="11" fillId="24" borderId="0" xfId="41" applyNumberFormat="1" applyFont="1" applyFill="1" applyBorder="1" applyAlignment="1">
      <alignment horizontal="center" wrapText="1"/>
    </xf>
    <xf numFmtId="3" fontId="12" fillId="25" borderId="0" xfId="0" applyNumberFormat="1" applyFont="1" applyFill="1"/>
    <xf numFmtId="0" fontId="16" fillId="24" borderId="0" xfId="41" applyFont="1" applyFill="1" applyBorder="1" applyAlignment="1">
      <alignment vertical="top" wrapText="1"/>
    </xf>
    <xf numFmtId="0" fontId="16" fillId="0" borderId="0" xfId="41" applyFont="1" applyFill="1" applyBorder="1" applyAlignment="1">
      <alignment vertical="top" wrapText="1"/>
    </xf>
    <xf numFmtId="0" fontId="1" fillId="25" borderId="11" xfId="64" applyFill="1" applyBorder="1"/>
    <xf numFmtId="0" fontId="4" fillId="25" borderId="11" xfId="64" applyFont="1" applyFill="1" applyBorder="1"/>
    <xf numFmtId="0" fontId="59" fillId="25" borderId="0" xfId="64" applyFont="1" applyFill="1"/>
    <xf numFmtId="0" fontId="59" fillId="25" borderId="0" xfId="64" applyFont="1" applyFill="1" applyBorder="1"/>
    <xf numFmtId="0" fontId="59" fillId="0" borderId="0" xfId="64" applyFont="1"/>
    <xf numFmtId="0" fontId="29" fillId="25" borderId="0" xfId="64" applyFont="1" applyFill="1" applyBorder="1"/>
    <xf numFmtId="0" fontId="1" fillId="0" borderId="0" xfId="64" applyBorder="1"/>
    <xf numFmtId="167" fontId="12" fillId="25" borderId="0" xfId="60" applyNumberFormat="1" applyFont="1" applyFill="1" applyAlignment="1">
      <alignment horizontal="right"/>
    </xf>
    <xf numFmtId="0" fontId="4" fillId="33" borderId="0" xfId="0" applyFont="1" applyFill="1" applyBorder="1"/>
    <xf numFmtId="0" fontId="0" fillId="33" borderId="0" xfId="0" applyFill="1" applyBorder="1"/>
    <xf numFmtId="0" fontId="16" fillId="33" borderId="0" xfId="0" applyFont="1" applyFill="1" applyBorder="1" applyAlignment="1">
      <alignment horizontal="right"/>
    </xf>
    <xf numFmtId="167" fontId="2" fillId="33" borderId="0" xfId="0" applyNumberFormat="1" applyFont="1" applyFill="1" applyBorder="1" applyAlignment="1">
      <alignment horizontal="right" indent="3"/>
    </xf>
    <xf numFmtId="167" fontId="2" fillId="33" borderId="0" xfId="0" applyNumberFormat="1" applyFont="1" applyFill="1" applyBorder="1" applyAlignment="1"/>
    <xf numFmtId="0" fontId="2" fillId="33" borderId="0" xfId="0" applyNumberFormat="1" applyFont="1" applyFill="1" applyBorder="1" applyAlignment="1"/>
    <xf numFmtId="167" fontId="7" fillId="33" borderId="0" xfId="0" applyNumberFormat="1" applyFont="1" applyFill="1" applyBorder="1" applyAlignment="1">
      <alignment horizontal="right" indent="3"/>
    </xf>
    <xf numFmtId="167" fontId="7" fillId="33" borderId="0" xfId="0" applyNumberFormat="1" applyFont="1" applyFill="1" applyBorder="1" applyAlignment="1"/>
    <xf numFmtId="167" fontId="96" fillId="33" borderId="0" xfId="0" applyNumberFormat="1" applyFont="1" applyFill="1" applyBorder="1" applyAlignment="1">
      <alignment horizontal="right" indent="3"/>
    </xf>
    <xf numFmtId="0" fontId="1" fillId="0" borderId="0" xfId="64" applyFill="1"/>
    <xf numFmtId="0" fontId="11" fillId="25" borderId="0" xfId="64" applyFont="1" applyFill="1" applyBorder="1"/>
    <xf numFmtId="0" fontId="12" fillId="25" borderId="0" xfId="64" applyFont="1" applyFill="1" applyBorder="1" applyAlignment="1">
      <alignment horizontal="left" indent="2"/>
    </xf>
    <xf numFmtId="0" fontId="1" fillId="25" borderId="0" xfId="64" applyFill="1" applyAlignment="1">
      <alignment vertical="top"/>
    </xf>
    <xf numFmtId="0" fontId="1" fillId="0" borderId="0" xfId="64" applyAlignment="1">
      <alignment vertical="top"/>
    </xf>
    <xf numFmtId="0" fontId="1" fillId="25" borderId="0" xfId="64" applyFill="1" applyAlignment="1"/>
    <xf numFmtId="0" fontId="1" fillId="25" borderId="0" xfId="64" applyFill="1" applyBorder="1" applyAlignment="1"/>
    <xf numFmtId="0" fontId="1" fillId="0" borderId="0" xfId="64" applyAlignment="1"/>
    <xf numFmtId="0" fontId="12" fillId="0" borderId="0" xfId="64" applyFont="1"/>
    <xf numFmtId="164" fontId="16" fillId="33" borderId="0" xfId="41" applyNumberFormat="1" applyFont="1" applyFill="1" applyBorder="1" applyAlignment="1">
      <alignment horizontal="right" wrapText="1"/>
    </xf>
    <xf numFmtId="0" fontId="15" fillId="26" borderId="49" xfId="64" applyFont="1" applyFill="1" applyBorder="1" applyAlignment="1">
      <alignment vertical="center"/>
    </xf>
    <xf numFmtId="0" fontId="76" fillId="25" borderId="0" xfId="64" applyFont="1" applyFill="1" applyBorder="1" applyAlignment="1">
      <alignment horizontal="left"/>
    </xf>
    <xf numFmtId="0" fontId="77" fillId="25" borderId="0" xfId="64" applyFont="1" applyFill="1"/>
    <xf numFmtId="0" fontId="24" fillId="25" borderId="0" xfId="64" applyFont="1" applyFill="1"/>
    <xf numFmtId="0" fontId="14" fillId="26" borderId="47" xfId="64" applyFont="1" applyFill="1" applyBorder="1" applyAlignment="1">
      <alignment horizontal="center" vertical="center"/>
    </xf>
    <xf numFmtId="0" fontId="76" fillId="24" borderId="0" xfId="41" applyFont="1" applyFill="1" applyBorder="1" applyAlignment="1">
      <alignment horizontal="left" indent="1"/>
    </xf>
    <xf numFmtId="0" fontId="12" fillId="25" borderId="0" xfId="0" applyFont="1" applyFill="1" applyBorder="1" applyAlignment="1">
      <alignment horizontal="left"/>
    </xf>
    <xf numFmtId="0" fontId="1" fillId="0" borderId="0" xfId="64" applyFill="1" applyBorder="1"/>
    <xf numFmtId="0" fontId="16" fillId="25" borderId="0" xfId="64" applyFont="1" applyFill="1" applyBorder="1"/>
    <xf numFmtId="0" fontId="16" fillId="25" borderId="0" xfId="64" applyFont="1" applyFill="1" applyBorder="1" applyAlignment="1">
      <alignment vertical="top" wrapText="1"/>
    </xf>
    <xf numFmtId="0" fontId="1" fillId="25" borderId="74" xfId="64" applyFill="1" applyBorder="1"/>
    <xf numFmtId="0" fontId="65" fillId="25" borderId="0" xfId="64" applyFont="1" applyFill="1" applyBorder="1" applyAlignment="1">
      <alignment wrapText="1"/>
    </xf>
    <xf numFmtId="0" fontId="79" fillId="25" borderId="0" xfId="64" applyFont="1" applyFill="1" applyBorder="1" applyAlignment="1">
      <alignment horizontal="left" vertical="center"/>
    </xf>
    <xf numFmtId="0" fontId="1" fillId="0" borderId="0" xfId="64" applyFill="1" applyBorder="1" applyAlignment="1"/>
    <xf numFmtId="0" fontId="1" fillId="25" borderId="13" xfId="64" applyFill="1" applyBorder="1" applyAlignment="1"/>
    <xf numFmtId="0" fontId="29" fillId="25" borderId="0" xfId="64" applyFont="1" applyFill="1" applyBorder="1" applyAlignment="1">
      <alignment horizontal="right" wrapText="1" indent="2"/>
    </xf>
    <xf numFmtId="0" fontId="62" fillId="25" borderId="0" xfId="64" applyFont="1" applyFill="1"/>
    <xf numFmtId="0" fontId="77" fillId="25" borderId="0" xfId="64" applyFont="1" applyFill="1" applyBorder="1" applyAlignment="1">
      <alignment vertical="center"/>
    </xf>
    <xf numFmtId="0" fontId="78" fillId="25" borderId="0" xfId="64" applyFont="1" applyFill="1" applyBorder="1" applyAlignment="1">
      <alignment vertical="center"/>
    </xf>
    <xf numFmtId="0" fontId="85" fillId="25" borderId="0" xfId="64" applyFont="1" applyFill="1" applyBorder="1" applyAlignment="1">
      <alignment horizontal="left" vertical="center" indent="1"/>
    </xf>
    <xf numFmtId="0" fontId="13" fillId="25" borderId="71" xfId="64" applyFont="1" applyFill="1" applyBorder="1" applyAlignment="1">
      <alignment vertical="center"/>
    </xf>
    <xf numFmtId="0" fontId="90" fillId="25" borderId="68" xfId="64" applyFont="1" applyFill="1" applyBorder="1" applyAlignment="1">
      <alignment horizontal="left" vertical="center" indent="1"/>
    </xf>
    <xf numFmtId="0" fontId="62" fillId="0" borderId="0" xfId="64" applyFont="1"/>
    <xf numFmtId="0" fontId="62" fillId="0" borderId="0" xfId="64" applyFont="1" applyFill="1" applyBorder="1"/>
    <xf numFmtId="0" fontId="62" fillId="25" borderId="0" xfId="64" applyFont="1" applyFill="1" applyBorder="1"/>
    <xf numFmtId="0" fontId="90" fillId="25" borderId="0" xfId="64" applyFont="1" applyFill="1" applyBorder="1" applyAlignment="1">
      <alignment horizontal="center"/>
    </xf>
    <xf numFmtId="0" fontId="90" fillId="25" borderId="0" xfId="64" applyFont="1" applyFill="1" applyBorder="1" applyAlignment="1">
      <alignment horizontal="center" wrapText="1"/>
    </xf>
    <xf numFmtId="0" fontId="1" fillId="0" borderId="0" xfId="64" applyFill="1" applyBorder="1" applyAlignment="1">
      <alignment vertical="center"/>
    </xf>
    <xf numFmtId="0" fontId="90" fillId="25" borderId="0" xfId="64" applyFont="1" applyFill="1" applyBorder="1" applyAlignment="1">
      <alignment horizontal="left" vertical="center" indent="1"/>
    </xf>
    <xf numFmtId="0" fontId="9" fillId="25" borderId="0" xfId="64" applyFont="1" applyFill="1" applyBorder="1" applyAlignment="1">
      <alignment horizontal="right"/>
    </xf>
    <xf numFmtId="0" fontId="28" fillId="0" borderId="0" xfId="64" applyFont="1"/>
    <xf numFmtId="0" fontId="28" fillId="0" borderId="0" xfId="64" applyFont="1" applyFill="1" applyBorder="1"/>
    <xf numFmtId="3" fontId="11" fillId="25" borderId="0" xfId="64" applyNumberFormat="1" applyFont="1" applyFill="1" applyBorder="1" applyAlignment="1">
      <alignment horizontal="right" indent="2"/>
    </xf>
    <xf numFmtId="0" fontId="28" fillId="25" borderId="0" xfId="64" applyFont="1" applyFill="1" applyAlignment="1">
      <alignment horizontal="right" indent="2"/>
    </xf>
    <xf numFmtId="0" fontId="28" fillId="25" borderId="0" xfId="64" applyFont="1" applyFill="1"/>
    <xf numFmtId="0" fontId="28" fillId="25" borderId="0" xfId="64" applyFont="1" applyFill="1" applyBorder="1"/>
    <xf numFmtId="0" fontId="10" fillId="0" borderId="0" xfId="64" applyFont="1"/>
    <xf numFmtId="0" fontId="10" fillId="0" borderId="0" xfId="64" applyFont="1" applyFill="1" applyBorder="1"/>
    <xf numFmtId="0" fontId="10" fillId="25" borderId="0" xfId="64" applyFont="1" applyFill="1" applyAlignment="1">
      <alignment horizontal="right" indent="2"/>
    </xf>
    <xf numFmtId="0" fontId="10" fillId="25" borderId="0" xfId="64" applyFont="1" applyFill="1"/>
    <xf numFmtId="0" fontId="1" fillId="25" borderId="0" xfId="64" applyFill="1" applyAlignment="1">
      <alignment horizontal="right" indent="2"/>
    </xf>
    <xf numFmtId="164" fontId="18" fillId="25" borderId="0" xfId="64" applyNumberFormat="1" applyFont="1" applyFill="1" applyBorder="1" applyAlignment="1">
      <alignment horizontal="center"/>
    </xf>
    <xf numFmtId="0" fontId="3" fillId="26" borderId="51" xfId="64" applyFont="1" applyFill="1" applyBorder="1" applyAlignment="1">
      <alignment vertical="center"/>
    </xf>
    <xf numFmtId="0" fontId="3" fillId="26" borderId="50" xfId="64" applyFont="1" applyFill="1" applyBorder="1" applyAlignment="1">
      <alignment vertical="center"/>
    </xf>
    <xf numFmtId="3" fontId="12" fillId="25" borderId="0" xfId="64" applyNumberFormat="1" applyFont="1" applyFill="1" applyBorder="1" applyAlignment="1">
      <alignment horizontal="right" indent="2"/>
    </xf>
    <xf numFmtId="0" fontId="77" fillId="0" borderId="0" xfId="64" applyFont="1" applyAlignment="1"/>
    <xf numFmtId="3" fontId="50" fillId="25" borderId="0" xfId="64" applyNumberFormat="1" applyFont="1" applyFill="1" applyBorder="1" applyAlignment="1">
      <alignment horizontal="right"/>
    </xf>
    <xf numFmtId="0" fontId="77" fillId="25" borderId="0" xfId="64" applyFont="1" applyFill="1" applyAlignment="1"/>
    <xf numFmtId="0" fontId="77" fillId="25" borderId="0" xfId="64" applyFont="1" applyFill="1" applyBorder="1" applyAlignment="1"/>
    <xf numFmtId="3" fontId="18" fillId="25" borderId="0" xfId="64" applyNumberFormat="1" applyFont="1" applyFill="1" applyBorder="1" applyAlignment="1">
      <alignment horizontal="right"/>
    </xf>
    <xf numFmtId="0" fontId="77" fillId="0" borderId="0" xfId="64" applyFont="1"/>
    <xf numFmtId="0" fontId="69" fillId="25" borderId="0" xfId="64" applyFont="1" applyFill="1" applyBorder="1" applyAlignment="1">
      <alignment horizontal="center"/>
    </xf>
    <xf numFmtId="0" fontId="77" fillId="25" borderId="0" xfId="64" applyFont="1" applyFill="1" applyBorder="1"/>
    <xf numFmtId="164" fontId="76" fillId="25" borderId="0" xfId="64" applyNumberFormat="1" applyFont="1" applyFill="1" applyBorder="1" applyAlignment="1">
      <alignment horizontal="right" indent="2"/>
    </xf>
    <xf numFmtId="3" fontId="11" fillId="35" borderId="0" xfId="64" applyNumberFormat="1" applyFont="1" applyFill="1" applyBorder="1" applyAlignment="1">
      <alignment horizontal="center"/>
    </xf>
    <xf numFmtId="0" fontId="107" fillId="25" borderId="0" xfId="64" applyFont="1" applyFill="1" applyBorder="1"/>
    <xf numFmtId="0" fontId="13" fillId="26" borderId="50" xfId="64" applyFont="1" applyFill="1" applyBorder="1" applyAlignment="1">
      <alignment vertical="center"/>
    </xf>
    <xf numFmtId="0" fontId="1" fillId="26" borderId="47" xfId="64" applyFill="1" applyBorder="1"/>
    <xf numFmtId="165" fontId="12" fillId="34" borderId="0" xfId="62" applyNumberFormat="1" applyFont="1" applyFill="1" applyBorder="1" applyAlignment="1">
      <alignment horizontal="center" wrapText="1"/>
    </xf>
    <xf numFmtId="0" fontId="10" fillId="33" borderId="11" xfId="52" applyFont="1" applyFill="1" applyBorder="1"/>
    <xf numFmtId="0" fontId="24" fillId="33" borderId="0" xfId="52" applyFont="1" applyFill="1" applyAlignment="1">
      <alignment horizontal="left"/>
    </xf>
    <xf numFmtId="0" fontId="4" fillId="33" borderId="11" xfId="52" applyFont="1" applyFill="1" applyBorder="1"/>
    <xf numFmtId="4" fontId="51" fillId="33" borderId="0" xfId="52" applyNumberFormat="1" applyFont="1" applyFill="1" applyAlignment="1">
      <alignment horizontal="left"/>
    </xf>
    <xf numFmtId="0" fontId="51" fillId="33" borderId="0" xfId="52" applyFont="1" applyFill="1" applyAlignment="1">
      <alignment horizontal="left"/>
    </xf>
    <xf numFmtId="165" fontId="11" fillId="34" borderId="0" xfId="62" applyNumberFormat="1" applyFont="1" applyFill="1" applyBorder="1" applyAlignment="1">
      <alignment horizontal="center" wrapText="1"/>
    </xf>
    <xf numFmtId="0" fontId="28" fillId="33" borderId="11" xfId="52" applyFont="1" applyFill="1" applyBorder="1"/>
    <xf numFmtId="0" fontId="53" fillId="33" borderId="11" xfId="52" applyFont="1" applyFill="1" applyBorder="1" applyAlignment="1">
      <alignment horizontal="center"/>
    </xf>
    <xf numFmtId="0" fontId="53" fillId="33" borderId="0" xfId="52" applyFont="1" applyFill="1" applyAlignment="1">
      <alignment horizontal="left"/>
    </xf>
    <xf numFmtId="0" fontId="1" fillId="33" borderId="0" xfId="52" applyFont="1" applyFill="1" applyAlignment="1">
      <alignment horizontal="left"/>
    </xf>
    <xf numFmtId="0" fontId="5" fillId="33" borderId="11" xfId="52" applyFont="1" applyFill="1" applyBorder="1"/>
    <xf numFmtId="165" fontId="98" fillId="34" borderId="0" xfId="62" applyNumberFormat="1" applyFont="1" applyFill="1" applyBorder="1" applyAlignment="1">
      <alignment horizontal="center" wrapText="1"/>
    </xf>
    <xf numFmtId="0" fontId="99" fillId="33" borderId="11" xfId="52" applyFont="1" applyFill="1" applyBorder="1"/>
    <xf numFmtId="4" fontId="100" fillId="33" borderId="0" xfId="52" applyNumberFormat="1" applyFont="1" applyFill="1" applyAlignment="1">
      <alignment horizontal="left"/>
    </xf>
    <xf numFmtId="0" fontId="85" fillId="33" borderId="11" xfId="52" applyFont="1" applyFill="1" applyBorder="1"/>
    <xf numFmtId="0" fontId="78" fillId="33" borderId="0" xfId="52" applyFont="1" applyFill="1" applyAlignment="1">
      <alignment horizontal="left"/>
    </xf>
    <xf numFmtId="164" fontId="12" fillId="24" borderId="0" xfId="41" applyNumberFormat="1" applyFont="1" applyFill="1" applyBorder="1" applyAlignment="1">
      <alignment wrapText="1"/>
    </xf>
    <xf numFmtId="0" fontId="12" fillId="25" borderId="0" xfId="0" applyNumberFormat="1" applyFont="1" applyFill="1" applyBorder="1" applyAlignment="1"/>
    <xf numFmtId="0" fontId="12" fillId="25" borderId="0" xfId="64" applyFont="1" applyFill="1" applyBorder="1" applyAlignment="1">
      <alignment horizontal="right"/>
    </xf>
    <xf numFmtId="0" fontId="11" fillId="25" borderId="12" xfId="64" applyFont="1" applyFill="1" applyBorder="1" applyAlignment="1">
      <alignment horizontal="center"/>
    </xf>
    <xf numFmtId="0" fontId="9" fillId="25" borderId="10" xfId="64" applyFont="1" applyFill="1" applyBorder="1" applyAlignment="1">
      <alignment horizontal="left"/>
    </xf>
    <xf numFmtId="0" fontId="12" fillId="25" borderId="0" xfId="64" applyFont="1" applyFill="1" applyBorder="1" applyAlignment="1">
      <alignment horizontal="left" indent="1"/>
    </xf>
    <xf numFmtId="0" fontId="12" fillId="25" borderId="32" xfId="0" applyNumberFormat="1" applyFont="1" applyFill="1" applyBorder="1" applyAlignment="1">
      <alignment horizontal="right"/>
    </xf>
    <xf numFmtId="0" fontId="15" fillId="28" borderId="40" xfId="0" applyFont="1" applyFill="1" applyBorder="1" applyAlignment="1">
      <alignment vertical="center"/>
    </xf>
    <xf numFmtId="0" fontId="13" fillId="28" borderId="34" xfId="0" applyFont="1" applyFill="1" applyBorder="1" applyAlignment="1">
      <alignment vertical="center"/>
    </xf>
    <xf numFmtId="0" fontId="3" fillId="28" borderId="38" xfId="0" applyFont="1" applyFill="1" applyBorder="1" applyAlignment="1">
      <alignment vertical="center"/>
    </xf>
    <xf numFmtId="0" fontId="59" fillId="25" borderId="0" xfId="0" applyFont="1" applyFill="1"/>
    <xf numFmtId="0" fontId="59" fillId="25" borderId="0" xfId="0" applyFont="1" applyFill="1" applyBorder="1"/>
    <xf numFmtId="0" fontId="59" fillId="0" borderId="0" xfId="0" applyFont="1"/>
    <xf numFmtId="165" fontId="12" fillId="34" borderId="0" xfId="41" applyNumberFormat="1" applyFont="1" applyFill="1" applyBorder="1" applyAlignment="1">
      <alignment horizontal="center" wrapText="1"/>
    </xf>
    <xf numFmtId="0" fontId="16" fillId="25" borderId="0" xfId="0" applyFont="1" applyFill="1" applyBorder="1" applyAlignment="1">
      <alignment horizontal="right"/>
    </xf>
    <xf numFmtId="0" fontId="11" fillId="25" borderId="12" xfId="0" applyFont="1" applyFill="1" applyBorder="1" applyAlignment="1">
      <alignment horizontal="center"/>
    </xf>
    <xf numFmtId="167" fontId="12" fillId="24" borderId="0" xfId="41" applyNumberFormat="1" applyFont="1" applyFill="1" applyBorder="1" applyAlignment="1">
      <alignment horizontal="right" wrapText="1" indent="2"/>
    </xf>
    <xf numFmtId="0" fontId="11" fillId="25" borderId="12" xfId="0" applyFont="1" applyFill="1" applyBorder="1" applyAlignment="1">
      <alignment horizontal="right"/>
    </xf>
    <xf numFmtId="0" fontId="11" fillId="25" borderId="33" xfId="0" applyFont="1" applyFill="1" applyBorder="1" applyAlignment="1">
      <alignment horizontal="center"/>
    </xf>
    <xf numFmtId="0" fontId="10" fillId="25" borderId="0" xfId="0" applyFont="1" applyFill="1" applyBorder="1"/>
    <xf numFmtId="0" fontId="16" fillId="0" borderId="6" xfId="0" applyFont="1" applyFill="1" applyBorder="1" applyAlignment="1">
      <alignment horizontal="center" vertical="center" readingOrder="1"/>
    </xf>
    <xf numFmtId="0" fontId="11" fillId="25" borderId="12" xfId="65" applyFont="1" applyFill="1" applyBorder="1" applyAlignment="1">
      <alignment horizontal="left"/>
    </xf>
    <xf numFmtId="3" fontId="11" fillId="25" borderId="12" xfId="65" applyNumberFormat="1" applyFont="1" applyFill="1" applyBorder="1" applyAlignment="1">
      <alignment horizontal="left"/>
    </xf>
    <xf numFmtId="0" fontId="9" fillId="25" borderId="0" xfId="65" applyFont="1" applyFill="1" applyBorder="1" applyAlignment="1">
      <alignment horizontal="left"/>
    </xf>
    <xf numFmtId="0" fontId="9" fillId="25" borderId="10" xfId="65" applyFont="1" applyFill="1" applyBorder="1" applyAlignment="1">
      <alignment horizontal="left"/>
    </xf>
    <xf numFmtId="0" fontId="5" fillId="25" borderId="11" xfId="65" applyFont="1" applyFill="1" applyBorder="1"/>
    <xf numFmtId="3" fontId="9" fillId="25" borderId="14" xfId="65" applyNumberFormat="1" applyFont="1" applyFill="1" applyBorder="1" applyAlignment="1">
      <alignment horizontal="left"/>
    </xf>
    <xf numFmtId="0" fontId="16" fillId="25" borderId="11" xfId="65" applyFont="1" applyFill="1" applyBorder="1" applyAlignment="1">
      <alignment horizontal="right"/>
    </xf>
    <xf numFmtId="0" fontId="5" fillId="25" borderId="11" xfId="65" applyFont="1" applyFill="1" applyBorder="1" applyAlignment="1"/>
    <xf numFmtId="3" fontId="16" fillId="25" borderId="0" xfId="65" quotePrefix="1" applyNumberFormat="1" applyFont="1" applyFill="1" applyBorder="1" applyAlignment="1">
      <alignment horizontal="right" vertical="center"/>
    </xf>
    <xf numFmtId="0" fontId="29" fillId="25" borderId="0" xfId="65" applyFont="1" applyFill="1" applyBorder="1" applyAlignment="1"/>
    <xf numFmtId="3" fontId="49" fillId="25" borderId="0" xfId="65" applyNumberFormat="1" applyFont="1" applyFill="1" applyBorder="1" applyAlignment="1">
      <alignment horizontal="center"/>
    </xf>
    <xf numFmtId="49" fontId="12" fillId="25" borderId="0" xfId="65" applyNumberFormat="1" applyFont="1" applyFill="1" applyBorder="1" applyAlignment="1">
      <alignment horizontal="left"/>
    </xf>
    <xf numFmtId="3" fontId="49" fillId="25" borderId="0" xfId="65" applyNumberFormat="1" applyFont="1" applyFill="1" applyBorder="1" applyAlignment="1">
      <alignment horizontal="right"/>
    </xf>
    <xf numFmtId="0" fontId="12" fillId="25" borderId="0" xfId="65" applyNumberFormat="1" applyFont="1" applyFill="1" applyBorder="1" applyAlignment="1">
      <alignment horizontal="right"/>
    </xf>
    <xf numFmtId="0" fontId="2" fillId="0" borderId="0" xfId="65" applyFont="1" applyAlignment="1"/>
    <xf numFmtId="0" fontId="11" fillId="0" borderId="12" xfId="0" applyFont="1" applyFill="1" applyBorder="1" applyAlignment="1">
      <alignment horizontal="center"/>
    </xf>
    <xf numFmtId="0" fontId="66" fillId="25" borderId="0" xfId="0" applyFont="1" applyFill="1" applyBorder="1" applyAlignment="1">
      <alignment vertical="center"/>
    </xf>
    <xf numFmtId="167" fontId="18" fillId="25" borderId="0" xfId="0" applyNumberFormat="1" applyFont="1" applyFill="1" applyBorder="1" applyAlignment="1">
      <alignment horizontal="right" vertical="center" indent="2"/>
    </xf>
    <xf numFmtId="0" fontId="50" fillId="25" borderId="0" xfId="0" applyFont="1" applyFill="1" applyBorder="1"/>
    <xf numFmtId="0" fontId="66" fillId="25" borderId="11" xfId="0" applyFont="1" applyFill="1" applyBorder="1"/>
    <xf numFmtId="167" fontId="12" fillId="25" borderId="0" xfId="0" applyNumberFormat="1" applyFont="1" applyFill="1" applyBorder="1" applyAlignment="1">
      <alignment horizontal="right" indent="2"/>
    </xf>
    <xf numFmtId="0" fontId="14" fillId="28" borderId="38" xfId="0" applyFont="1" applyFill="1" applyBorder="1" applyAlignment="1">
      <alignment horizontal="center" vertical="center"/>
    </xf>
    <xf numFmtId="0" fontId="11" fillId="25" borderId="12" xfId="0" applyFont="1" applyFill="1" applyBorder="1" applyAlignment="1">
      <alignment horizontal="center"/>
    </xf>
    <xf numFmtId="0" fontId="12" fillId="24" borderId="0" xfId="41" applyFont="1" applyFill="1" applyBorder="1" applyAlignment="1">
      <alignment horizontal="center"/>
    </xf>
    <xf numFmtId="167" fontId="12" fillId="24" borderId="0" xfId="41" applyNumberFormat="1" applyFont="1" applyFill="1" applyBorder="1" applyAlignment="1">
      <alignment horizontal="right" wrapText="1" indent="2"/>
    </xf>
    <xf numFmtId="0" fontId="12" fillId="24" borderId="0" xfId="41" applyFont="1" applyFill="1" applyBorder="1" applyAlignment="1">
      <alignment horizontal="left" indent="1"/>
    </xf>
    <xf numFmtId="0" fontId="11" fillId="25" borderId="0" xfId="64" applyFont="1" applyFill="1" applyBorder="1" applyAlignment="1">
      <alignment horizontal="left" indent="1"/>
    </xf>
    <xf numFmtId="0" fontId="16" fillId="25" borderId="0" xfId="64" applyFont="1" applyFill="1" applyBorder="1" applyAlignment="1">
      <alignment horizontal="right"/>
    </xf>
    <xf numFmtId="0" fontId="11" fillId="25" borderId="33" xfId="64" applyFont="1" applyFill="1" applyBorder="1" applyAlignment="1">
      <alignment horizontal="center"/>
    </xf>
    <xf numFmtId="0" fontId="16" fillId="24" borderId="0" xfId="41" applyFont="1" applyFill="1" applyBorder="1" applyAlignment="1">
      <alignment horizontal="justify" vertical="center"/>
    </xf>
    <xf numFmtId="0" fontId="11" fillId="25" borderId="0" xfId="64" applyFont="1" applyFill="1" applyBorder="1" applyAlignment="1">
      <alignment horizontal="center"/>
    </xf>
    <xf numFmtId="0" fontId="11" fillId="25" borderId="12" xfId="64" applyFont="1" applyFill="1" applyBorder="1" applyAlignment="1">
      <alignment horizontal="right"/>
    </xf>
    <xf numFmtId="167" fontId="1" fillId="0" borderId="0" xfId="64" applyNumberFormat="1"/>
    <xf numFmtId="164" fontId="12" fillId="42" borderId="0" xfId="41" applyNumberFormat="1" applyFont="1" applyFill="1" applyBorder="1" applyAlignment="1">
      <alignment horizontal="center" wrapText="1"/>
    </xf>
    <xf numFmtId="165" fontId="12" fillId="42" borderId="0" xfId="41" applyNumberFormat="1" applyFont="1" applyFill="1" applyBorder="1" applyAlignment="1">
      <alignment horizontal="left" wrapText="1"/>
    </xf>
    <xf numFmtId="0" fontId="11" fillId="25" borderId="42" xfId="65" applyFont="1" applyFill="1" applyBorder="1" applyAlignment="1">
      <alignment horizontal="left"/>
    </xf>
    <xf numFmtId="0" fontId="15" fillId="28" borderId="34" xfId="65" applyFont="1" applyFill="1" applyBorder="1" applyAlignment="1">
      <alignment vertical="center"/>
    </xf>
    <xf numFmtId="0" fontId="3" fillId="28" borderId="38" xfId="65" applyFont="1" applyFill="1" applyBorder="1" applyAlignment="1">
      <alignment vertical="center"/>
    </xf>
    <xf numFmtId="0" fontId="10" fillId="25" borderId="0" xfId="65" applyFont="1" applyFill="1" applyBorder="1"/>
    <xf numFmtId="0" fontId="4" fillId="25" borderId="0" xfId="65" applyFont="1" applyFill="1" applyBorder="1"/>
    <xf numFmtId="0" fontId="51" fillId="25" borderId="0" xfId="65" applyFont="1" applyFill="1" applyBorder="1" applyAlignment="1"/>
    <xf numFmtId="0" fontId="16" fillId="25" borderId="0" xfId="65" applyFont="1" applyFill="1" applyBorder="1" applyAlignment="1">
      <alignment horizontal="left"/>
    </xf>
    <xf numFmtId="0" fontId="9" fillId="25" borderId="0" xfId="65" applyFont="1" applyFill="1" applyBorder="1" applyAlignment="1">
      <alignment horizontal="justify" vertical="center"/>
    </xf>
    <xf numFmtId="3" fontId="29" fillId="25" borderId="0" xfId="65" quotePrefix="1" applyNumberFormat="1" applyFont="1" applyFill="1" applyBorder="1" applyAlignment="1">
      <alignment horizontal="right" vertical="center"/>
    </xf>
    <xf numFmtId="1" fontId="11" fillId="25" borderId="0" xfId="65" applyNumberFormat="1" applyFont="1" applyFill="1" applyBorder="1" applyAlignment="1">
      <alignment horizontal="center" vertical="center"/>
    </xf>
    <xf numFmtId="1" fontId="12" fillId="0" borderId="0" xfId="65" applyNumberFormat="1" applyFont="1" applyFill="1" applyBorder="1" applyAlignment="1">
      <alignment horizontal="center" vertical="center"/>
    </xf>
    <xf numFmtId="1" fontId="11" fillId="0" borderId="0" xfId="65" applyNumberFormat="1" applyFont="1" applyFill="1" applyBorder="1" applyAlignment="1">
      <alignment horizontal="center" vertical="center"/>
    </xf>
    <xf numFmtId="0" fontId="11" fillId="0" borderId="0" xfId="65" applyFont="1" applyFill="1" applyBorder="1" applyAlignment="1">
      <alignment horizontal="center" vertical="center"/>
    </xf>
    <xf numFmtId="0" fontId="12" fillId="25" borderId="0" xfId="65" applyFont="1" applyFill="1" applyBorder="1" applyAlignment="1">
      <alignment horizontal="center" vertical="center"/>
    </xf>
    <xf numFmtId="0" fontId="15" fillId="28" borderId="40" xfId="65" applyFont="1" applyFill="1" applyBorder="1" applyAlignment="1">
      <alignment vertical="center"/>
    </xf>
    <xf numFmtId="0" fontId="12" fillId="0" borderId="0" xfId="65" applyFont="1" applyBorder="1" applyAlignment="1">
      <alignment horizontal="center" vertical="center"/>
    </xf>
    <xf numFmtId="0" fontId="11" fillId="25" borderId="33" xfId="65" applyFont="1" applyFill="1" applyBorder="1" applyAlignment="1">
      <alignment vertical="center"/>
    </xf>
    <xf numFmtId="0" fontId="11" fillId="25" borderId="0" xfId="65" applyFont="1" applyFill="1" applyBorder="1" applyAlignment="1">
      <alignment vertical="center" wrapText="1"/>
    </xf>
    <xf numFmtId="0" fontId="5" fillId="25" borderId="0" xfId="65" applyFont="1" applyFill="1" applyBorder="1" applyAlignment="1"/>
    <xf numFmtId="3" fontId="54" fillId="25" borderId="0" xfId="65" quotePrefix="1" applyNumberFormat="1" applyFont="1" applyFill="1" applyBorder="1" applyAlignment="1">
      <alignment horizontal="right" vertical="center"/>
    </xf>
    <xf numFmtId="3" fontId="11" fillId="24" borderId="0" xfId="41" applyNumberFormat="1" applyFont="1" applyFill="1" applyBorder="1" applyAlignment="1">
      <alignment horizontal="center"/>
    </xf>
    <xf numFmtId="0" fontId="52" fillId="24" borderId="0" xfId="41" applyFont="1" applyFill="1" applyBorder="1" applyAlignment="1">
      <alignment horizontal="left" vertical="center"/>
    </xf>
    <xf numFmtId="0" fontId="16" fillId="25" borderId="0" xfId="65" applyFont="1" applyFill="1" applyBorder="1" applyAlignment="1">
      <alignment horizontal="left" vertical="center"/>
    </xf>
    <xf numFmtId="0" fontId="50" fillId="25" borderId="0" xfId="65" applyFont="1" applyFill="1" applyBorder="1" applyAlignment="1">
      <alignment horizontal="left"/>
    </xf>
    <xf numFmtId="0" fontId="14" fillId="28" borderId="31" xfId="65" applyFont="1" applyFill="1" applyBorder="1" applyAlignment="1">
      <alignment horizontal="center" vertical="center"/>
    </xf>
    <xf numFmtId="164" fontId="69" fillId="33" borderId="0" xfId="41" applyNumberFormat="1" applyFont="1" applyFill="1" applyBorder="1" applyAlignment="1">
      <alignment horizontal="center" wrapText="1"/>
    </xf>
    <xf numFmtId="165" fontId="61" fillId="33" borderId="0" xfId="41" applyNumberFormat="1" applyFont="1" applyFill="1" applyBorder="1" applyAlignment="1">
      <alignment horizontal="center" wrapText="1"/>
    </xf>
    <xf numFmtId="165" fontId="12" fillId="33" borderId="0" xfId="41" applyNumberFormat="1" applyFont="1" applyFill="1" applyBorder="1" applyAlignment="1">
      <alignment horizontal="center" wrapText="1"/>
    </xf>
    <xf numFmtId="165" fontId="12" fillId="33" borderId="44" xfId="41" applyNumberFormat="1" applyFont="1" applyFill="1" applyBorder="1" applyAlignment="1">
      <alignment horizontal="center" wrapText="1"/>
    </xf>
    <xf numFmtId="165" fontId="68" fillId="33" borderId="0" xfId="41" applyNumberFormat="1" applyFont="1" applyFill="1" applyBorder="1" applyAlignment="1">
      <alignment horizontal="center" wrapText="1"/>
    </xf>
    <xf numFmtId="0" fontId="11" fillId="24" borderId="0" xfId="63" applyFont="1" applyFill="1" applyBorder="1" applyAlignment="1">
      <alignment horizontal="left" indent="1"/>
    </xf>
    <xf numFmtId="0" fontId="11" fillId="25" borderId="10" xfId="0" applyFont="1" applyFill="1" applyBorder="1" applyAlignment="1">
      <alignment horizontal="center"/>
    </xf>
    <xf numFmtId="0" fontId="11" fillId="25" borderId="12" xfId="64" applyFont="1" applyFill="1" applyBorder="1" applyAlignment="1">
      <alignment horizontal="right"/>
    </xf>
    <xf numFmtId="0" fontId="11" fillId="25" borderId="0" xfId="64" applyFont="1" applyFill="1" applyBorder="1" applyAlignment="1">
      <alignment horizontal="center"/>
    </xf>
    <xf numFmtId="0" fontId="15" fillId="30" borderId="52" xfId="0" applyFont="1" applyFill="1" applyBorder="1" applyAlignment="1">
      <alignment vertical="center"/>
    </xf>
    <xf numFmtId="0" fontId="13" fillId="30" borderId="53" xfId="0" applyFont="1" applyFill="1" applyBorder="1" applyAlignment="1">
      <alignment vertical="center"/>
    </xf>
    <xf numFmtId="0" fontId="3" fillId="30" borderId="53" xfId="0" applyFont="1" applyFill="1" applyBorder="1" applyAlignment="1">
      <alignment vertical="center"/>
    </xf>
    <xf numFmtId="0" fontId="3" fillId="30" borderId="54" xfId="0" applyFont="1" applyFill="1" applyBorder="1" applyAlignment="1">
      <alignment vertical="center"/>
    </xf>
    <xf numFmtId="0" fontId="0" fillId="0" borderId="0" xfId="0" applyBorder="1" applyAlignment="1">
      <alignment vertical="center"/>
    </xf>
    <xf numFmtId="0" fontId="3" fillId="25" borderId="26" xfId="0" applyFont="1" applyFill="1" applyBorder="1" applyAlignment="1">
      <alignment vertical="center"/>
    </xf>
    <xf numFmtId="0" fontId="11" fillId="25" borderId="12" xfId="0" applyFont="1" applyFill="1" applyBorder="1" applyAlignment="1">
      <alignment horizontal="center" vertical="center"/>
    </xf>
    <xf numFmtId="0" fontId="31" fillId="0" borderId="0" xfId="0" applyFont="1" applyBorder="1" applyAlignment="1">
      <alignment vertical="center"/>
    </xf>
    <xf numFmtId="3" fontId="12" fillId="33" borderId="0" xfId="0" applyNumberFormat="1" applyFont="1" applyFill="1" applyBorder="1" applyAlignment="1">
      <alignment horizontal="right"/>
    </xf>
    <xf numFmtId="164" fontId="0" fillId="33" borderId="0" xfId="0" applyNumberFormat="1" applyFill="1" applyBorder="1"/>
    <xf numFmtId="0" fontId="13" fillId="25" borderId="26" xfId="0" applyFont="1" applyFill="1" applyBorder="1" applyAlignment="1">
      <alignment vertical="center"/>
    </xf>
    <xf numFmtId="3" fontId="16" fillId="25" borderId="0" xfId="0" applyNumberFormat="1" applyFont="1" applyFill="1" applyAlignment="1"/>
    <xf numFmtId="0" fontId="9" fillId="0" borderId="0" xfId="0" applyFont="1" applyAlignment="1"/>
    <xf numFmtId="3" fontId="2" fillId="25" borderId="0" xfId="0" applyNumberFormat="1" applyFont="1" applyFill="1"/>
    <xf numFmtId="0" fontId="12" fillId="25" borderId="0" xfId="0" applyFont="1" applyFill="1" applyBorder="1" applyAlignment="1">
      <alignment horizontal="left" vertical="center"/>
    </xf>
    <xf numFmtId="3" fontId="12" fillId="25" borderId="0" xfId="0" applyNumberFormat="1" applyFont="1" applyFill="1" applyAlignment="1">
      <alignment horizontal="right"/>
    </xf>
    <xf numFmtId="3" fontId="0" fillId="0" borderId="0" xfId="0" applyNumberFormat="1" applyFill="1"/>
    <xf numFmtId="0" fontId="16" fillId="25" borderId="60" xfId="0" applyFont="1" applyFill="1" applyBorder="1" applyAlignment="1">
      <alignment vertical="top"/>
    </xf>
    <xf numFmtId="3" fontId="12" fillId="25" borderId="0" xfId="64" applyNumberFormat="1" applyFont="1" applyFill="1" applyBorder="1" applyAlignment="1">
      <alignment horizontal="center"/>
    </xf>
    <xf numFmtId="49" fontId="11" fillId="25" borderId="0" xfId="64" applyNumberFormat="1" applyFont="1" applyFill="1" applyBorder="1" applyAlignment="1">
      <alignment horizontal="center" vertical="center" wrapText="1"/>
    </xf>
    <xf numFmtId="0" fontId="11" fillId="25" borderId="0" xfId="64" applyFont="1" applyFill="1" applyBorder="1" applyAlignment="1">
      <alignment horizontal="center" vertical="center" wrapText="1"/>
    </xf>
    <xf numFmtId="0" fontId="1" fillId="25" borderId="0" xfId="65" applyFont="1" applyFill="1" applyAlignment="1"/>
    <xf numFmtId="0" fontId="1" fillId="28" borderId="31" xfId="65" applyFont="1" applyFill="1" applyBorder="1" applyAlignment="1"/>
    <xf numFmtId="0" fontId="1" fillId="0" borderId="0" xfId="65" applyFont="1" applyAlignment="1"/>
    <xf numFmtId="0" fontId="1" fillId="25" borderId="12" xfId="65" applyFont="1" applyFill="1" applyBorder="1" applyAlignment="1"/>
    <xf numFmtId="0" fontId="1" fillId="25" borderId="0" xfId="65" applyFont="1" applyFill="1" applyBorder="1" applyAlignment="1"/>
    <xf numFmtId="0" fontId="1" fillId="25" borderId="11" xfId="65" applyFont="1" applyFill="1" applyBorder="1" applyAlignment="1"/>
    <xf numFmtId="0" fontId="1" fillId="25" borderId="13" xfId="65" applyFont="1" applyFill="1" applyBorder="1" applyAlignment="1"/>
    <xf numFmtId="0" fontId="1" fillId="25" borderId="0" xfId="65" applyFont="1" applyFill="1" applyAlignment="1">
      <alignment vertical="center"/>
    </xf>
    <xf numFmtId="0" fontId="1" fillId="25" borderId="0" xfId="65" applyFont="1" applyFill="1" applyBorder="1" applyAlignment="1">
      <alignment vertical="center"/>
    </xf>
    <xf numFmtId="0" fontId="1" fillId="0" borderId="11" xfId="65" applyFont="1" applyBorder="1"/>
    <xf numFmtId="0" fontId="1" fillId="0" borderId="0" xfId="65" applyFont="1"/>
    <xf numFmtId="0" fontId="1" fillId="0" borderId="0" xfId="65" applyFont="1" applyAlignment="1">
      <alignment vertical="center"/>
    </xf>
    <xf numFmtId="0" fontId="1" fillId="25" borderId="0" xfId="65" applyFont="1" applyFill="1"/>
    <xf numFmtId="3" fontId="29" fillId="25" borderId="0" xfId="65" applyNumberFormat="1" applyFont="1" applyFill="1" applyBorder="1" applyAlignment="1">
      <alignment horizontal="right" vertical="center"/>
    </xf>
    <xf numFmtId="0" fontId="1" fillId="28" borderId="38" xfId="65" applyFont="1" applyFill="1" applyBorder="1" applyAlignment="1">
      <alignment vertical="center"/>
    </xf>
    <xf numFmtId="1" fontId="12" fillId="25" borderId="0" xfId="65" applyNumberFormat="1" applyFont="1" applyFill="1" applyBorder="1" applyAlignment="1">
      <alignment horizontal="center" vertical="center"/>
    </xf>
    <xf numFmtId="1" fontId="12" fillId="0" borderId="0" xfId="65" applyNumberFormat="1" applyFont="1" applyBorder="1" applyAlignment="1">
      <alignment horizontal="center" vertical="center"/>
    </xf>
    <xf numFmtId="3" fontId="11" fillId="0" borderId="0" xfId="65" applyNumberFormat="1" applyFont="1" applyFill="1" applyBorder="1" applyAlignment="1">
      <alignment horizontal="center" vertical="center"/>
    </xf>
    <xf numFmtId="0" fontId="16" fillId="25" borderId="0" xfId="64" applyFont="1" applyFill="1" applyBorder="1" applyAlignment="1"/>
    <xf numFmtId="0" fontId="16" fillId="25" borderId="0" xfId="0" applyFont="1" applyFill="1" applyBorder="1" applyAlignment="1">
      <alignment vertical="center"/>
    </xf>
    <xf numFmtId="0" fontId="16" fillId="25" borderId="0" xfId="64" applyFont="1" applyFill="1" applyBorder="1" applyAlignment="1">
      <alignment horizontal="right" indent="2"/>
    </xf>
    <xf numFmtId="167" fontId="12" fillId="24" borderId="0" xfId="41" applyNumberFormat="1" applyFont="1" applyFill="1" applyBorder="1" applyAlignment="1">
      <alignment horizontal="right" wrapText="1" indent="2"/>
    </xf>
    <xf numFmtId="0" fontId="12" fillId="24" borderId="0" xfId="41" applyFont="1" applyFill="1" applyBorder="1" applyAlignment="1">
      <alignment horizontal="left" indent="1"/>
    </xf>
    <xf numFmtId="0" fontId="11" fillId="25" borderId="0" xfId="64" applyFont="1" applyFill="1" applyBorder="1" applyAlignment="1">
      <alignment horizontal="left" indent="1"/>
    </xf>
    <xf numFmtId="0" fontId="16" fillId="25" borderId="0" xfId="64" applyFont="1" applyFill="1" applyBorder="1" applyAlignment="1">
      <alignment horizontal="right"/>
    </xf>
    <xf numFmtId="167" fontId="11" fillId="24" borderId="0" xfId="41" applyNumberFormat="1" applyFont="1" applyFill="1" applyBorder="1" applyAlignment="1">
      <alignment horizontal="right" wrapText="1" indent="2"/>
    </xf>
    <xf numFmtId="0" fontId="12" fillId="25" borderId="0" xfId="64" applyFont="1" applyFill="1" applyBorder="1" applyAlignment="1">
      <alignment horizontal="left" indent="1"/>
    </xf>
    <xf numFmtId="0" fontId="1" fillId="27" borderId="75" xfId="64" applyFill="1" applyBorder="1"/>
    <xf numFmtId="0" fontId="1" fillId="25" borderId="76" xfId="64" applyFill="1" applyBorder="1"/>
    <xf numFmtId="0" fontId="15" fillId="27" borderId="78" xfId="64" applyFont="1" applyFill="1" applyBorder="1" applyAlignment="1">
      <alignment vertical="center"/>
    </xf>
    <xf numFmtId="0" fontId="13" fillId="27" borderId="79" xfId="64" applyFont="1" applyFill="1" applyBorder="1" applyAlignment="1">
      <alignment vertical="center"/>
    </xf>
    <xf numFmtId="0" fontId="3" fillId="27" borderId="79" xfId="64" applyFont="1" applyFill="1" applyBorder="1" applyAlignment="1">
      <alignment vertical="center"/>
    </xf>
    <xf numFmtId="0" fontId="3" fillId="27" borderId="80" xfId="64" applyFont="1" applyFill="1" applyBorder="1" applyAlignment="1">
      <alignment vertical="center"/>
    </xf>
    <xf numFmtId="0" fontId="1" fillId="25" borderId="81" xfId="64" applyFill="1" applyBorder="1"/>
    <xf numFmtId="0" fontId="11" fillId="25" borderId="76" xfId="64" applyFont="1" applyFill="1" applyBorder="1" applyAlignment="1">
      <alignment horizontal="center" vertical="center"/>
    </xf>
    <xf numFmtId="0" fontId="11" fillId="25" borderId="0" xfId="64" applyFont="1" applyFill="1" applyBorder="1" applyAlignment="1">
      <alignment vertical="center"/>
    </xf>
    <xf numFmtId="0" fontId="108" fillId="25" borderId="0" xfId="64" applyFont="1" applyFill="1" applyBorder="1" applyAlignment="1">
      <alignment horizontal="left"/>
    </xf>
    <xf numFmtId="167" fontId="108" fillId="25" borderId="0" xfId="64" applyNumberFormat="1" applyFont="1" applyFill="1" applyBorder="1" applyAlignment="1">
      <alignment horizontal="right" indent="2"/>
    </xf>
    <xf numFmtId="167" fontId="108" fillId="25" borderId="0" xfId="64" applyNumberFormat="1" applyFont="1" applyFill="1" applyBorder="1" applyAlignment="1"/>
    <xf numFmtId="167" fontId="1" fillId="25" borderId="0" xfId="64" applyNumberFormat="1" applyFill="1" applyBorder="1"/>
    <xf numFmtId="0" fontId="102" fillId="25" borderId="0" xfId="64" applyFont="1" applyFill="1" applyBorder="1"/>
    <xf numFmtId="3" fontId="110" fillId="25" borderId="0" xfId="64" applyNumberFormat="1" applyFont="1" applyFill="1" applyBorder="1" applyAlignment="1">
      <alignment horizontal="left"/>
    </xf>
    <xf numFmtId="0" fontId="11" fillId="25" borderId="0" xfId="64" applyFont="1" applyFill="1" applyBorder="1" applyAlignment="1">
      <alignment horizontal="left" vertical="center" wrapText="1"/>
    </xf>
    <xf numFmtId="49" fontId="11" fillId="25" borderId="46" xfId="64" applyNumberFormat="1" applyFont="1" applyFill="1" applyBorder="1" applyAlignment="1">
      <alignment horizontal="center" vertical="center" wrapText="1"/>
    </xf>
    <xf numFmtId="49" fontId="11" fillId="25" borderId="10" xfId="64" applyNumberFormat="1" applyFont="1" applyFill="1" applyBorder="1" applyAlignment="1">
      <alignment horizontal="center" vertical="center" wrapText="1"/>
    </xf>
    <xf numFmtId="0" fontId="12" fillId="25" borderId="0" xfId="64" applyFont="1" applyFill="1" applyBorder="1" applyAlignment="1">
      <alignment horizontal="center" vertical="center"/>
    </xf>
    <xf numFmtId="0" fontId="12" fillId="25" borderId="12" xfId="64" applyFont="1" applyFill="1" applyBorder="1" applyAlignment="1">
      <alignment horizontal="center" vertical="center"/>
    </xf>
    <xf numFmtId="0" fontId="12" fillId="25" borderId="10" xfId="64" applyFont="1" applyFill="1" applyBorder="1" applyAlignment="1">
      <alignment horizontal="center" vertical="center"/>
    </xf>
    <xf numFmtId="0" fontId="12" fillId="25" borderId="12" xfId="64" applyFont="1" applyFill="1" applyBorder="1" applyAlignment="1">
      <alignment horizontal="center" vertical="center" wrapText="1"/>
    </xf>
    <xf numFmtId="0" fontId="1" fillId="25" borderId="0" xfId="64" applyFill="1" applyAlignment="1">
      <alignment vertical="distributed"/>
    </xf>
    <xf numFmtId="0" fontId="1" fillId="25" borderId="13" xfId="64" applyFill="1" applyBorder="1" applyAlignment="1">
      <alignment vertical="distributed"/>
    </xf>
    <xf numFmtId="0" fontId="108" fillId="25" borderId="0" xfId="64" applyFont="1" applyFill="1" applyBorder="1" applyAlignment="1">
      <alignment vertical="distributed"/>
    </xf>
    <xf numFmtId="0" fontId="36" fillId="25" borderId="0" xfId="64" applyFont="1" applyFill="1" applyBorder="1" applyAlignment="1">
      <alignment horizontal="right" vertical="distributed"/>
    </xf>
    <xf numFmtId="3" fontId="108" fillId="25" borderId="0" xfId="64" applyNumberFormat="1" applyFont="1" applyFill="1" applyAlignment="1">
      <alignment horizontal="right" vertical="distributed"/>
    </xf>
    <xf numFmtId="3" fontId="108" fillId="25" borderId="0" xfId="64" applyNumberFormat="1" applyFont="1" applyFill="1" applyBorder="1" applyAlignment="1">
      <alignment vertical="distributed"/>
    </xf>
    <xf numFmtId="165" fontId="108" fillId="25" borderId="0" xfId="64" applyNumberFormat="1" applyFont="1" applyFill="1" applyBorder="1" applyAlignment="1">
      <alignment horizontal="right" vertical="distributed" wrapText="1" indent="1"/>
    </xf>
    <xf numFmtId="3" fontId="36" fillId="25" borderId="0" xfId="64" applyNumberFormat="1" applyFont="1" applyFill="1" applyAlignment="1">
      <alignment horizontal="right" vertical="distributed"/>
    </xf>
    <xf numFmtId="3" fontId="108" fillId="25" borderId="0" xfId="64" applyNumberFormat="1" applyFont="1" applyFill="1" applyBorder="1" applyAlignment="1">
      <alignment horizontal="right" vertical="distributed" indent="1"/>
    </xf>
    <xf numFmtId="0" fontId="108" fillId="25" borderId="0" xfId="64" applyFont="1" applyFill="1" applyBorder="1" applyAlignment="1">
      <alignment horizontal="right" vertical="distributed"/>
    </xf>
    <xf numFmtId="0" fontId="1" fillId="0" borderId="0" xfId="64" applyAlignment="1">
      <alignment vertical="distributed"/>
    </xf>
    <xf numFmtId="0" fontId="2" fillId="25" borderId="0" xfId="64" applyFont="1" applyFill="1"/>
    <xf numFmtId="0" fontId="2" fillId="25" borderId="13" xfId="64" applyFont="1" applyFill="1" applyBorder="1"/>
    <xf numFmtId="0" fontId="108" fillId="25" borderId="0" xfId="64" applyFont="1" applyFill="1" applyBorder="1"/>
    <xf numFmtId="167" fontId="37" fillId="25" borderId="0" xfId="64" applyNumberFormat="1" applyFont="1" applyFill="1" applyBorder="1" applyAlignment="1">
      <alignment horizontal="right" indent="1"/>
    </xf>
    <xf numFmtId="0" fontId="37" fillId="25" borderId="0" xfId="64" applyFont="1" applyFill="1" applyBorder="1"/>
    <xf numFmtId="167" fontId="11" fillId="25" borderId="0" xfId="64" applyNumberFormat="1" applyFont="1" applyFill="1" applyAlignment="1">
      <alignment horizontal="right" indent="1"/>
    </xf>
    <xf numFmtId="167" fontId="37" fillId="25" borderId="0" xfId="64" applyNumberFormat="1" applyFont="1" applyFill="1" applyBorder="1" applyAlignment="1">
      <alignment horizontal="center"/>
    </xf>
    <xf numFmtId="0" fontId="11" fillId="25" borderId="0" xfId="64" applyFont="1" applyFill="1"/>
    <xf numFmtId="0" fontId="11" fillId="25" borderId="13" xfId="64" applyFont="1" applyFill="1" applyBorder="1"/>
    <xf numFmtId="0" fontId="36" fillId="25" borderId="0" xfId="64" applyFont="1" applyFill="1" applyBorder="1"/>
    <xf numFmtId="3" fontId="11" fillId="25" borderId="0" xfId="64" applyNumberFormat="1" applyFont="1" applyFill="1"/>
    <xf numFmtId="3" fontId="36" fillId="25" borderId="0" xfId="64" applyNumberFormat="1" applyFont="1" applyFill="1"/>
    <xf numFmtId="3" fontId="11" fillId="25" borderId="0" xfId="64" applyNumberFormat="1" applyFont="1" applyFill="1" applyAlignment="1">
      <alignment horizontal="right" indent="1"/>
    </xf>
    <xf numFmtId="165" fontId="11" fillId="25" borderId="0" xfId="64" applyNumberFormat="1" applyFont="1" applyFill="1" applyBorder="1" applyAlignment="1">
      <alignment horizontal="right" indent="1"/>
    </xf>
    <xf numFmtId="167" fontId="36" fillId="25" borderId="0" xfId="64" applyNumberFormat="1" applyFont="1" applyFill="1" applyBorder="1" applyAlignment="1">
      <alignment horizontal="right"/>
    </xf>
    <xf numFmtId="3" fontId="11" fillId="0" borderId="0" xfId="64" applyNumberFormat="1" applyFont="1"/>
    <xf numFmtId="0" fontId="11" fillId="0" borderId="0" xfId="64" applyFont="1"/>
    <xf numFmtId="0" fontId="12" fillId="25" borderId="0" xfId="64" applyFont="1" applyFill="1"/>
    <xf numFmtId="0" fontId="12" fillId="25" borderId="13" xfId="64" applyFont="1" applyFill="1" applyBorder="1"/>
    <xf numFmtId="0" fontId="12" fillId="25" borderId="0" xfId="64" applyFont="1" applyFill="1" applyAlignment="1">
      <alignment horizontal="left" indent="3"/>
    </xf>
    <xf numFmtId="3" fontId="12" fillId="25" borderId="0" xfId="64" applyNumberFormat="1" applyFont="1" applyFill="1"/>
    <xf numFmtId="167" fontId="12" fillId="25" borderId="0" xfId="64" applyNumberFormat="1" applyFont="1" applyFill="1" applyAlignment="1">
      <alignment horizontal="right" indent="1"/>
    </xf>
    <xf numFmtId="3" fontId="37" fillId="25" borderId="0" xfId="64" applyNumberFormat="1" applyFont="1" applyFill="1"/>
    <xf numFmtId="3" fontId="12" fillId="25" borderId="0" xfId="64" applyNumberFormat="1" applyFont="1" applyFill="1" applyAlignment="1">
      <alignment horizontal="right" indent="1"/>
    </xf>
    <xf numFmtId="165" fontId="12" fillId="25" borderId="0" xfId="64" applyNumberFormat="1" applyFont="1" applyFill="1" applyBorder="1" applyAlignment="1">
      <alignment horizontal="right" indent="1"/>
    </xf>
    <xf numFmtId="167" fontId="37" fillId="25" borderId="0" xfId="64" applyNumberFormat="1" applyFont="1" applyFill="1" applyBorder="1" applyAlignment="1">
      <alignment horizontal="right"/>
    </xf>
    <xf numFmtId="3" fontId="12" fillId="0" borderId="0" xfId="64" applyNumberFormat="1" applyFont="1"/>
    <xf numFmtId="0" fontId="12" fillId="25" borderId="0" xfId="64" applyFont="1" applyFill="1" applyBorder="1" applyAlignment="1">
      <alignment horizontal="left" indent="4"/>
    </xf>
    <xf numFmtId="0" fontId="12" fillId="25" borderId="0" xfId="64" applyFont="1" applyFill="1" applyAlignment="1">
      <alignment horizontal="left" indent="4"/>
    </xf>
    <xf numFmtId="3" fontId="11" fillId="25" borderId="0" xfId="64" applyNumberFormat="1" applyFont="1" applyFill="1" applyBorder="1" applyAlignment="1">
      <alignment horizontal="right"/>
    </xf>
    <xf numFmtId="3" fontId="36" fillId="25" borderId="0" xfId="64" applyNumberFormat="1" applyFont="1" applyFill="1" applyBorder="1"/>
    <xf numFmtId="3" fontId="11" fillId="25" borderId="0" xfId="64" applyNumberFormat="1" applyFont="1" applyFill="1" applyBorder="1" applyAlignment="1">
      <alignment horizontal="right" indent="1"/>
    </xf>
    <xf numFmtId="3" fontId="11" fillId="25" borderId="0" xfId="64" applyNumberFormat="1" applyFont="1" applyFill="1" applyBorder="1"/>
    <xf numFmtId="3" fontId="37" fillId="25" borderId="0" xfId="64" applyNumberFormat="1" applyFont="1" applyFill="1" applyBorder="1"/>
    <xf numFmtId="3" fontId="37" fillId="25" borderId="0" xfId="64" applyNumberFormat="1" applyFont="1" applyFill="1" applyBorder="1" applyAlignment="1">
      <alignment horizontal="right" indent="1"/>
    </xf>
    <xf numFmtId="3" fontId="12" fillId="25" borderId="0" xfId="64" applyNumberFormat="1" applyFont="1" applyFill="1" applyBorder="1" applyAlignment="1">
      <alignment horizontal="right"/>
    </xf>
    <xf numFmtId="3" fontId="16" fillId="25" borderId="0" xfId="64" applyNumberFormat="1" applyFont="1" applyFill="1" applyBorder="1" applyAlignment="1">
      <alignment horizontal="left" indent="1"/>
    </xf>
    <xf numFmtId="3" fontId="12" fillId="25" borderId="0" xfId="64" applyNumberFormat="1" applyFont="1" applyFill="1" applyBorder="1" applyAlignment="1">
      <alignment horizontal="right" indent="1"/>
    </xf>
    <xf numFmtId="1" fontId="12" fillId="25" borderId="0" xfId="64" applyNumberFormat="1" applyFont="1" applyFill="1" applyBorder="1" applyAlignment="1">
      <alignment horizontal="right"/>
    </xf>
    <xf numFmtId="0" fontId="9" fillId="25" borderId="0" xfId="64" applyFont="1" applyFill="1" applyBorder="1"/>
    <xf numFmtId="49" fontId="11" fillId="25" borderId="0" xfId="64" applyNumberFormat="1" applyFont="1" applyFill="1" applyBorder="1" applyAlignment="1">
      <alignment horizontal="center" vertical="center"/>
    </xf>
    <xf numFmtId="3" fontId="12" fillId="25" borderId="0" xfId="64" applyNumberFormat="1" applyFont="1" applyFill="1" applyBorder="1" applyAlignment="1"/>
    <xf numFmtId="49" fontId="11" fillId="25" borderId="33" xfId="64" applyNumberFormat="1" applyFont="1" applyFill="1" applyBorder="1" applyAlignment="1">
      <alignment vertical="center"/>
    </xf>
    <xf numFmtId="167" fontId="11" fillId="25" borderId="0" xfId="64" applyNumberFormat="1" applyFont="1" applyFill="1" applyBorder="1" applyAlignment="1">
      <alignment horizontal="center" vertical="center"/>
    </xf>
    <xf numFmtId="1" fontId="2" fillId="25" borderId="0" xfId="64" applyNumberFormat="1" applyFont="1" applyFill="1" applyBorder="1" applyAlignment="1"/>
    <xf numFmtId="3" fontId="108" fillId="25" borderId="0" xfId="64" applyNumberFormat="1" applyFont="1" applyFill="1" applyBorder="1" applyAlignment="1"/>
    <xf numFmtId="3" fontId="108" fillId="25" borderId="10" xfId="64" applyNumberFormat="1" applyFont="1" applyFill="1" applyBorder="1" applyAlignment="1"/>
    <xf numFmtId="1" fontId="12" fillId="25" borderId="0" xfId="64" applyNumberFormat="1" applyFont="1" applyFill="1" applyBorder="1" applyAlignment="1"/>
    <xf numFmtId="0" fontId="1" fillId="25" borderId="0" xfId="64" applyNumberFormat="1" applyFont="1" applyFill="1" applyBorder="1" applyAlignment="1"/>
    <xf numFmtId="0" fontId="4" fillId="25" borderId="0" xfId="64" applyFont="1" applyFill="1" applyBorder="1" applyAlignment="1">
      <alignment vertical="top"/>
    </xf>
    <xf numFmtId="0" fontId="14" fillId="27" borderId="75" xfId="64" applyFont="1" applyFill="1" applyBorder="1" applyAlignment="1">
      <alignment horizontal="center" vertical="center"/>
    </xf>
    <xf numFmtId="0" fontId="2" fillId="25" borderId="0" xfId="64" applyNumberFormat="1" applyFont="1" applyFill="1"/>
    <xf numFmtId="0" fontId="1" fillId="0" borderId="0" xfId="64" applyFill="1" applyAlignment="1">
      <alignment vertical="top"/>
    </xf>
    <xf numFmtId="0" fontId="1" fillId="0" borderId="0" xfId="64" applyFill="1" applyBorder="1" applyAlignment="1">
      <alignment vertical="top"/>
    </xf>
    <xf numFmtId="0" fontId="29" fillId="0" borderId="0" xfId="64" applyFont="1" applyFill="1" applyBorder="1"/>
    <xf numFmtId="0" fontId="4" fillId="0" borderId="0" xfId="64" applyFont="1" applyFill="1" applyBorder="1" applyAlignment="1">
      <alignment vertical="top"/>
    </xf>
    <xf numFmtId="0" fontId="13" fillId="0" borderId="0" xfId="64" applyFont="1" applyFill="1" applyBorder="1"/>
    <xf numFmtId="49" fontId="12" fillId="0" borderId="0" xfId="64" applyNumberFormat="1" applyFont="1" applyFill="1" applyBorder="1" applyAlignment="1">
      <alignment horizontal="right"/>
    </xf>
    <xf numFmtId="0" fontId="109" fillId="0" borderId="0" xfId="64" applyFont="1"/>
    <xf numFmtId="0" fontId="16" fillId="25" borderId="0" xfId="0" applyFont="1" applyFill="1" applyBorder="1" applyAlignment="1">
      <alignment horizontal="right"/>
    </xf>
    <xf numFmtId="0" fontId="0" fillId="33" borderId="0" xfId="0" applyFill="1"/>
    <xf numFmtId="0" fontId="10" fillId="33" borderId="0" xfId="0" applyFont="1" applyFill="1" applyBorder="1"/>
    <xf numFmtId="0" fontId="12" fillId="24" borderId="0" xfId="41" applyFont="1" applyFill="1" applyBorder="1" applyAlignment="1">
      <alignment horizontal="left" indent="1"/>
    </xf>
    <xf numFmtId="0" fontId="11" fillId="24" borderId="0" xfId="41" applyFont="1" applyFill="1" applyBorder="1" applyAlignment="1">
      <alignment horizontal="left" wrapText="1"/>
    </xf>
    <xf numFmtId="0" fontId="16" fillId="25" borderId="0" xfId="64" applyFont="1" applyFill="1" applyBorder="1" applyAlignment="1">
      <alignment horizontal="right"/>
    </xf>
    <xf numFmtId="0" fontId="11" fillId="25" borderId="33" xfId="64" applyFont="1" applyFill="1" applyBorder="1" applyAlignment="1">
      <alignment horizontal="center"/>
    </xf>
    <xf numFmtId="0" fontId="11" fillId="24" borderId="0" xfId="41" applyFont="1" applyFill="1" applyBorder="1"/>
    <xf numFmtId="0" fontId="11" fillId="25" borderId="10" xfId="64" applyFont="1" applyFill="1" applyBorder="1" applyAlignment="1">
      <alignment horizontal="center"/>
    </xf>
    <xf numFmtId="0" fontId="12" fillId="25" borderId="0" xfId="64" applyNumberFormat="1" applyFont="1" applyFill="1" applyBorder="1" applyAlignment="1">
      <alignment horizontal="left"/>
    </xf>
    <xf numFmtId="0" fontId="9" fillId="25" borderId="0" xfId="64" applyFont="1" applyFill="1" applyBorder="1" applyAlignment="1">
      <alignment horizontal="left"/>
    </xf>
    <xf numFmtId="3" fontId="11" fillId="25" borderId="12" xfId="64" applyNumberFormat="1" applyFont="1" applyFill="1" applyBorder="1" applyAlignment="1">
      <alignment horizontal="center"/>
    </xf>
    <xf numFmtId="3" fontId="11" fillId="25" borderId="0" xfId="64" applyNumberFormat="1" applyFont="1" applyFill="1" applyBorder="1" applyAlignment="1">
      <alignment horizontal="center"/>
    </xf>
    <xf numFmtId="0" fontId="1" fillId="26" borderId="51" xfId="64" applyFill="1" applyBorder="1"/>
    <xf numFmtId="0" fontId="9" fillId="25" borderId="13" xfId="64" applyFont="1" applyFill="1" applyBorder="1" applyAlignment="1">
      <alignment horizontal="left"/>
    </xf>
    <xf numFmtId="3" fontId="2" fillId="25" borderId="10" xfId="64" applyNumberFormat="1" applyFont="1" applyFill="1" applyBorder="1" applyAlignment="1">
      <alignment horizontal="center"/>
    </xf>
    <xf numFmtId="0" fontId="2" fillId="25" borderId="10" xfId="64" applyFont="1" applyFill="1" applyBorder="1" applyAlignment="1">
      <alignment horizontal="center"/>
    </xf>
    <xf numFmtId="3" fontId="9" fillId="25" borderId="10" xfId="64" applyNumberFormat="1" applyFont="1" applyFill="1" applyBorder="1" applyAlignment="1">
      <alignment horizontal="center"/>
    </xf>
    <xf numFmtId="3" fontId="2" fillId="25" borderId="0" xfId="64" applyNumberFormat="1" applyFont="1" applyFill="1" applyBorder="1" applyAlignment="1">
      <alignment horizontal="center"/>
    </xf>
    <xf numFmtId="0" fontId="2" fillId="25" borderId="0" xfId="64" applyFont="1" applyFill="1" applyBorder="1" applyAlignment="1">
      <alignment horizontal="center"/>
    </xf>
    <xf numFmtId="3" fontId="1" fillId="25" borderId="0" xfId="64" applyNumberFormat="1" applyFill="1" applyBorder="1" applyAlignment="1">
      <alignment horizontal="center"/>
    </xf>
    <xf numFmtId="0" fontId="15" fillId="26" borderId="50" xfId="64" applyFont="1" applyFill="1" applyBorder="1" applyAlignment="1">
      <alignment vertical="center"/>
    </xf>
    <xf numFmtId="0" fontId="69" fillId="26" borderId="50" xfId="64" applyFont="1" applyFill="1" applyBorder="1" applyAlignment="1">
      <alignment horizontal="center" vertical="center"/>
    </xf>
    <xf numFmtId="0" fontId="69" fillId="26" borderId="51" xfId="64" applyFont="1" applyFill="1" applyBorder="1" applyAlignment="1">
      <alignment horizontal="center" vertical="center"/>
    </xf>
    <xf numFmtId="0" fontId="15" fillId="25" borderId="0" xfId="64" applyFont="1" applyFill="1" applyBorder="1" applyAlignment="1">
      <alignment vertical="center"/>
    </xf>
    <xf numFmtId="0" fontId="69" fillId="25" borderId="0" xfId="64" applyFont="1" applyFill="1" applyBorder="1" applyAlignment="1">
      <alignment horizontal="center" vertical="center"/>
    </xf>
    <xf numFmtId="0" fontId="2" fillId="0" borderId="0" xfId="64" applyFont="1" applyBorder="1"/>
    <xf numFmtId="165" fontId="2" fillId="25" borderId="0" xfId="64" applyNumberFormat="1" applyFont="1" applyFill="1" applyBorder="1" applyAlignment="1">
      <alignment horizontal="right" vertical="center"/>
    </xf>
    <xf numFmtId="165" fontId="2" fillId="33" borderId="0" xfId="64" applyNumberFormat="1" applyFont="1" applyFill="1" applyBorder="1" applyAlignment="1">
      <alignment horizontal="right" vertical="center"/>
    </xf>
    <xf numFmtId="165" fontId="12" fillId="25" borderId="0" xfId="64" applyNumberFormat="1" applyFont="1" applyFill="1" applyBorder="1" applyAlignment="1">
      <alignment horizontal="right" vertical="center"/>
    </xf>
    <xf numFmtId="165" fontId="12" fillId="33" borderId="0" xfId="64" applyNumberFormat="1" applyFont="1" applyFill="1" applyBorder="1" applyAlignment="1">
      <alignment horizontal="right" vertical="center"/>
    </xf>
    <xf numFmtId="165" fontId="2" fillId="25" borderId="0" xfId="64" applyNumberFormat="1" applyFont="1" applyFill="1" applyBorder="1" applyAlignment="1">
      <alignment horizontal="center" vertical="center"/>
    </xf>
    <xf numFmtId="165" fontId="1" fillId="25" borderId="0" xfId="64" applyNumberFormat="1" applyFont="1" applyFill="1" applyBorder="1" applyAlignment="1">
      <alignment horizontal="center" vertical="center"/>
    </xf>
    <xf numFmtId="0" fontId="11" fillId="25" borderId="0" xfId="64" applyFont="1" applyFill="1" applyBorder="1" applyAlignment="1">
      <alignment horizontal="left"/>
    </xf>
    <xf numFmtId="49" fontId="12" fillId="25" borderId="0" xfId="64" applyNumberFormat="1" applyFont="1" applyFill="1" applyBorder="1" applyAlignment="1">
      <alignment horizontal="left" indent="1"/>
    </xf>
    <xf numFmtId="165" fontId="76" fillId="25" borderId="0" xfId="64" applyNumberFormat="1" applyFont="1" applyFill="1" applyBorder="1" applyAlignment="1">
      <alignment horizontal="right" vertical="center" wrapText="1"/>
    </xf>
    <xf numFmtId="165" fontId="76" fillId="33" borderId="0" xfId="64" applyNumberFormat="1" applyFont="1" applyFill="1" applyBorder="1" applyAlignment="1">
      <alignment horizontal="right" vertical="center" wrapText="1"/>
    </xf>
    <xf numFmtId="0" fontId="78" fillId="25" borderId="0" xfId="64" applyFont="1" applyFill="1" applyAlignment="1">
      <alignment vertical="center"/>
    </xf>
    <xf numFmtId="0" fontId="78" fillId="25" borderId="13" xfId="64" applyFont="1" applyFill="1" applyBorder="1" applyAlignment="1">
      <alignment vertical="center"/>
    </xf>
    <xf numFmtId="0" fontId="78" fillId="0" borderId="0" xfId="64" applyFont="1" applyFill="1" applyAlignment="1">
      <alignment vertical="center"/>
    </xf>
    <xf numFmtId="165" fontId="76" fillId="25" borderId="0" xfId="64" applyNumberFormat="1" applyFont="1" applyFill="1" applyBorder="1" applyAlignment="1">
      <alignment horizontal="right" vertical="center"/>
    </xf>
    <xf numFmtId="165" fontId="76" fillId="33" borderId="0" xfId="64" applyNumberFormat="1" applyFont="1" applyFill="1" applyBorder="1" applyAlignment="1">
      <alignment horizontal="right" vertical="center"/>
    </xf>
    <xf numFmtId="0" fontId="78" fillId="0" borderId="0" xfId="64" applyFont="1" applyAlignment="1">
      <alignment vertical="center"/>
    </xf>
    <xf numFmtId="165" fontId="12" fillId="25" borderId="0" xfId="64" applyNumberFormat="1" applyFont="1" applyFill="1" applyBorder="1" applyAlignment="1">
      <alignment horizontal="center" vertical="center"/>
    </xf>
    <xf numFmtId="3" fontId="16" fillId="25" borderId="0" xfId="64" applyNumberFormat="1" applyFont="1" applyFill="1" applyBorder="1" applyAlignment="1">
      <alignment horizontal="right" vertical="center"/>
    </xf>
    <xf numFmtId="0" fontId="77" fillId="25" borderId="13" xfId="64" applyFont="1" applyFill="1" applyBorder="1"/>
    <xf numFmtId="49" fontId="79" fillId="25" borderId="0" xfId="64" applyNumberFormat="1" applyFont="1" applyFill="1" applyBorder="1" applyAlignment="1">
      <alignment horizontal="left" indent="1"/>
    </xf>
    <xf numFmtId="0" fontId="78" fillId="25" borderId="0" xfId="64" applyFont="1" applyFill="1"/>
    <xf numFmtId="0" fontId="76" fillId="0" borderId="0" xfId="64" applyFont="1"/>
    <xf numFmtId="0" fontId="24" fillId="25" borderId="13" xfId="64" applyFont="1" applyFill="1" applyBorder="1"/>
    <xf numFmtId="49" fontId="11" fillId="25" borderId="0" xfId="64" applyNumberFormat="1" applyFont="1" applyFill="1" applyBorder="1" applyAlignment="1">
      <alignment horizontal="left" indent="1"/>
    </xf>
    <xf numFmtId="165" fontId="24" fillId="25" borderId="0" xfId="64" applyNumberFormat="1" applyFont="1" applyFill="1" applyBorder="1" applyAlignment="1">
      <alignment horizontal="center" vertical="center"/>
    </xf>
    <xf numFmtId="0" fontId="24" fillId="0" borderId="0" xfId="64" applyFont="1"/>
    <xf numFmtId="0" fontId="24" fillId="0" borderId="0" xfId="64" applyFont="1" applyFill="1"/>
    <xf numFmtId="0" fontId="76" fillId="25" borderId="0" xfId="64" applyFont="1" applyFill="1"/>
    <xf numFmtId="0" fontId="76" fillId="25" borderId="13" xfId="64" applyFont="1" applyFill="1" applyBorder="1"/>
    <xf numFmtId="49" fontId="76" fillId="25" borderId="0" xfId="64" applyNumberFormat="1" applyFont="1" applyFill="1" applyBorder="1" applyAlignment="1">
      <alignment horizontal="left" indent="1"/>
    </xf>
    <xf numFmtId="165" fontId="76" fillId="25" borderId="0" xfId="64" applyNumberFormat="1" applyFont="1" applyFill="1" applyBorder="1" applyAlignment="1">
      <alignment horizontal="center" vertical="center"/>
    </xf>
    <xf numFmtId="0" fontId="76" fillId="0" borderId="0" xfId="64" applyFont="1" applyFill="1"/>
    <xf numFmtId="0" fontId="76" fillId="25" borderId="0" xfId="64" applyFont="1" applyFill="1" applyBorder="1" applyAlignment="1">
      <alignment horizontal="justify"/>
    </xf>
    <xf numFmtId="0" fontId="83" fillId="33" borderId="0" xfId="64" applyFont="1" applyFill="1" applyAlignment="1">
      <alignment vertical="center" wrapText="1"/>
    </xf>
    <xf numFmtId="0" fontId="83" fillId="25" borderId="0" xfId="64" applyFont="1" applyFill="1" applyAlignment="1">
      <alignment vertical="center" wrapText="1"/>
    </xf>
    <xf numFmtId="165" fontId="16" fillId="33" borderId="0" xfId="64" applyNumberFormat="1" applyFont="1" applyFill="1" applyBorder="1" applyAlignment="1">
      <alignment horizontal="right" vertical="center"/>
    </xf>
    <xf numFmtId="165" fontId="16" fillId="25" borderId="0" xfId="64" applyNumberFormat="1" applyFont="1" applyFill="1" applyBorder="1" applyAlignment="1">
      <alignment horizontal="right" vertical="center"/>
    </xf>
    <xf numFmtId="0" fontId="1" fillId="25" borderId="57" xfId="64" applyFill="1" applyBorder="1"/>
    <xf numFmtId="0" fontId="1" fillId="25" borderId="0" xfId="64" applyFont="1" applyFill="1"/>
    <xf numFmtId="49" fontId="2" fillId="25" borderId="0" xfId="64" applyNumberFormat="1" applyFont="1" applyFill="1" applyBorder="1" applyAlignment="1">
      <alignment horizontal="center"/>
    </xf>
    <xf numFmtId="49" fontId="12" fillId="25" borderId="0" xfId="64" applyNumberFormat="1" applyFont="1" applyFill="1" applyBorder="1" applyAlignment="1">
      <alignment horizontal="center"/>
    </xf>
    <xf numFmtId="0" fontId="12" fillId="25" borderId="0" xfId="64" applyNumberFormat="1" applyFont="1" applyFill="1" applyBorder="1" applyAlignment="1">
      <alignment horizontal="center"/>
    </xf>
    <xf numFmtId="0" fontId="1" fillId="0" borderId="0" xfId="64" applyFont="1"/>
    <xf numFmtId="3" fontId="1" fillId="0" borderId="0" xfId="64" applyNumberFormat="1" applyFont="1" applyAlignment="1">
      <alignment horizontal="center"/>
    </xf>
    <xf numFmtId="0" fontId="1" fillId="0" borderId="0" xfId="64" applyFont="1" applyAlignment="1">
      <alignment horizontal="center"/>
    </xf>
    <xf numFmtId="0" fontId="1" fillId="0" borderId="0" xfId="64" applyAlignment="1">
      <alignment horizontal="center"/>
    </xf>
    <xf numFmtId="3" fontId="1" fillId="0" borderId="0" xfId="64" applyNumberFormat="1" applyAlignment="1">
      <alignment horizontal="center"/>
    </xf>
    <xf numFmtId="3" fontId="1" fillId="25" borderId="0" xfId="64" applyNumberFormat="1" applyFill="1" applyAlignment="1">
      <alignment horizontal="center"/>
    </xf>
    <xf numFmtId="0" fontId="16" fillId="25" borderId="0" xfId="64" applyFont="1" applyFill="1" applyBorder="1" applyAlignment="1">
      <alignment horizontal="left" vertical="center" wrapText="1"/>
    </xf>
    <xf numFmtId="0" fontId="111" fillId="25" borderId="0" xfId="64" applyFont="1" applyFill="1" applyBorder="1" applyAlignment="1">
      <alignment horizontal="left"/>
    </xf>
    <xf numFmtId="0" fontId="13" fillId="25" borderId="12" xfId="64" applyFont="1" applyFill="1" applyBorder="1" applyAlignment="1">
      <alignment horizontal="left"/>
    </xf>
    <xf numFmtId="0" fontId="86" fillId="25" borderId="0" xfId="64" applyFont="1" applyFill="1" applyBorder="1"/>
    <xf numFmtId="0" fontId="3" fillId="26" borderId="49" xfId="64" applyFont="1" applyFill="1" applyBorder="1" applyAlignment="1">
      <alignment vertical="center"/>
    </xf>
    <xf numFmtId="0" fontId="11" fillId="25" borderId="60" xfId="64" applyFont="1" applyFill="1" applyBorder="1" applyAlignment="1">
      <alignment horizontal="center" vertical="center"/>
    </xf>
    <xf numFmtId="167" fontId="76" fillId="25" borderId="0" xfId="64" applyNumberFormat="1" applyFont="1" applyFill="1" applyBorder="1" applyAlignment="1">
      <alignment horizontal="right"/>
    </xf>
    <xf numFmtId="0" fontId="13" fillId="0" borderId="0" xfId="64" applyFont="1" applyBorder="1"/>
    <xf numFmtId="0" fontId="85" fillId="25" borderId="0" xfId="64" applyFont="1" applyFill="1" applyBorder="1"/>
    <xf numFmtId="0" fontId="78" fillId="25" borderId="13" xfId="64" applyFont="1" applyFill="1" applyBorder="1"/>
    <xf numFmtId="0" fontId="78" fillId="25" borderId="0" xfId="64" applyFont="1" applyFill="1" applyBorder="1"/>
    <xf numFmtId="168" fontId="76" fillId="25" borderId="0" xfId="64" applyNumberFormat="1" applyFont="1" applyFill="1" applyBorder="1" applyAlignment="1">
      <alignment horizontal="right"/>
    </xf>
    <xf numFmtId="0" fontId="90" fillId="25" borderId="0" xfId="64" applyFont="1" applyFill="1" applyBorder="1"/>
    <xf numFmtId="0" fontId="78" fillId="0" borderId="0" xfId="64" applyFont="1"/>
    <xf numFmtId="168" fontId="11" fillId="25" borderId="0" xfId="64" applyNumberFormat="1" applyFont="1" applyFill="1" applyBorder="1" applyAlignment="1">
      <alignment horizontal="right"/>
    </xf>
    <xf numFmtId="0" fontId="16" fillId="0" borderId="0" xfId="64" applyFont="1" applyBorder="1" applyAlignment="1"/>
    <xf numFmtId="0" fontId="1" fillId="26" borderId="50" xfId="64" applyFill="1" applyBorder="1" applyAlignment="1">
      <alignment vertical="center"/>
    </xf>
    <xf numFmtId="0" fontId="1" fillId="26" borderId="51" xfId="64" applyFill="1" applyBorder="1" applyAlignment="1">
      <alignment vertical="center"/>
    </xf>
    <xf numFmtId="0" fontId="76" fillId="25" borderId="0" xfId="64" applyFont="1" applyFill="1" applyBorder="1" applyAlignment="1">
      <alignment horizontal="center"/>
    </xf>
    <xf numFmtId="164" fontId="11" fillId="25" borderId="0" xfId="64" applyNumberFormat="1" applyFont="1" applyFill="1" applyBorder="1" applyAlignment="1">
      <alignment horizontal="center"/>
    </xf>
    <xf numFmtId="3" fontId="2" fillId="25" borderId="0" xfId="64" applyNumberFormat="1" applyFont="1" applyFill="1" applyBorder="1" applyAlignment="1">
      <alignment horizontal="right"/>
    </xf>
    <xf numFmtId="164" fontId="76" fillId="24" borderId="0" xfId="41" applyNumberFormat="1" applyFont="1" applyFill="1" applyBorder="1" applyAlignment="1">
      <alignment horizontal="center" wrapText="1"/>
    </xf>
    <xf numFmtId="1" fontId="2" fillId="25" borderId="0" xfId="64" applyNumberFormat="1" applyFont="1" applyFill="1" applyBorder="1" applyAlignment="1">
      <alignment horizontal="center"/>
    </xf>
    <xf numFmtId="164" fontId="76" fillId="25" borderId="0" xfId="64" applyNumberFormat="1" applyFont="1" applyFill="1" applyBorder="1" applyAlignment="1">
      <alignment horizontal="center"/>
    </xf>
    <xf numFmtId="167" fontId="76" fillId="25" borderId="0" xfId="64" applyNumberFormat="1" applyFont="1" applyFill="1" applyBorder="1" applyAlignment="1"/>
    <xf numFmtId="167" fontId="76" fillId="33" borderId="0" xfId="64" applyNumberFormat="1" applyFont="1" applyFill="1" applyBorder="1" applyAlignment="1"/>
    <xf numFmtId="167" fontId="11" fillId="25" borderId="0" xfId="64" applyNumberFormat="1" applyFont="1" applyFill="1" applyBorder="1" applyAlignment="1"/>
    <xf numFmtId="167" fontId="11" fillId="33" borderId="0" xfId="64" applyNumberFormat="1" applyFont="1" applyFill="1" applyBorder="1" applyAlignment="1"/>
    <xf numFmtId="0" fontId="51" fillId="25" borderId="0" xfId="64" applyFont="1" applyFill="1"/>
    <xf numFmtId="0" fontId="51" fillId="25" borderId="13" xfId="64" applyFont="1" applyFill="1" applyBorder="1"/>
    <xf numFmtId="0" fontId="5" fillId="25" borderId="0" xfId="64" applyFont="1" applyFill="1" applyBorder="1"/>
    <xf numFmtId="0" fontId="51" fillId="0" borderId="0" xfId="64" applyFont="1"/>
    <xf numFmtId="167" fontId="12" fillId="25" borderId="0" xfId="64" applyNumberFormat="1" applyFont="1" applyFill="1" applyBorder="1" applyAlignment="1"/>
    <xf numFmtId="167" fontId="12" fillId="33" borderId="0" xfId="64" applyNumberFormat="1" applyFont="1" applyFill="1" applyBorder="1" applyAlignment="1"/>
    <xf numFmtId="0" fontId="87" fillId="25" borderId="13" xfId="64" applyFont="1" applyFill="1" applyBorder="1" applyAlignment="1">
      <alignment horizontal="center"/>
    </xf>
    <xf numFmtId="0" fontId="87" fillId="25" borderId="0" xfId="64" applyFont="1" applyFill="1" applyBorder="1" applyAlignment="1">
      <alignment horizontal="center"/>
    </xf>
    <xf numFmtId="0" fontId="14" fillId="26" borderId="66" xfId="64" applyFont="1" applyFill="1" applyBorder="1" applyAlignment="1">
      <alignment horizontal="center" vertical="center"/>
    </xf>
    <xf numFmtId="0" fontId="21" fillId="0" borderId="0" xfId="64" applyFont="1"/>
    <xf numFmtId="0" fontId="21" fillId="0" borderId="0" xfId="64" applyFont="1" applyFill="1"/>
    <xf numFmtId="0" fontId="2" fillId="0" borderId="0" xfId="64" applyFont="1" applyFill="1"/>
    <xf numFmtId="0" fontId="16" fillId="0" borderId="48" xfId="64" applyFont="1" applyBorder="1" applyAlignment="1"/>
    <xf numFmtId="0" fontId="10" fillId="25" borderId="0" xfId="64" applyFont="1" applyFill="1" applyBorder="1" applyAlignment="1"/>
    <xf numFmtId="0" fontId="11" fillId="25" borderId="60" xfId="64" applyFont="1" applyFill="1" applyBorder="1" applyAlignment="1">
      <alignment horizontal="center"/>
    </xf>
    <xf numFmtId="0" fontId="1" fillId="25" borderId="0" xfId="64" applyFill="1" applyAlignment="1">
      <alignment vertical="justify"/>
    </xf>
    <xf numFmtId="167" fontId="76" fillId="25" borderId="0" xfId="64" applyNumberFormat="1" applyFont="1" applyFill="1" applyBorder="1" applyAlignment="1">
      <alignment horizontal="center"/>
    </xf>
    <xf numFmtId="0" fontId="79" fillId="25" borderId="0" xfId="64" applyFont="1" applyFill="1" applyBorder="1"/>
    <xf numFmtId="0" fontId="85" fillId="25" borderId="11" xfId="64" applyFont="1" applyFill="1" applyBorder="1"/>
    <xf numFmtId="0" fontId="77" fillId="0" borderId="0" xfId="64" applyFont="1" applyAlignment="1">
      <alignment vertical="center"/>
    </xf>
    <xf numFmtId="167" fontId="11" fillId="25" borderId="0" xfId="64" applyNumberFormat="1" applyFont="1" applyFill="1" applyBorder="1" applyAlignment="1">
      <alignment horizontal="center"/>
    </xf>
    <xf numFmtId="0" fontId="10" fillId="25" borderId="11" xfId="64" applyFont="1" applyFill="1" applyBorder="1"/>
    <xf numFmtId="167" fontId="12" fillId="25" borderId="0" xfId="64" applyNumberFormat="1" applyFont="1" applyFill="1" applyBorder="1"/>
    <xf numFmtId="0" fontId="21" fillId="25" borderId="0" xfId="64" applyFont="1" applyFill="1"/>
    <xf numFmtId="0" fontId="86" fillId="25" borderId="11" xfId="64" applyFont="1" applyFill="1" applyBorder="1"/>
    <xf numFmtId="0" fontId="5" fillId="25" borderId="11" xfId="64" applyFont="1" applyFill="1" applyBorder="1"/>
    <xf numFmtId="165" fontId="12" fillId="25" borderId="0" xfId="64" applyNumberFormat="1" applyFont="1" applyFill="1" applyBorder="1" applyAlignment="1">
      <alignment horizontal="center"/>
    </xf>
    <xf numFmtId="165" fontId="2" fillId="25" borderId="0" xfId="64" applyNumberFormat="1" applyFont="1" applyFill="1" applyBorder="1" applyAlignment="1">
      <alignment horizontal="center"/>
    </xf>
    <xf numFmtId="0" fontId="1" fillId="25" borderId="60" xfId="64" applyFill="1" applyBorder="1" applyAlignment="1">
      <alignment vertical="center"/>
    </xf>
    <xf numFmtId="0" fontId="11" fillId="25" borderId="70" xfId="64" applyFont="1" applyFill="1" applyBorder="1" applyAlignment="1"/>
    <xf numFmtId="0" fontId="1" fillId="0" borderId="70" xfId="64" applyBorder="1" applyAlignment="1"/>
    <xf numFmtId="0" fontId="16" fillId="25" borderId="12" xfId="64" applyFont="1" applyFill="1" applyBorder="1" applyAlignment="1">
      <alignment horizontal="center"/>
    </xf>
    <xf numFmtId="0" fontId="29" fillId="25" borderId="12" xfId="64" applyFont="1" applyFill="1" applyBorder="1" applyAlignment="1">
      <alignment horizontal="center"/>
    </xf>
    <xf numFmtId="0" fontId="16" fillId="25" borderId="33" xfId="64" applyFont="1" applyFill="1" applyBorder="1" applyAlignment="1">
      <alignment horizontal="center"/>
    </xf>
    <xf numFmtId="0" fontId="36" fillId="25" borderId="0" xfId="64" applyFont="1" applyFill="1" applyBorder="1" applyAlignment="1">
      <alignment horizontal="center"/>
    </xf>
    <xf numFmtId="167" fontId="76" fillId="33" borderId="0" xfId="64" applyNumberFormat="1" applyFont="1" applyFill="1" applyBorder="1" applyAlignment="1">
      <alignment horizontal="right"/>
    </xf>
    <xf numFmtId="167" fontId="11" fillId="33" borderId="0" xfId="64" applyNumberFormat="1" applyFont="1" applyFill="1" applyBorder="1" applyAlignment="1">
      <alignment horizontal="right"/>
    </xf>
    <xf numFmtId="167" fontId="12" fillId="34" borderId="0" xfId="41" applyNumberFormat="1" applyFont="1" applyFill="1" applyBorder="1" applyAlignment="1">
      <alignment horizontal="right" wrapText="1"/>
    </xf>
    <xf numFmtId="167" fontId="12" fillId="33" borderId="0" xfId="64" applyNumberFormat="1" applyFont="1" applyFill="1" applyBorder="1" applyAlignment="1">
      <alignment horizontal="right"/>
    </xf>
    <xf numFmtId="0" fontId="12" fillId="25" borderId="0" xfId="64" applyFont="1" applyFill="1" applyBorder="1" applyAlignment="1">
      <alignment horizontal="center"/>
    </xf>
    <xf numFmtId="0" fontId="13" fillId="25" borderId="0" xfId="64" applyFont="1" applyFill="1" applyBorder="1" applyAlignment="1">
      <alignment vertical="center"/>
    </xf>
    <xf numFmtId="0" fontId="24" fillId="25" borderId="0" xfId="64" applyFont="1" applyFill="1" applyBorder="1"/>
    <xf numFmtId="169" fontId="12" fillId="25" borderId="0" xfId="64" applyNumberFormat="1" applyFont="1" applyFill="1" applyBorder="1" applyAlignment="1">
      <alignment horizontal="center"/>
    </xf>
    <xf numFmtId="169" fontId="76" fillId="25" borderId="0" xfId="64" applyNumberFormat="1" applyFont="1" applyFill="1" applyBorder="1" applyAlignment="1">
      <alignment horizontal="center"/>
    </xf>
    <xf numFmtId="165" fontId="37" fillId="25" borderId="0" xfId="64" applyNumberFormat="1" applyFont="1" applyFill="1" applyBorder="1" applyAlignment="1">
      <alignment horizontal="center"/>
    </xf>
    <xf numFmtId="165" fontId="16" fillId="25" borderId="0" xfId="64" applyNumberFormat="1" applyFont="1" applyFill="1" applyBorder="1" applyAlignment="1">
      <alignment horizontal="right"/>
    </xf>
    <xf numFmtId="0" fontId="51" fillId="25" borderId="0" xfId="64" applyFont="1" applyFill="1" applyBorder="1"/>
    <xf numFmtId="0" fontId="14" fillId="26" borderId="62" xfId="64" applyFont="1" applyFill="1" applyBorder="1" applyAlignment="1">
      <alignment horizontal="center" vertical="center"/>
    </xf>
    <xf numFmtId="0" fontId="16" fillId="0" borderId="48" xfId="64" applyFont="1" applyBorder="1" applyAlignment="1">
      <alignment vertical="center"/>
    </xf>
    <xf numFmtId="0" fontId="51" fillId="25" borderId="0" xfId="64" applyFont="1" applyFill="1" applyBorder="1" applyAlignment="1">
      <alignment horizontal="left"/>
    </xf>
    <xf numFmtId="0" fontId="15" fillId="26" borderId="49" xfId="64" applyFont="1" applyFill="1" applyBorder="1" applyAlignment="1"/>
    <xf numFmtId="0" fontId="13" fillId="26" borderId="60" xfId="64" applyFont="1" applyFill="1" applyBorder="1" applyAlignment="1">
      <alignment vertical="center"/>
    </xf>
    <xf numFmtId="0" fontId="3" fillId="26" borderId="60" xfId="64" applyFont="1" applyFill="1" applyBorder="1" applyAlignment="1">
      <alignment vertical="center"/>
    </xf>
    <xf numFmtId="0" fontId="1" fillId="25" borderId="60" xfId="64" applyFill="1" applyBorder="1" applyAlignment="1"/>
    <xf numFmtId="165" fontId="76" fillId="25" borderId="0" xfId="64" applyNumberFormat="1" applyFont="1" applyFill="1" applyBorder="1" applyAlignment="1">
      <alignment horizontal="right"/>
    </xf>
    <xf numFmtId="0" fontId="11" fillId="25" borderId="60" xfId="64" applyFont="1" applyFill="1" applyBorder="1" applyAlignment="1">
      <alignment horizontal="center" vertical="distributed"/>
    </xf>
    <xf numFmtId="0" fontId="11" fillId="25" borderId="10" xfId="64" applyFont="1" applyFill="1" applyBorder="1" applyAlignment="1">
      <alignment vertical="center"/>
    </xf>
    <xf numFmtId="165" fontId="10" fillId="25" borderId="0" xfId="64" applyNumberFormat="1" applyFont="1" applyFill="1" applyBorder="1" applyAlignment="1">
      <alignment horizontal="right"/>
    </xf>
    <xf numFmtId="0" fontId="10" fillId="25" borderId="0" xfId="64" applyFont="1" applyFill="1" applyBorder="1" applyAlignment="1">
      <alignment horizontal="right"/>
    </xf>
    <xf numFmtId="0" fontId="23" fillId="25" borderId="0" xfId="64" applyFont="1" applyFill="1"/>
    <xf numFmtId="0" fontId="23" fillId="25" borderId="13" xfId="64" applyFont="1" applyFill="1" applyBorder="1"/>
    <xf numFmtId="0" fontId="23" fillId="25" borderId="0" xfId="64" applyFont="1" applyFill="1" applyBorder="1" applyAlignment="1">
      <alignment horizontal="left"/>
    </xf>
    <xf numFmtId="0" fontId="23" fillId="25" borderId="0" xfId="64" applyFont="1" applyFill="1" applyBorder="1"/>
    <xf numFmtId="0" fontId="23" fillId="0" borderId="0" xfId="64" applyFont="1"/>
    <xf numFmtId="0" fontId="86" fillId="25" borderId="0" xfId="64" applyFont="1" applyFill="1" applyBorder="1" applyAlignment="1">
      <alignment horizontal="right"/>
    </xf>
    <xf numFmtId="0" fontId="21" fillId="25" borderId="13" xfId="64" applyFont="1" applyFill="1" applyBorder="1"/>
    <xf numFmtId="0" fontId="16" fillId="25" borderId="48" xfId="64" applyFont="1" applyFill="1" applyBorder="1" applyAlignment="1">
      <alignment horizontal="right"/>
    </xf>
    <xf numFmtId="0" fontId="1" fillId="26" borderId="47" xfId="64" applyFill="1" applyBorder="1" applyAlignment="1">
      <alignment vertical="center"/>
    </xf>
    <xf numFmtId="0" fontId="36" fillId="33" borderId="0" xfId="64" applyFont="1" applyFill="1" applyBorder="1" applyAlignment="1">
      <alignment horizontal="center"/>
    </xf>
    <xf numFmtId="0" fontId="76" fillId="25" borderId="0" xfId="64" applyFont="1" applyFill="1" applyBorder="1" applyAlignment="1">
      <alignment horizontal="right"/>
    </xf>
    <xf numFmtId="167" fontId="37" fillId="33" borderId="0" xfId="64" applyNumberFormat="1" applyFont="1" applyFill="1" applyBorder="1" applyAlignment="1">
      <alignment horizontal="center"/>
    </xf>
    <xf numFmtId="0" fontId="12" fillId="25" borderId="0" xfId="64" applyFont="1" applyFill="1" applyBorder="1" applyAlignment="1">
      <alignment horizontal="left"/>
    </xf>
    <xf numFmtId="167" fontId="12" fillId="25" borderId="0" xfId="64" applyNumberFormat="1" applyFont="1" applyFill="1" applyBorder="1" applyAlignment="1">
      <alignment horizontal="right"/>
    </xf>
    <xf numFmtId="0" fontId="92" fillId="25" borderId="0" xfId="64" applyFont="1" applyFill="1"/>
    <xf numFmtId="0" fontId="88" fillId="25" borderId="0" xfId="64" applyFont="1" applyFill="1" applyBorder="1" applyAlignment="1">
      <alignment horizontal="center"/>
    </xf>
    <xf numFmtId="0" fontId="93" fillId="25" borderId="0" xfId="64" applyFont="1" applyFill="1" applyBorder="1"/>
    <xf numFmtId="164" fontId="88" fillId="25" borderId="0" xfId="64" applyNumberFormat="1" applyFont="1" applyFill="1" applyBorder="1" applyAlignment="1">
      <alignment horizontal="center"/>
    </xf>
    <xf numFmtId="0" fontId="92" fillId="0" borderId="0" xfId="64" applyFont="1"/>
    <xf numFmtId="0" fontId="11" fillId="25" borderId="12" xfId="68" applyFont="1" applyFill="1" applyBorder="1" applyAlignment="1">
      <alignment horizontal="left"/>
    </xf>
    <xf numFmtId="0" fontId="16" fillId="25" borderId="0" xfId="54" applyFont="1" applyFill="1" applyBorder="1" applyAlignment="1">
      <alignment horizontal="right"/>
    </xf>
    <xf numFmtId="0" fontId="15" fillId="28" borderId="34" xfId="54" applyFont="1" applyFill="1" applyBorder="1" applyAlignment="1">
      <alignment vertical="center"/>
    </xf>
    <xf numFmtId="0" fontId="13" fillId="28" borderId="34" xfId="54" applyFont="1" applyFill="1" applyBorder="1" applyAlignment="1">
      <alignment vertical="center"/>
    </xf>
    <xf numFmtId="0" fontId="13" fillId="28" borderId="38" xfId="54" applyFont="1" applyFill="1" applyBorder="1" applyAlignment="1">
      <alignment vertical="center"/>
    </xf>
    <xf numFmtId="0" fontId="10" fillId="25" borderId="0" xfId="54" applyFont="1" applyFill="1" applyBorder="1"/>
    <xf numFmtId="0" fontId="11" fillId="25" borderId="33" xfId="54" applyFont="1" applyFill="1" applyBorder="1" applyAlignment="1">
      <alignment horizontal="center" vertical="center" wrapText="1"/>
    </xf>
    <xf numFmtId="0" fontId="11" fillId="25" borderId="0" xfId="54" applyFont="1" applyFill="1" applyBorder="1" applyAlignment="1">
      <alignment horizontal="center" vertical="center" wrapText="1"/>
    </xf>
    <xf numFmtId="0" fontId="11" fillId="25" borderId="10" xfId="54" applyFont="1" applyFill="1" applyBorder="1" applyAlignment="1">
      <alignment vertical="center" wrapText="1"/>
    </xf>
    <xf numFmtId="0" fontId="51" fillId="0" borderId="0" xfId="54" applyFont="1"/>
    <xf numFmtId="0" fontId="11" fillId="25" borderId="10" xfId="54" applyFont="1" applyFill="1" applyBorder="1" applyAlignment="1">
      <alignment horizontal="center" vertical="center" wrapText="1"/>
    </xf>
    <xf numFmtId="0" fontId="11" fillId="25" borderId="0" xfId="54" applyFont="1" applyFill="1" applyBorder="1" applyAlignment="1">
      <alignment horizontal="center"/>
    </xf>
    <xf numFmtId="0" fontId="12" fillId="25" borderId="0" xfId="54" applyFont="1" applyFill="1" applyBorder="1" applyAlignment="1">
      <alignment horizontal="center" vertical="center" wrapText="1"/>
    </xf>
    <xf numFmtId="167" fontId="18" fillId="25" borderId="0" xfId="66" applyNumberFormat="1" applyFont="1" applyFill="1" applyBorder="1" applyAlignment="1">
      <alignment horizontal="right" vertical="center" indent="1"/>
    </xf>
    <xf numFmtId="3" fontId="1" fillId="25" borderId="0" xfId="54" applyNumberFormat="1" applyFont="1" applyFill="1" applyBorder="1"/>
    <xf numFmtId="0" fontId="18" fillId="25" borderId="0" xfId="69" applyFont="1" applyFill="1" applyBorder="1" applyAlignment="1">
      <alignment horizontal="left" vertical="center"/>
    </xf>
    <xf numFmtId="167" fontId="18" fillId="24" borderId="0" xfId="41" applyNumberFormat="1" applyFont="1" applyFill="1" applyBorder="1" applyAlignment="1">
      <alignment horizontal="right" wrapText="1"/>
    </xf>
    <xf numFmtId="0" fontId="24" fillId="25" borderId="0" xfId="69" applyFont="1" applyFill="1" applyBorder="1"/>
    <xf numFmtId="167" fontId="11" fillId="24" borderId="0" xfId="41" applyNumberFormat="1" applyFont="1" applyFill="1" applyBorder="1" applyAlignment="1">
      <alignment horizontal="center" wrapText="1"/>
    </xf>
    <xf numFmtId="167" fontId="11" fillId="24" borderId="0" xfId="41" applyNumberFormat="1" applyFont="1" applyFill="1" applyBorder="1" applyAlignment="1">
      <alignment horizontal="right" wrapText="1"/>
    </xf>
    <xf numFmtId="0" fontId="51" fillId="25" borderId="0" xfId="69" applyFont="1" applyFill="1"/>
    <xf numFmtId="0" fontId="59" fillId="25" borderId="0" xfId="54" applyFont="1" applyFill="1" applyBorder="1"/>
    <xf numFmtId="0" fontId="29" fillId="25" borderId="0" xfId="68" applyFont="1" applyFill="1" applyBorder="1"/>
    <xf numFmtId="0" fontId="50" fillId="25" borderId="0" xfId="54" applyFont="1" applyFill="1" applyBorder="1" applyAlignment="1">
      <alignment horizontal="left"/>
    </xf>
    <xf numFmtId="0" fontId="14" fillId="0" borderId="0" xfId="54" applyFont="1" applyFill="1" applyBorder="1" applyAlignment="1">
      <alignment horizontal="center" vertical="center"/>
    </xf>
    <xf numFmtId="0" fontId="14" fillId="28" borderId="87" xfId="68" applyFont="1" applyFill="1" applyBorder="1" applyAlignment="1">
      <alignment horizontal="center" vertical="center"/>
    </xf>
    <xf numFmtId="0" fontId="50" fillId="25" borderId="11" xfId="71" applyFont="1" applyFill="1" applyBorder="1" applyAlignment="1"/>
    <xf numFmtId="167" fontId="18" fillId="25" borderId="0" xfId="66" applyNumberFormat="1" applyFont="1" applyFill="1" applyBorder="1" applyAlignment="1">
      <alignment horizontal="right" vertical="center" indent="2"/>
    </xf>
    <xf numFmtId="167" fontId="12" fillId="24" borderId="0" xfId="63" applyNumberFormat="1" applyFont="1" applyFill="1" applyBorder="1" applyAlignment="1">
      <alignment horizontal="right" wrapText="1" indent="1"/>
    </xf>
    <xf numFmtId="167" fontId="12" fillId="24" borderId="0" xfId="63" applyNumberFormat="1" applyFont="1" applyFill="1" applyBorder="1" applyAlignment="1">
      <alignment horizontal="right" wrapText="1" indent="2"/>
    </xf>
    <xf numFmtId="3" fontId="12" fillId="24" borderId="0" xfId="63" applyNumberFormat="1" applyFont="1" applyFill="1" applyBorder="1" applyAlignment="1">
      <alignment horizontal="right" wrapText="1" indent="1"/>
    </xf>
    <xf numFmtId="3" fontId="12" fillId="24" borderId="0" xfId="63" applyNumberFormat="1" applyFont="1" applyFill="1" applyBorder="1" applyAlignment="1">
      <alignment horizontal="right" wrapText="1" indent="2"/>
    </xf>
    <xf numFmtId="167" fontId="18" fillId="25" borderId="0" xfId="0" applyNumberFormat="1" applyFont="1" applyFill="1" applyBorder="1" applyAlignment="1">
      <alignment horizontal="right" vertical="center" indent="1"/>
    </xf>
    <xf numFmtId="167" fontId="50" fillId="25" borderId="0" xfId="0" applyNumberFormat="1" applyFont="1" applyFill="1" applyBorder="1" applyAlignment="1">
      <alignment horizontal="right" vertical="center" indent="1"/>
    </xf>
    <xf numFmtId="167" fontId="12" fillId="25" borderId="0" xfId="0" applyNumberFormat="1" applyFont="1" applyFill="1" applyBorder="1" applyAlignment="1">
      <alignment horizontal="right" indent="1"/>
    </xf>
    <xf numFmtId="3" fontId="16" fillId="25" borderId="0" xfId="0" applyNumberFormat="1" applyFont="1" applyFill="1" applyBorder="1" applyAlignment="1">
      <alignment horizontal="right" indent="2"/>
    </xf>
    <xf numFmtId="3" fontId="93" fillId="25" borderId="0" xfId="0" applyNumberFormat="1" applyFont="1" applyFill="1" applyBorder="1" applyAlignment="1">
      <alignment horizontal="right" vertical="top"/>
    </xf>
    <xf numFmtId="3" fontId="16" fillId="25" borderId="0" xfId="0" applyNumberFormat="1" applyFont="1" applyFill="1" applyBorder="1" applyAlignment="1">
      <alignment horizontal="right" indent="1"/>
    </xf>
    <xf numFmtId="0" fontId="29" fillId="25" borderId="0" xfId="0" applyFont="1" applyFill="1" applyBorder="1" applyAlignment="1">
      <alignment wrapText="1"/>
    </xf>
    <xf numFmtId="0" fontId="50" fillId="25" borderId="0" xfId="0" applyFont="1" applyFill="1" applyBorder="1" applyAlignment="1">
      <alignment horizontal="left"/>
    </xf>
    <xf numFmtId="0" fontId="9" fillId="25" borderId="13" xfId="0" applyFont="1" applyFill="1" applyBorder="1" applyAlignment="1"/>
    <xf numFmtId="0" fontId="2" fillId="0" borderId="0" xfId="0" applyFont="1" applyAlignment="1">
      <alignment horizontal="right"/>
    </xf>
    <xf numFmtId="0" fontId="9" fillId="25" borderId="0" xfId="0" applyFont="1" applyFill="1" applyBorder="1" applyAlignment="1"/>
    <xf numFmtId="0" fontId="9" fillId="25" borderId="10" xfId="0" applyFont="1" applyFill="1" applyBorder="1" applyAlignment="1">
      <alignment horizontal="left"/>
    </xf>
    <xf numFmtId="164" fontId="12" fillId="34" borderId="0" xfId="41" applyNumberFormat="1" applyFont="1" applyFill="1" applyBorder="1" applyAlignment="1">
      <alignment horizontal="center" wrapText="1"/>
    </xf>
    <xf numFmtId="0" fontId="11" fillId="25" borderId="33" xfId="0" applyFont="1" applyFill="1" applyBorder="1" applyAlignment="1">
      <alignment horizontal="center"/>
    </xf>
    <xf numFmtId="0" fontId="11" fillId="25" borderId="0" xfId="0" applyFont="1" applyFill="1" applyBorder="1" applyAlignment="1">
      <alignment horizontal="center"/>
    </xf>
    <xf numFmtId="0" fontId="9" fillId="25" borderId="0" xfId="0" applyFont="1" applyFill="1" applyBorder="1" applyAlignment="1">
      <alignment horizontal="left"/>
    </xf>
    <xf numFmtId="0" fontId="11" fillId="25" borderId="26" xfId="0" applyFont="1" applyFill="1" applyBorder="1" applyAlignment="1">
      <alignment horizontal="center"/>
    </xf>
    <xf numFmtId="0" fontId="10" fillId="25" borderId="0" xfId="0" applyFont="1" applyFill="1" applyBorder="1"/>
    <xf numFmtId="0" fontId="34" fillId="25" borderId="0" xfId="0" applyFont="1" applyFill="1" applyBorder="1" applyAlignment="1">
      <alignment horizontal="left"/>
    </xf>
    <xf numFmtId="0" fontId="11" fillId="25" borderId="12" xfId="0" applyFont="1" applyFill="1" applyBorder="1" applyAlignment="1">
      <alignment horizontal="right"/>
    </xf>
    <xf numFmtId="0" fontId="9" fillId="25" borderId="0" xfId="0"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0" fontId="76" fillId="25" borderId="0" xfId="64" applyFont="1" applyFill="1" applyBorder="1" applyAlignment="1">
      <alignment horizontal="left"/>
    </xf>
    <xf numFmtId="0" fontId="11" fillId="25" borderId="33" xfId="64" applyFont="1" applyFill="1" applyBorder="1" applyAlignment="1">
      <alignment horizontal="center"/>
    </xf>
    <xf numFmtId="0" fontId="16" fillId="25" borderId="0" xfId="64" applyFont="1" applyFill="1" applyBorder="1" applyAlignment="1">
      <alignment horizontal="right"/>
    </xf>
    <xf numFmtId="0" fontId="2" fillId="0" borderId="0" xfId="64" applyFont="1" applyAlignment="1">
      <alignment horizontal="right"/>
    </xf>
    <xf numFmtId="0" fontId="11" fillId="25" borderId="10" xfId="64" applyFont="1" applyFill="1" applyBorder="1" applyAlignment="1">
      <alignment horizontal="center"/>
    </xf>
    <xf numFmtId="0" fontId="11" fillId="25" borderId="12" xfId="64" applyFont="1" applyFill="1" applyBorder="1" applyAlignment="1">
      <alignment horizontal="left"/>
    </xf>
    <xf numFmtId="0" fontId="11" fillId="25" borderId="0" xfId="64" applyFont="1" applyFill="1" applyBorder="1" applyAlignment="1">
      <alignment horizontal="left" indent="1"/>
    </xf>
    <xf numFmtId="0" fontId="29" fillId="25" borderId="0" xfId="64" applyFont="1" applyFill="1" applyBorder="1" applyAlignment="1">
      <alignment wrapText="1"/>
    </xf>
    <xf numFmtId="0" fontId="77" fillId="25" borderId="71" xfId="64" applyFont="1" applyFill="1" applyBorder="1" applyAlignment="1">
      <alignment vertical="center"/>
    </xf>
    <xf numFmtId="0" fontId="77" fillId="25" borderId="69" xfId="64" applyFont="1" applyFill="1" applyBorder="1" applyAlignment="1">
      <alignment vertical="center"/>
    </xf>
    <xf numFmtId="0" fontId="16" fillId="25" borderId="0" xfId="64" applyFont="1" applyFill="1" applyBorder="1" applyAlignment="1">
      <alignment horizontal="justify" wrapText="1"/>
    </xf>
    <xf numFmtId="0" fontId="11" fillId="24" borderId="0" xfId="41" applyFont="1" applyFill="1" applyBorder="1"/>
    <xf numFmtId="0" fontId="2" fillId="25" borderId="12" xfId="0" applyFont="1" applyFill="1" applyBorder="1"/>
    <xf numFmtId="0" fontId="7" fillId="25" borderId="10" xfId="0" applyFont="1" applyFill="1" applyBorder="1" applyAlignment="1">
      <alignment horizontal="left"/>
    </xf>
    <xf numFmtId="0" fontId="2" fillId="25" borderId="10" xfId="0" applyFont="1" applyFill="1" applyBorder="1"/>
    <xf numFmtId="0" fontId="12" fillId="30" borderId="53" xfId="0" applyFont="1" applyFill="1" applyBorder="1" applyAlignment="1">
      <alignment vertical="center"/>
    </xf>
    <xf numFmtId="0" fontId="61" fillId="30" borderId="53" xfId="0" applyFont="1" applyFill="1" applyBorder="1" applyAlignment="1">
      <alignment vertical="center"/>
    </xf>
    <xf numFmtId="0" fontId="12" fillId="30" borderId="54" xfId="0" applyFont="1" applyFill="1" applyBorder="1" applyAlignment="1">
      <alignment vertical="center"/>
    </xf>
    <xf numFmtId="0" fontId="12" fillId="30" borderId="54" xfId="0" applyFont="1" applyFill="1" applyBorder="1" applyAlignment="1">
      <alignment horizontal="right" vertical="center"/>
    </xf>
    <xf numFmtId="0" fontId="11" fillId="25" borderId="26" xfId="0" applyFont="1" applyFill="1" applyBorder="1" applyAlignment="1"/>
    <xf numFmtId="0" fontId="10" fillId="25" borderId="0" xfId="0" applyFont="1" applyFill="1" applyBorder="1" applyAlignment="1">
      <alignment vertical="center"/>
    </xf>
    <xf numFmtId="0" fontId="11" fillId="25" borderId="0" xfId="0" applyFont="1" applyFill="1" applyBorder="1" applyAlignment="1">
      <alignment horizontal="right"/>
    </xf>
    <xf numFmtId="0" fontId="12" fillId="25" borderId="0" xfId="0" applyFont="1" applyFill="1" applyBorder="1" applyAlignment="1">
      <alignment horizontal="left" indent="2"/>
    </xf>
    <xf numFmtId="0" fontId="13" fillId="30" borderId="53" xfId="0" applyFont="1" applyFill="1" applyBorder="1" applyAlignment="1">
      <alignment horizontal="right" vertical="center"/>
    </xf>
    <xf numFmtId="0" fontId="12" fillId="25" borderId="0" xfId="0" applyFont="1" applyFill="1" applyBorder="1" applyAlignment="1">
      <alignment vertical="center"/>
    </xf>
    <xf numFmtId="0" fontId="0" fillId="25" borderId="0" xfId="0" applyFill="1" applyAlignment="1">
      <alignment vertical="top"/>
    </xf>
    <xf numFmtId="0" fontId="0" fillId="25" borderId="0" xfId="0" applyFill="1" applyBorder="1" applyAlignment="1">
      <alignment vertical="top"/>
    </xf>
    <xf numFmtId="0" fontId="4" fillId="25" borderId="11" xfId="0" applyFont="1" applyFill="1" applyBorder="1" applyAlignment="1">
      <alignment vertical="top"/>
    </xf>
    <xf numFmtId="0" fontId="56" fillId="25" borderId="0" xfId="0" applyFont="1" applyFill="1" applyBorder="1" applyAlignment="1">
      <alignment vertical="top" wrapText="1"/>
    </xf>
    <xf numFmtId="0" fontId="0" fillId="0" borderId="0" xfId="0" applyAlignment="1">
      <alignment vertical="top"/>
    </xf>
    <xf numFmtId="0" fontId="0" fillId="25" borderId="56" xfId="0" applyFill="1" applyBorder="1"/>
    <xf numFmtId="0" fontId="2" fillId="25" borderId="56" xfId="0" applyFont="1" applyFill="1" applyBorder="1"/>
    <xf numFmtId="0" fontId="12" fillId="25" borderId="56" xfId="0" applyFont="1" applyFill="1" applyBorder="1"/>
    <xf numFmtId="0" fontId="56" fillId="25" borderId="0" xfId="0" applyFont="1" applyFill="1" applyBorder="1" applyAlignment="1">
      <alignment wrapText="1"/>
    </xf>
    <xf numFmtId="164" fontId="76" fillId="25" borderId="0" xfId="0" applyNumberFormat="1" applyFont="1" applyFill="1" applyBorder="1" applyAlignment="1">
      <alignment horizontal="right"/>
    </xf>
    <xf numFmtId="3" fontId="34" fillId="33" borderId="0" xfId="0" applyNumberFormat="1" applyFont="1" applyFill="1" applyBorder="1" applyAlignment="1">
      <alignment horizontal="right"/>
    </xf>
    <xf numFmtId="3" fontId="12" fillId="33" borderId="0" xfId="0" applyNumberFormat="1" applyFont="1" applyFill="1" applyBorder="1" applyAlignment="1">
      <alignment horizontal="right" vertical="center"/>
    </xf>
    <xf numFmtId="0" fontId="10" fillId="33" borderId="0" xfId="0" applyFont="1" applyFill="1" applyBorder="1" applyAlignment="1"/>
    <xf numFmtId="0" fontId="4" fillId="25" borderId="11" xfId="0" applyFont="1" applyFill="1" applyBorder="1" applyAlignment="1"/>
    <xf numFmtId="0" fontId="10" fillId="33" borderId="0" xfId="0" applyFont="1" applyFill="1" applyBorder="1" applyAlignment="1">
      <alignment vertical="center"/>
    </xf>
    <xf numFmtId="0" fontId="32" fillId="33" borderId="0" xfId="0" applyFont="1" applyFill="1" applyBorder="1" applyAlignment="1">
      <alignment horizontal="left"/>
    </xf>
    <xf numFmtId="4" fontId="12" fillId="33" borderId="0" xfId="0" applyNumberFormat="1" applyFont="1" applyFill="1" applyBorder="1" applyAlignment="1">
      <alignment horizontal="right"/>
    </xf>
    <xf numFmtId="0" fontId="11" fillId="33" borderId="0" xfId="0" applyFont="1" applyFill="1" applyBorder="1" applyAlignment="1">
      <alignment horizontal="right"/>
    </xf>
    <xf numFmtId="164" fontId="76" fillId="33" borderId="0" xfId="0" applyNumberFormat="1" applyFont="1" applyFill="1" applyBorder="1" applyAlignment="1">
      <alignment horizontal="right"/>
    </xf>
    <xf numFmtId="0" fontId="12" fillId="0" borderId="0" xfId="0" applyFont="1"/>
    <xf numFmtId="3" fontId="2" fillId="0" borderId="0" xfId="0" applyNumberFormat="1" applyFont="1"/>
    <xf numFmtId="0" fontId="11" fillId="25" borderId="12" xfId="64" applyFont="1" applyFill="1" applyBorder="1" applyAlignment="1">
      <alignment horizontal="right"/>
    </xf>
    <xf numFmtId="0" fontId="16" fillId="25" borderId="0" xfId="64" applyFont="1" applyFill="1" applyBorder="1" applyAlignment="1">
      <alignment horizontal="right"/>
    </xf>
    <xf numFmtId="0" fontId="12" fillId="24" borderId="0" xfId="41" applyFont="1" applyFill="1" applyBorder="1" applyAlignment="1">
      <alignment horizontal="left" indent="1"/>
    </xf>
    <xf numFmtId="0" fontId="12" fillId="25" borderId="0" xfId="64" applyNumberFormat="1" applyFont="1" applyFill="1" applyBorder="1" applyAlignment="1">
      <alignment horizontal="right"/>
    </xf>
    <xf numFmtId="0" fontId="11" fillId="25" borderId="0" xfId="64" applyFont="1" applyFill="1" applyBorder="1" applyAlignment="1">
      <alignment horizontal="left" indent="1"/>
    </xf>
    <xf numFmtId="0" fontId="76" fillId="25" borderId="0" xfId="0" applyFont="1" applyFill="1" applyBorder="1" applyAlignment="1">
      <alignment horizontal="left"/>
    </xf>
    <xf numFmtId="0" fontId="11" fillId="24" borderId="0" xfId="41" applyFont="1" applyFill="1" applyBorder="1"/>
    <xf numFmtId="0" fontId="11" fillId="25" borderId="0" xfId="0" applyFont="1" applyFill="1" applyBorder="1" applyAlignment="1">
      <alignment horizontal="left" indent="1"/>
    </xf>
    <xf numFmtId="0" fontId="7" fillId="25" borderId="12" xfId="0" applyFont="1" applyFill="1" applyBorder="1" applyAlignment="1">
      <alignment horizontal="right"/>
    </xf>
    <xf numFmtId="0" fontId="11" fillId="25" borderId="0" xfId="0" applyFont="1" applyFill="1" applyBorder="1" applyAlignment="1">
      <alignment horizontal="center"/>
    </xf>
    <xf numFmtId="0" fontId="10" fillId="25" borderId="0" xfId="0" applyFont="1" applyFill="1" applyBorder="1"/>
    <xf numFmtId="0" fontId="1" fillId="25" borderId="14" xfId="64" applyFill="1" applyBorder="1"/>
    <xf numFmtId="0" fontId="3" fillId="26" borderId="47" xfId="64" applyFont="1" applyFill="1" applyBorder="1" applyAlignment="1">
      <alignment vertical="center"/>
    </xf>
    <xf numFmtId="0" fontId="4" fillId="25" borderId="60" xfId="64" applyFont="1" applyFill="1" applyBorder="1"/>
    <xf numFmtId="167" fontId="54" fillId="25" borderId="0" xfId="64" applyNumberFormat="1" applyFont="1" applyFill="1" applyBorder="1" applyAlignment="1">
      <alignment horizontal="right"/>
    </xf>
    <xf numFmtId="3" fontId="80" fillId="25" borderId="0" xfId="64" applyNumberFormat="1" applyFont="1" applyFill="1" applyBorder="1" applyAlignment="1">
      <alignment horizontal="right"/>
    </xf>
    <xf numFmtId="0" fontId="90" fillId="25" borderId="11" xfId="64" applyFont="1" applyFill="1" applyBorder="1"/>
    <xf numFmtId="0" fontId="4" fillId="25" borderId="11" xfId="64" applyFont="1" applyFill="1" applyBorder="1" applyAlignment="1">
      <alignment vertical="center"/>
    </xf>
    <xf numFmtId="0" fontId="4" fillId="25" borderId="0" xfId="64" applyFont="1" applyFill="1" applyBorder="1" applyAlignment="1">
      <alignment vertical="center"/>
    </xf>
    <xf numFmtId="49" fontId="12" fillId="25" borderId="0" xfId="64" applyNumberFormat="1" applyFont="1" applyFill="1" applyBorder="1" applyAlignment="1">
      <alignment horizontal="right"/>
    </xf>
    <xf numFmtId="0" fontId="12" fillId="25" borderId="32" xfId="64" applyNumberFormat="1" applyFont="1" applyFill="1" applyBorder="1" applyAlignment="1">
      <alignment horizontal="right"/>
    </xf>
    <xf numFmtId="165" fontId="79" fillId="33" borderId="0" xfId="64" applyNumberFormat="1" applyFont="1" applyFill="1" applyBorder="1" applyAlignment="1">
      <alignment horizontal="right" vertical="center"/>
    </xf>
    <xf numFmtId="3" fontId="29" fillId="25" borderId="12" xfId="65" quotePrefix="1" applyNumberFormat="1" applyFont="1" applyFill="1" applyBorder="1" applyAlignment="1">
      <alignment horizontal="right" vertical="center"/>
    </xf>
    <xf numFmtId="0" fontId="11" fillId="33" borderId="10" xfId="65" applyFont="1" applyFill="1" applyBorder="1" applyAlignment="1">
      <alignment horizontal="center" vertical="center" wrapText="1"/>
    </xf>
    <xf numFmtId="3" fontId="29" fillId="25" borderId="33" xfId="65" quotePrefix="1" applyNumberFormat="1" applyFont="1" applyFill="1" applyBorder="1" applyAlignment="1">
      <alignment horizontal="right" vertical="center"/>
    </xf>
    <xf numFmtId="3" fontId="29" fillId="25" borderId="10" xfId="65" quotePrefix="1" applyNumberFormat="1" applyFont="1" applyFill="1" applyBorder="1" applyAlignment="1">
      <alignment horizontal="right" vertical="center"/>
    </xf>
    <xf numFmtId="3" fontId="54" fillId="25" borderId="0" xfId="65" quotePrefix="1" applyNumberFormat="1" applyFont="1" applyFill="1" applyBorder="1" applyAlignment="1">
      <alignment horizontal="right"/>
    </xf>
    <xf numFmtId="3" fontId="11" fillId="25" borderId="0" xfId="65" applyNumberFormat="1" applyFont="1" applyFill="1" applyBorder="1" applyAlignment="1">
      <alignment horizontal="right" indent="1"/>
    </xf>
    <xf numFmtId="4" fontId="53" fillId="24" borderId="0" xfId="41" applyNumberFormat="1" applyFont="1" applyFill="1" applyBorder="1" applyAlignment="1">
      <alignment horizontal="right"/>
    </xf>
    <xf numFmtId="3" fontId="29" fillId="25" borderId="0" xfId="65" quotePrefix="1" applyNumberFormat="1" applyFont="1" applyFill="1" applyBorder="1" applyAlignment="1">
      <alignment horizontal="right"/>
    </xf>
    <xf numFmtId="3" fontId="7" fillId="25" borderId="0" xfId="65" applyNumberFormat="1" applyFont="1" applyFill="1" applyBorder="1" applyAlignment="1">
      <alignment horizontal="right" indent="1"/>
    </xf>
    <xf numFmtId="3" fontId="16" fillId="25" borderId="0" xfId="65" quotePrefix="1" applyNumberFormat="1" applyFont="1" applyFill="1" applyBorder="1" applyAlignment="1">
      <alignment horizontal="right"/>
    </xf>
    <xf numFmtId="3" fontId="9" fillId="25" borderId="0" xfId="65" applyNumberFormat="1" applyFont="1" applyFill="1" applyBorder="1" applyAlignment="1">
      <alignment horizontal="right" vertical="center" indent="1"/>
    </xf>
    <xf numFmtId="0" fontId="12" fillId="25" borderId="0" xfId="0" applyNumberFormat="1" applyFont="1" applyFill="1" applyBorder="1" applyAlignment="1">
      <alignment horizontal="right"/>
    </xf>
    <xf numFmtId="0" fontId="76" fillId="25" borderId="0" xfId="64" applyFont="1" applyFill="1" applyBorder="1" applyAlignment="1">
      <alignment horizontal="left"/>
    </xf>
    <xf numFmtId="0" fontId="2" fillId="0" borderId="0" xfId="64" applyFont="1" applyAlignment="1">
      <alignment horizontal="right"/>
    </xf>
    <xf numFmtId="0" fontId="12" fillId="25" borderId="0" xfId="64" applyNumberFormat="1" applyFont="1" applyFill="1" applyBorder="1" applyAlignment="1">
      <alignment horizontal="right"/>
    </xf>
    <xf numFmtId="0" fontId="11" fillId="24" borderId="0" xfId="41" applyFont="1" applyFill="1" applyBorder="1" applyAlignment="1">
      <alignment horizontal="left" indent="2"/>
    </xf>
    <xf numFmtId="0" fontId="11" fillId="25" borderId="12" xfId="64" applyFont="1" applyFill="1" applyBorder="1" applyAlignment="1">
      <alignment horizontal="left"/>
    </xf>
    <xf numFmtId="0" fontId="12" fillId="25" borderId="0" xfId="64" applyNumberFormat="1" applyFont="1" applyFill="1" applyBorder="1" applyAlignment="1">
      <alignment horizontal="left"/>
    </xf>
    <xf numFmtId="0" fontId="11" fillId="24" borderId="0" xfId="41" applyFont="1" applyFill="1" applyBorder="1"/>
    <xf numFmtId="0" fontId="76" fillId="25" borderId="0" xfId="64" applyFont="1" applyFill="1" applyBorder="1" applyAlignment="1">
      <alignment horizontal="justify" vertical="center"/>
    </xf>
    <xf numFmtId="0" fontId="16" fillId="24" borderId="11" xfId="62" applyFont="1" applyFill="1" applyBorder="1" applyAlignment="1">
      <alignment horizontal="left" wrapText="1"/>
    </xf>
    <xf numFmtId="0" fontId="11" fillId="25" borderId="0" xfId="64" applyFont="1" applyFill="1" applyBorder="1" applyAlignment="1">
      <alignment horizontal="right"/>
    </xf>
    <xf numFmtId="165" fontId="1" fillId="0" borderId="0" xfId="64" applyNumberFormat="1"/>
    <xf numFmtId="0" fontId="12" fillId="25" borderId="0" xfId="0" applyNumberFormat="1" applyFont="1" applyFill="1" applyBorder="1" applyAlignment="1">
      <alignment horizontal="left"/>
    </xf>
    <xf numFmtId="0" fontId="11" fillId="25" borderId="12" xfId="0" applyFont="1" applyFill="1" applyBorder="1" applyAlignment="1">
      <alignment horizontal="right"/>
    </xf>
    <xf numFmtId="0" fontId="9" fillId="25" borderId="10" xfId="0" applyFont="1" applyFill="1" applyBorder="1" applyAlignment="1">
      <alignment horizontal="left"/>
    </xf>
    <xf numFmtId="164" fontId="12" fillId="34" borderId="0" xfId="41" applyNumberFormat="1" applyFont="1" applyFill="1" applyBorder="1" applyAlignment="1">
      <alignment horizontal="center" wrapText="1"/>
    </xf>
    <xf numFmtId="164" fontId="11" fillId="24" borderId="33" xfId="41" applyNumberFormat="1" applyFont="1" applyFill="1" applyBorder="1" applyAlignment="1">
      <alignment horizontal="center" wrapText="1"/>
    </xf>
    <xf numFmtId="0" fontId="18" fillId="24" borderId="0" xfId="41" applyFont="1" applyFill="1" applyBorder="1" applyAlignment="1">
      <alignment horizontal="center" wrapText="1"/>
    </xf>
    <xf numFmtId="0" fontId="11" fillId="25" borderId="0" xfId="0" applyFont="1" applyFill="1" applyBorder="1" applyAlignment="1">
      <alignment horizontal="center"/>
    </xf>
    <xf numFmtId="0" fontId="9" fillId="25" borderId="13" xfId="0" applyFont="1" applyFill="1" applyBorder="1" applyAlignment="1">
      <alignment horizontal="left"/>
    </xf>
    <xf numFmtId="0" fontId="10" fillId="25" borderId="0" xfId="0" applyFont="1" applyFill="1" applyBorder="1"/>
    <xf numFmtId="0" fontId="9" fillId="25" borderId="0" xfId="54" applyFont="1" applyFill="1" applyBorder="1" applyAlignment="1">
      <alignment horizontal="left"/>
    </xf>
    <xf numFmtId="0" fontId="18" fillId="25" borderId="0" xfId="70" applyFont="1" applyFill="1" applyBorder="1" applyAlignment="1">
      <alignment horizontal="left" vertical="center"/>
    </xf>
    <xf numFmtId="0" fontId="57" fillId="25" borderId="0" xfId="0" applyFont="1" applyFill="1" applyBorder="1" applyAlignment="1">
      <alignment horizontal="center" vertical="center"/>
    </xf>
    <xf numFmtId="0" fontId="0" fillId="28" borderId="31" xfId="0" applyFill="1" applyBorder="1"/>
    <xf numFmtId="0" fontId="3" fillId="28" borderId="34" xfId="0" applyFont="1" applyFill="1" applyBorder="1" applyAlignment="1">
      <alignment vertical="center"/>
    </xf>
    <xf numFmtId="0" fontId="9" fillId="25" borderId="0" xfId="0" applyFont="1" applyFill="1" applyBorder="1" applyAlignment="1">
      <alignment horizontal="right"/>
    </xf>
    <xf numFmtId="0" fontId="57" fillId="25" borderId="36" xfId="0" applyFont="1" applyFill="1" applyBorder="1" applyAlignment="1">
      <alignment horizontal="left" vertical="center" indent="1"/>
    </xf>
    <xf numFmtId="0" fontId="57" fillId="25" borderId="35" xfId="0" applyFont="1" applyFill="1" applyBorder="1" applyAlignment="1">
      <alignment horizontal="right"/>
    </xf>
    <xf numFmtId="0" fontId="57" fillId="25" borderId="35" xfId="0" applyFont="1" applyFill="1" applyBorder="1"/>
    <xf numFmtId="0" fontId="57" fillId="25" borderId="37" xfId="0" applyFont="1" applyFill="1" applyBorder="1" applyAlignment="1">
      <alignment horizontal="right"/>
    </xf>
    <xf numFmtId="0" fontId="59" fillId="25" borderId="13" xfId="0" applyFont="1" applyFill="1" applyBorder="1"/>
    <xf numFmtId="0" fontId="18" fillId="25" borderId="0" xfId="0" applyFont="1" applyFill="1" applyBorder="1" applyAlignment="1">
      <alignment horizontal="left"/>
    </xf>
    <xf numFmtId="1" fontId="58" fillId="25" borderId="0" xfId="0" applyNumberFormat="1" applyFont="1" applyFill="1" applyBorder="1" applyAlignment="1">
      <alignment horizontal="right"/>
    </xf>
    <xf numFmtId="1" fontId="58" fillId="33" borderId="0" xfId="0" applyNumberFormat="1" applyFont="1" applyFill="1" applyBorder="1" applyAlignment="1">
      <alignment horizontal="right"/>
    </xf>
    <xf numFmtId="0" fontId="13" fillId="25" borderId="0" xfId="0" applyFont="1" applyFill="1"/>
    <xf numFmtId="0" fontId="13" fillId="25" borderId="13" xfId="0" applyFont="1" applyFill="1" applyBorder="1"/>
    <xf numFmtId="0" fontId="11" fillId="25" borderId="0" xfId="0" applyFont="1" applyFill="1" applyBorder="1" applyAlignment="1">
      <alignment horizontal="left"/>
    </xf>
    <xf numFmtId="0" fontId="12" fillId="25" borderId="0" xfId="0" applyFont="1" applyFill="1" applyBorder="1" applyAlignment="1">
      <alignment horizontal="left" indent="1"/>
    </xf>
    <xf numFmtId="1" fontId="16" fillId="25" borderId="0" xfId="0" applyNumberFormat="1" applyFont="1" applyFill="1" applyBorder="1" applyAlignment="1">
      <alignment horizontal="right"/>
    </xf>
    <xf numFmtId="1" fontId="16" fillId="33" borderId="0" xfId="0" applyNumberFormat="1" applyFont="1" applyFill="1" applyBorder="1" applyAlignment="1">
      <alignment horizontal="right"/>
    </xf>
    <xf numFmtId="0" fontId="62" fillId="25" borderId="0" xfId="0" applyFont="1" applyFill="1"/>
    <xf numFmtId="0" fontId="62" fillId="25" borderId="13" xfId="0" applyFont="1" applyFill="1" applyBorder="1"/>
    <xf numFmtId="0" fontId="57" fillId="25" borderId="0" xfId="0" applyFont="1" applyFill="1" applyBorder="1" applyAlignment="1">
      <alignment horizontal="left"/>
    </xf>
    <xf numFmtId="0" fontId="29" fillId="25" borderId="0" xfId="0" applyFont="1" applyFill="1"/>
    <xf numFmtId="0" fontId="29" fillId="25" borderId="13" xfId="0" applyFont="1" applyFill="1" applyBorder="1"/>
    <xf numFmtId="3" fontId="58" fillId="25" borderId="0" xfId="0" applyNumberFormat="1" applyFont="1" applyFill="1" applyBorder="1" applyAlignment="1">
      <alignment horizontal="right"/>
    </xf>
    <xf numFmtId="3" fontId="58" fillId="33" borderId="0" xfId="0" applyNumberFormat="1" applyFont="1" applyFill="1" applyBorder="1" applyAlignment="1">
      <alignment horizontal="right"/>
    </xf>
    <xf numFmtId="0" fontId="29" fillId="0" borderId="0" xfId="0" applyFont="1"/>
    <xf numFmtId="3" fontId="16" fillId="33" borderId="0" xfId="0" applyNumberFormat="1" applyFont="1" applyFill="1" applyBorder="1" applyAlignment="1">
      <alignment horizontal="right"/>
    </xf>
    <xf numFmtId="3" fontId="4" fillId="25" borderId="0" xfId="0" applyNumberFormat="1" applyFont="1" applyFill="1" applyBorder="1"/>
    <xf numFmtId="0" fontId="18" fillId="25" borderId="0" xfId="0" quotePrefix="1" applyFont="1" applyFill="1" applyBorder="1" applyAlignment="1">
      <alignment horizontal="left"/>
    </xf>
    <xf numFmtId="167" fontId="58" fillId="25" borderId="0" xfId="0" applyNumberFormat="1" applyFont="1" applyFill="1" applyBorder="1" applyAlignment="1">
      <alignment horizontal="right"/>
    </xf>
    <xf numFmtId="167" fontId="58" fillId="33" borderId="0" xfId="0" applyNumberFormat="1" applyFont="1" applyFill="1" applyBorder="1" applyAlignment="1">
      <alignment horizontal="right"/>
    </xf>
    <xf numFmtId="0" fontId="28" fillId="25" borderId="0" xfId="0" applyFont="1" applyFill="1" applyBorder="1" applyAlignment="1">
      <alignment horizontal="left"/>
    </xf>
    <xf numFmtId="1" fontId="12" fillId="25" borderId="0" xfId="0" applyNumberFormat="1" applyFont="1" applyFill="1" applyBorder="1" applyAlignment="1">
      <alignment horizontal="left" indent="1"/>
    </xf>
    <xf numFmtId="1" fontId="12" fillId="35" borderId="0" xfId="0" applyNumberFormat="1" applyFont="1" applyFill="1" applyBorder="1" applyAlignment="1">
      <alignment horizontal="left" indent="1"/>
    </xf>
    <xf numFmtId="165" fontId="16" fillId="25" borderId="0" xfId="0" applyNumberFormat="1" applyFont="1" applyFill="1" applyBorder="1" applyAlignment="1">
      <alignment horizontal="right"/>
    </xf>
    <xf numFmtId="165" fontId="16" fillId="33" borderId="0" xfId="0" applyNumberFormat="1" applyFont="1" applyFill="1" applyBorder="1" applyAlignment="1">
      <alignment horizontal="right"/>
    </xf>
    <xf numFmtId="0" fontId="57" fillId="25" borderId="0" xfId="0" applyFont="1" applyFill="1" applyBorder="1" applyAlignment="1">
      <alignment horizontal="left" vertical="center" indent="1"/>
    </xf>
    <xf numFmtId="49" fontId="57" fillId="25" borderId="0" xfId="0" applyNumberFormat="1" applyFont="1" applyFill="1" applyBorder="1" applyAlignment="1">
      <alignment horizontal="left" vertical="center" indent="1"/>
    </xf>
    <xf numFmtId="0" fontId="57" fillId="25" borderId="0" xfId="0" applyFont="1" applyFill="1" applyBorder="1"/>
    <xf numFmtId="0" fontId="54" fillId="25" borderId="0" xfId="0" applyFont="1" applyFill="1" applyBorder="1"/>
    <xf numFmtId="0" fontId="54" fillId="25" borderId="0" xfId="0" applyFont="1" applyFill="1" applyBorder="1" applyAlignment="1">
      <alignment horizontal="center"/>
    </xf>
    <xf numFmtId="0" fontId="54" fillId="25" borderId="0" xfId="0" applyFont="1" applyFill="1" applyBorder="1" applyAlignment="1">
      <alignment horizontal="right"/>
    </xf>
    <xf numFmtId="0" fontId="54" fillId="25" borderId="45" xfId="0" applyFont="1" applyFill="1" applyBorder="1" applyAlignment="1">
      <alignment horizontal="right"/>
    </xf>
    <xf numFmtId="0" fontId="18" fillId="25" borderId="0" xfId="0" applyFont="1" applyFill="1" applyBorder="1"/>
    <xf numFmtId="3" fontId="18" fillId="25" borderId="0" xfId="0" applyNumberFormat="1" applyFont="1" applyFill="1" applyBorder="1" applyAlignment="1">
      <alignment horizontal="center"/>
    </xf>
    <xf numFmtId="49" fontId="11" fillId="25" borderId="33" xfId="0" applyNumberFormat="1" applyFont="1" applyFill="1" applyBorder="1" applyAlignment="1">
      <alignment horizontal="center" vertical="center" wrapText="1"/>
    </xf>
    <xf numFmtId="49" fontId="11" fillId="25" borderId="0" xfId="0" applyNumberFormat="1" applyFont="1" applyFill="1" applyAlignment="1">
      <alignment horizontal="center" vertical="center" wrapText="1"/>
    </xf>
    <xf numFmtId="0" fontId="11" fillId="25" borderId="33" xfId="0" applyFont="1" applyFill="1" applyBorder="1" applyAlignment="1">
      <alignment horizontal="center" vertical="center" wrapText="1"/>
    </xf>
    <xf numFmtId="3" fontId="12" fillId="25" borderId="0" xfId="0" applyNumberFormat="1" applyFont="1" applyFill="1" applyBorder="1" applyAlignment="1">
      <alignment horizontal="center"/>
    </xf>
    <xf numFmtId="49" fontId="11" fillId="25" borderId="0" xfId="0" applyNumberFormat="1" applyFont="1" applyFill="1" applyBorder="1" applyAlignment="1">
      <alignment horizontal="center" vertical="center" wrapText="1"/>
    </xf>
    <xf numFmtId="0" fontId="11" fillId="25" borderId="0" xfId="0" applyFont="1" applyFill="1" applyBorder="1" applyAlignment="1">
      <alignment horizontal="center" vertical="center" wrapText="1"/>
    </xf>
    <xf numFmtId="3" fontId="70" fillId="25" borderId="0" xfId="0" applyNumberFormat="1" applyFont="1" applyFill="1" applyBorder="1" applyAlignment="1">
      <alignment horizontal="center"/>
    </xf>
    <xf numFmtId="0" fontId="11" fillId="25" borderId="0" xfId="0" applyFont="1" applyFill="1" applyBorder="1" applyAlignment="1">
      <alignment horizontal="center" wrapText="1"/>
    </xf>
    <xf numFmtId="3" fontId="16" fillId="25" borderId="0" xfId="0" applyNumberFormat="1" applyFont="1" applyFill="1" applyBorder="1" applyAlignment="1">
      <alignment horizontal="right" vertical="center"/>
    </xf>
    <xf numFmtId="167" fontId="16" fillId="25" borderId="0" xfId="0" applyNumberFormat="1" applyFont="1" applyFill="1" applyBorder="1" applyAlignment="1">
      <alignment horizontal="center" vertical="center"/>
    </xf>
    <xf numFmtId="3" fontId="54" fillId="25" borderId="0" xfId="0" applyNumberFormat="1" applyFont="1" applyFill="1" applyBorder="1" applyAlignment="1">
      <alignment horizontal="center"/>
    </xf>
    <xf numFmtId="167" fontId="70" fillId="25" borderId="0" xfId="0" applyNumberFormat="1" applyFont="1" applyFill="1" applyBorder="1" applyAlignment="1">
      <alignment horizontal="center"/>
    </xf>
    <xf numFmtId="167" fontId="71" fillId="25" borderId="0" xfId="0" applyNumberFormat="1" applyFont="1" applyFill="1" applyBorder="1" applyAlignment="1">
      <alignment horizontal="right"/>
    </xf>
    <xf numFmtId="0" fontId="57" fillId="25" borderId="35" xfId="0" applyFont="1" applyFill="1" applyBorder="1" applyAlignment="1">
      <alignment horizontal="center"/>
    </xf>
    <xf numFmtId="0" fontId="57" fillId="25" borderId="0" xfId="0" applyFont="1" applyFill="1" applyBorder="1" applyAlignment="1">
      <alignment horizontal="center"/>
    </xf>
    <xf numFmtId="0" fontId="57" fillId="25" borderId="0" xfId="0" applyFont="1" applyFill="1" applyBorder="1" applyAlignment="1">
      <alignment horizontal="right"/>
    </xf>
    <xf numFmtId="0" fontId="16" fillId="25" borderId="0" xfId="0" applyFont="1" applyFill="1" applyBorder="1" applyAlignment="1">
      <alignment horizontal="left" wrapText="1"/>
    </xf>
    <xf numFmtId="0" fontId="18" fillId="25" borderId="0" xfId="0" applyFont="1" applyFill="1" applyBorder="1" applyAlignment="1">
      <alignment horizontal="right" indent="1"/>
    </xf>
    <xf numFmtId="0" fontId="9" fillId="25" borderId="0" xfId="0" applyFont="1" applyFill="1" applyBorder="1" applyAlignment="1">
      <alignment horizontal="right" indent="2"/>
    </xf>
    <xf numFmtId="0" fontId="12" fillId="25" borderId="0" xfId="0" applyFont="1" applyFill="1" applyBorder="1" applyAlignment="1">
      <alignment horizontal="right" indent="1"/>
    </xf>
    <xf numFmtId="0" fontId="9" fillId="33" borderId="0" xfId="0" applyFont="1" applyFill="1" applyBorder="1" applyAlignment="1">
      <alignment horizontal="right" indent="2"/>
    </xf>
    <xf numFmtId="3" fontId="18" fillId="25" borderId="0" xfId="0" applyNumberFormat="1" applyFont="1" applyFill="1" applyBorder="1" applyAlignment="1">
      <alignment horizontal="right"/>
    </xf>
    <xf numFmtId="0" fontId="18" fillId="25" borderId="0" xfId="0" applyFont="1" applyFill="1" applyBorder="1" applyAlignment="1">
      <alignment horizontal="right"/>
    </xf>
    <xf numFmtId="167" fontId="9" fillId="25" borderId="0" xfId="0" applyNumberFormat="1" applyFont="1" applyFill="1" applyBorder="1" applyAlignment="1">
      <alignment horizontal="right" indent="2"/>
    </xf>
    <xf numFmtId="0" fontId="29" fillId="25" borderId="0" xfId="0" applyFont="1" applyFill="1" applyBorder="1" applyAlignment="1"/>
    <xf numFmtId="0" fontId="62" fillId="0" borderId="0" xfId="0" applyFont="1" applyBorder="1"/>
    <xf numFmtId="0" fontId="16" fillId="25" borderId="0" xfId="0" applyFont="1" applyFill="1" applyBorder="1" applyAlignment="1">
      <alignment horizontal="left"/>
    </xf>
    <xf numFmtId="0" fontId="62" fillId="25" borderId="0" xfId="0" applyFont="1" applyFill="1" applyBorder="1" applyAlignment="1"/>
    <xf numFmtId="0" fontId="50" fillId="25" borderId="0" xfId="0" applyFont="1" applyFill="1" applyBorder="1" applyAlignment="1">
      <alignment horizontal="left" vertical="center"/>
    </xf>
    <xf numFmtId="0" fontId="62" fillId="25" borderId="0" xfId="0" applyFont="1" applyFill="1" applyBorder="1"/>
    <xf numFmtId="0" fontId="62" fillId="0" borderId="0" xfId="0" applyFont="1"/>
    <xf numFmtId="0" fontId="0" fillId="33" borderId="13" xfId="0" applyFill="1" applyBorder="1"/>
    <xf numFmtId="0" fontId="16" fillId="33" borderId="0" xfId="0" applyFont="1" applyFill="1" applyBorder="1"/>
    <xf numFmtId="0" fontId="64" fillId="33" borderId="0" xfId="0" applyFont="1" applyFill="1" applyBorder="1" applyAlignment="1"/>
    <xf numFmtId="0" fontId="29" fillId="33" borderId="0" xfId="0" applyFont="1" applyFill="1" applyBorder="1"/>
    <xf numFmtId="0" fontId="16" fillId="33" borderId="0" xfId="0" applyFont="1" applyFill="1" applyBorder="1" applyAlignment="1">
      <alignment horizontal="left" wrapText="1"/>
    </xf>
    <xf numFmtId="0" fontId="62" fillId="33" borderId="0" xfId="0" applyFont="1" applyFill="1" applyBorder="1"/>
    <xf numFmtId="0" fontId="15" fillId="33" borderId="40" xfId="0" applyFont="1" applyFill="1" applyBorder="1" applyAlignment="1">
      <alignment vertical="center"/>
    </xf>
    <xf numFmtId="0" fontId="11" fillId="33" borderId="0" xfId="0" applyFont="1" applyFill="1" applyBorder="1" applyAlignment="1">
      <alignment horizontal="center"/>
    </xf>
    <xf numFmtId="0" fontId="11" fillId="33" borderId="39" xfId="0" applyFont="1" applyFill="1" applyBorder="1" applyAlignment="1"/>
    <xf numFmtId="0" fontId="11" fillId="33" borderId="0" xfId="0" applyFont="1" applyFill="1" applyBorder="1" applyAlignment="1"/>
    <xf numFmtId="0" fontId="11" fillId="33" borderId="12" xfId="0" applyFont="1" applyFill="1" applyBorder="1" applyAlignment="1">
      <alignment horizontal="center"/>
    </xf>
    <xf numFmtId="0" fontId="18" fillId="33" borderId="0" xfId="0" applyFont="1" applyFill="1" applyBorder="1" applyAlignment="1">
      <alignment horizontal="left"/>
    </xf>
    <xf numFmtId="164" fontId="11" fillId="33" borderId="0" xfId="0" applyNumberFormat="1" applyFont="1" applyFill="1" applyBorder="1" applyAlignment="1">
      <alignment horizontal="center"/>
    </xf>
    <xf numFmtId="0" fontId="10" fillId="25" borderId="0" xfId="0" applyFont="1" applyFill="1"/>
    <xf numFmtId="0" fontId="10" fillId="33" borderId="13" xfId="0" applyFont="1" applyFill="1" applyBorder="1"/>
    <xf numFmtId="0" fontId="11" fillId="33" borderId="0" xfId="0" applyFont="1" applyFill="1" applyBorder="1" applyAlignment="1">
      <alignment horizontal="left" indent="1"/>
    </xf>
    <xf numFmtId="165" fontId="16" fillId="33" borderId="0" xfId="0" applyNumberFormat="1" applyFont="1" applyFill="1" applyBorder="1" applyAlignment="1">
      <alignment horizontal="center"/>
    </xf>
    <xf numFmtId="0" fontId="10" fillId="0" borderId="0" xfId="0" applyFont="1"/>
    <xf numFmtId="167" fontId="16" fillId="33" borderId="0" xfId="0" applyNumberFormat="1" applyFont="1" applyFill="1" applyBorder="1" applyAlignment="1">
      <alignment horizontal="center"/>
    </xf>
    <xf numFmtId="167" fontId="12" fillId="33" borderId="0" xfId="0" applyNumberFormat="1" applyFont="1" applyFill="1" applyBorder="1" applyAlignment="1">
      <alignment horizontal="center"/>
    </xf>
    <xf numFmtId="165" fontId="9" fillId="33" borderId="0" xfId="0" applyNumberFormat="1" applyFont="1" applyFill="1" applyBorder="1" applyAlignment="1">
      <alignment horizontal="center"/>
    </xf>
    <xf numFmtId="0" fontId="13" fillId="33" borderId="13" xfId="0" applyFont="1" applyFill="1" applyBorder="1"/>
    <xf numFmtId="0" fontId="11" fillId="33" borderId="0" xfId="0" applyFont="1" applyFill="1" applyBorder="1" applyAlignment="1">
      <alignment horizontal="left"/>
    </xf>
    <xf numFmtId="0" fontId="9" fillId="33" borderId="0" xfId="0" applyFont="1" applyFill="1" applyAlignment="1">
      <alignment horizontal="left" indent="1"/>
    </xf>
    <xf numFmtId="2" fontId="117" fillId="33" borderId="0" xfId="0" applyNumberFormat="1" applyFont="1" applyFill="1" applyBorder="1"/>
    <xf numFmtId="167" fontId="12" fillId="41" borderId="0" xfId="0" applyNumberFormat="1" applyFont="1" applyFill="1" applyBorder="1" applyAlignment="1">
      <alignment horizontal="center"/>
    </xf>
    <xf numFmtId="0" fontId="12" fillId="33" borderId="13" xfId="0" applyFont="1" applyFill="1" applyBorder="1"/>
    <xf numFmtId="0" fontId="12" fillId="33" borderId="0" xfId="0" applyFont="1" applyFill="1" applyBorder="1" applyAlignment="1">
      <alignment horizontal="left" indent="1"/>
    </xf>
    <xf numFmtId="0" fontId="2" fillId="33" borderId="0" xfId="0" applyFont="1" applyFill="1" applyBorder="1" applyAlignment="1">
      <alignment horizontal="center" wrapText="1"/>
    </xf>
    <xf numFmtId="0" fontId="2" fillId="33" borderId="0" xfId="0" applyFont="1" applyFill="1" applyBorder="1"/>
    <xf numFmtId="0" fontId="9" fillId="33" borderId="44" xfId="0" applyFont="1" applyFill="1" applyBorder="1" applyAlignment="1">
      <alignment horizontal="left" indent="1"/>
    </xf>
    <xf numFmtId="49" fontId="9" fillId="33" borderId="44" xfId="0" applyNumberFormat="1" applyFont="1" applyFill="1" applyBorder="1"/>
    <xf numFmtId="49" fontId="84" fillId="33" borderId="44" xfId="0" applyNumberFormat="1" applyFont="1" applyFill="1" applyBorder="1"/>
    <xf numFmtId="165" fontId="12" fillId="33" borderId="0" xfId="0" applyNumberFormat="1" applyFont="1" applyFill="1" applyBorder="1" applyAlignment="1">
      <alignment horizontal="center"/>
    </xf>
    <xf numFmtId="0" fontId="9" fillId="33" borderId="0" xfId="0" applyFont="1" applyFill="1" applyBorder="1" applyAlignment="1">
      <alignment horizontal="left" indent="1"/>
    </xf>
    <xf numFmtId="0" fontId="2" fillId="33" borderId="86" xfId="0" applyFont="1" applyFill="1" applyBorder="1"/>
    <xf numFmtId="0" fontId="50" fillId="33" borderId="0" xfId="0" applyFont="1" applyFill="1" applyBorder="1" applyAlignment="1">
      <alignment horizontal="left"/>
    </xf>
    <xf numFmtId="0" fontId="14" fillId="28" borderId="43" xfId="0" applyFont="1" applyFill="1" applyBorder="1" applyAlignment="1">
      <alignment horizontal="center" vertical="center"/>
    </xf>
    <xf numFmtId="49" fontId="12" fillId="25" borderId="0" xfId="0" applyNumberFormat="1" applyFont="1" applyFill="1" applyBorder="1" applyAlignment="1">
      <alignment horizontal="right"/>
    </xf>
    <xf numFmtId="0" fontId="14" fillId="25" borderId="0" xfId="0" applyFont="1" applyFill="1" applyBorder="1" applyAlignment="1">
      <alignment horizontal="center" vertical="center"/>
    </xf>
    <xf numFmtId="0" fontId="12" fillId="0" borderId="0" xfId="0" applyFont="1" applyFill="1" applyBorder="1" applyAlignment="1">
      <alignment horizontal="left"/>
    </xf>
    <xf numFmtId="0" fontId="11" fillId="25" borderId="0" xfId="65" applyFont="1" applyFill="1" applyBorder="1" applyAlignment="1">
      <alignment horizontal="center" vertical="center"/>
    </xf>
    <xf numFmtId="0" fontId="11" fillId="25" borderId="33" xfId="65" applyFont="1" applyFill="1" applyBorder="1" applyAlignment="1">
      <alignment horizontal="center" vertical="center"/>
    </xf>
    <xf numFmtId="0" fontId="11" fillId="25" borderId="10" xfId="65" applyFont="1" applyFill="1" applyBorder="1" applyAlignment="1">
      <alignment horizontal="right"/>
    </xf>
    <xf numFmtId="3" fontId="29" fillId="24" borderId="0" xfId="41" applyNumberFormat="1" applyFont="1" applyFill="1" applyBorder="1" applyAlignment="1">
      <alignment horizontal="right" wrapText="1"/>
    </xf>
    <xf numFmtId="0" fontId="1" fillId="25" borderId="0" xfId="65" applyFont="1" applyFill="1" applyBorder="1"/>
    <xf numFmtId="4" fontId="29" fillId="24" borderId="0" xfId="41" applyNumberFormat="1" applyFont="1" applyFill="1" applyBorder="1" applyAlignment="1">
      <alignment horizontal="right" wrapText="1"/>
    </xf>
    <xf numFmtId="0" fontId="11" fillId="25" borderId="12" xfId="65" applyFont="1" applyFill="1" applyBorder="1" applyAlignment="1">
      <alignment horizontal="center" vertical="center"/>
    </xf>
    <xf numFmtId="4" fontId="29" fillId="24" borderId="0" xfId="41" applyNumberFormat="1" applyFont="1" applyFill="1" applyBorder="1" applyAlignment="1">
      <alignment horizontal="right"/>
    </xf>
    <xf numFmtId="4" fontId="16" fillId="24" borderId="0" xfId="41" applyNumberFormat="1" applyFont="1" applyFill="1" applyBorder="1" applyAlignment="1">
      <alignment horizontal="right"/>
    </xf>
    <xf numFmtId="0" fontId="18" fillId="25" borderId="0" xfId="64" applyFont="1" applyFill="1" applyBorder="1" applyAlignment="1">
      <alignment horizontal="left" vertical="center"/>
    </xf>
    <xf numFmtId="0" fontId="118" fillId="25" borderId="0" xfId="54" applyFont="1" applyFill="1"/>
    <xf numFmtId="0" fontId="118" fillId="28" borderId="31" xfId="67" applyFont="1" applyFill="1" applyBorder="1"/>
    <xf numFmtId="0" fontId="118" fillId="25" borderId="12" xfId="68" applyFont="1" applyFill="1" applyBorder="1" applyAlignment="1">
      <alignment horizontal="left"/>
    </xf>
    <xf numFmtId="0" fontId="118" fillId="25" borderId="12" xfId="54" applyFont="1" applyFill="1" applyBorder="1"/>
    <xf numFmtId="0" fontId="118" fillId="0" borderId="0" xfId="54" applyFont="1" applyFill="1" applyBorder="1"/>
    <xf numFmtId="0" fontId="118" fillId="0" borderId="0" xfId="54" applyFont="1"/>
    <xf numFmtId="0" fontId="118" fillId="25" borderId="0" xfId="54" applyFont="1" applyFill="1" applyBorder="1"/>
    <xf numFmtId="0" fontId="118" fillId="25" borderId="0" xfId="54" applyFont="1" applyFill="1" applyAlignment="1">
      <alignment vertical="center"/>
    </xf>
    <xf numFmtId="0" fontId="118" fillId="25" borderId="0" xfId="54" applyFont="1" applyFill="1" applyBorder="1" applyAlignment="1">
      <alignment vertical="center"/>
    </xf>
    <xf numFmtId="0" fontId="118" fillId="0" borderId="0" xfId="54" applyFont="1" applyAlignment="1">
      <alignment vertical="center"/>
    </xf>
    <xf numFmtId="0" fontId="118" fillId="25" borderId="0" xfId="69" applyFont="1" applyFill="1" applyBorder="1"/>
    <xf numFmtId="0" fontId="119" fillId="25" borderId="0" xfId="69" applyFont="1" applyFill="1" applyBorder="1" applyAlignment="1">
      <alignment horizontal="left" wrapText="1" indent="1"/>
    </xf>
    <xf numFmtId="0" fontId="120" fillId="25" borderId="0" xfId="69" applyFont="1" applyFill="1" applyBorder="1" applyAlignment="1">
      <alignment horizontal="center" vertical="center" wrapText="1"/>
    </xf>
    <xf numFmtId="0" fontId="120" fillId="25" borderId="12" xfId="69" applyFont="1" applyFill="1" applyBorder="1" applyAlignment="1">
      <alignment horizontal="center" vertical="center"/>
    </xf>
    <xf numFmtId="3" fontId="121" fillId="25" borderId="0" xfId="69" applyNumberFormat="1" applyFont="1" applyFill="1" applyBorder="1" applyAlignment="1">
      <alignment horizontal="center" vertical="center"/>
    </xf>
    <xf numFmtId="0" fontId="120" fillId="25" borderId="12" xfId="69" applyFont="1" applyFill="1" applyBorder="1" applyAlignment="1">
      <alignment horizontal="center" vertical="center" wrapText="1"/>
    </xf>
    <xf numFmtId="3" fontId="122" fillId="24" borderId="0" xfId="41" applyNumberFormat="1" applyFont="1" applyFill="1" applyBorder="1" applyAlignment="1">
      <alignment horizontal="center" wrapText="1"/>
    </xf>
    <xf numFmtId="0" fontId="121" fillId="25" borderId="0" xfId="69" applyFont="1" applyFill="1" applyBorder="1" applyAlignment="1">
      <alignment horizontal="left" vertical="center"/>
    </xf>
    <xf numFmtId="0" fontId="120" fillId="24" borderId="0" xfId="41" applyFont="1" applyFill="1" applyBorder="1" applyAlignment="1">
      <alignment horizontal="left" indent="2"/>
    </xf>
    <xf numFmtId="0" fontId="123" fillId="25" borderId="0" xfId="69" applyFont="1" applyFill="1" applyBorder="1"/>
    <xf numFmtId="0" fontId="118" fillId="25" borderId="0" xfId="69" applyFont="1" applyFill="1"/>
    <xf numFmtId="0" fontId="118" fillId="25" borderId="0" xfId="70" applyFont="1" applyFill="1" applyBorder="1" applyAlignment="1"/>
    <xf numFmtId="0" fontId="118" fillId="0" borderId="0" xfId="70" applyFont="1" applyBorder="1" applyAlignment="1"/>
    <xf numFmtId="0" fontId="118" fillId="0" borderId="0" xfId="70" applyFont="1" applyAlignment="1"/>
    <xf numFmtId="0" fontId="118" fillId="0" borderId="0" xfId="54" applyFont="1" applyBorder="1"/>
    <xf numFmtId="0" fontId="18" fillId="25" borderId="0" xfId="64" applyFont="1" applyFill="1" applyBorder="1" applyAlignment="1">
      <alignment horizontal="right" vertical="center"/>
    </xf>
    <xf numFmtId="3" fontId="54" fillId="25" borderId="0" xfId="64" applyNumberFormat="1" applyFont="1" applyFill="1" applyBorder="1" applyAlignment="1"/>
    <xf numFmtId="4" fontId="54" fillId="25" borderId="0" xfId="64" applyNumberFormat="1" applyFont="1" applyFill="1" applyBorder="1" applyAlignment="1"/>
    <xf numFmtId="3" fontId="54" fillId="25" borderId="10" xfId="64" applyNumberFormat="1" applyFont="1" applyFill="1" applyBorder="1" applyAlignment="1">
      <alignment horizontal="right"/>
    </xf>
    <xf numFmtId="0" fontId="54" fillId="25" borderId="0" xfId="64" applyFont="1" applyFill="1" applyBorder="1" applyAlignment="1">
      <alignment vertical="center"/>
    </xf>
    <xf numFmtId="0" fontId="24" fillId="25" borderId="0" xfId="64" applyFont="1" applyFill="1" applyAlignment="1"/>
    <xf numFmtId="3" fontId="113" fillId="25" borderId="0" xfId="64" applyNumberFormat="1" applyFont="1" applyFill="1" applyBorder="1" applyAlignment="1"/>
    <xf numFmtId="3" fontId="64" fillId="25" borderId="0" xfId="64" applyNumberFormat="1" applyFont="1" applyFill="1" applyBorder="1" applyAlignment="1">
      <alignment horizontal="right"/>
    </xf>
    <xf numFmtId="0" fontId="24" fillId="25" borderId="0" xfId="64" applyFont="1" applyFill="1" applyBorder="1" applyAlignment="1"/>
    <xf numFmtId="0" fontId="12" fillId="25" borderId="0" xfId="64" applyFont="1" applyFill="1" applyBorder="1" applyAlignment="1"/>
    <xf numFmtId="3" fontId="111" fillId="25" borderId="0" xfId="64" applyNumberFormat="1" applyFont="1" applyFill="1" applyBorder="1" applyAlignment="1"/>
    <xf numFmtId="3" fontId="65" fillId="25" borderId="0" xfId="64" applyNumberFormat="1" applyFont="1" applyFill="1" applyBorder="1" applyAlignment="1">
      <alignment horizontal="right"/>
    </xf>
    <xf numFmtId="0" fontId="16" fillId="25" borderId="0" xfId="64" quotePrefix="1" applyFont="1" applyFill="1" applyBorder="1" applyAlignment="1"/>
    <xf numFmtId="0" fontId="12" fillId="25" borderId="0" xfId="64" quotePrefix="1" applyFont="1" applyFill="1" applyBorder="1" applyAlignment="1">
      <alignment horizontal="left"/>
    </xf>
    <xf numFmtId="0" fontId="11" fillId="25" borderId="0" xfId="64" quotePrefix="1" applyFont="1" applyFill="1" applyBorder="1" applyAlignment="1">
      <alignment horizontal="left"/>
    </xf>
    <xf numFmtId="0" fontId="51" fillId="25" borderId="0" xfId="64" applyFont="1" applyFill="1" applyBorder="1" applyAlignment="1"/>
    <xf numFmtId="0" fontId="29" fillId="25" borderId="0" xfId="64" applyFont="1" applyFill="1" applyBorder="1" applyAlignment="1">
      <alignment horizontal="justify"/>
    </xf>
    <xf numFmtId="167" fontId="29" fillId="25" borderId="0" xfId="64" applyNumberFormat="1" applyFont="1" applyFill="1" applyBorder="1" applyAlignment="1">
      <alignment horizontal="right"/>
    </xf>
    <xf numFmtId="0" fontId="50" fillId="25" borderId="0" xfId="64" applyFont="1" applyFill="1" applyBorder="1" applyAlignment="1"/>
    <xf numFmtId="167" fontId="16" fillId="25" borderId="0" xfId="64" applyNumberFormat="1" applyFont="1" applyFill="1" applyBorder="1" applyAlignment="1">
      <alignment horizontal="right"/>
    </xf>
    <xf numFmtId="0" fontId="16" fillId="25" borderId="0" xfId="64" applyFont="1" applyFill="1" applyBorder="1" applyAlignment="1">
      <alignment horizontal="justify"/>
    </xf>
    <xf numFmtId="0" fontId="11" fillId="0" borderId="0" xfId="64" applyFont="1" applyBorder="1" applyAlignment="1">
      <alignment horizontal="center" vertical="center"/>
    </xf>
    <xf numFmtId="3" fontId="16" fillId="25" borderId="0" xfId="64" applyNumberFormat="1" applyFont="1" applyFill="1" applyBorder="1" applyAlignment="1">
      <alignment horizontal="right"/>
    </xf>
    <xf numFmtId="1" fontId="11" fillId="25" borderId="0" xfId="64" applyNumberFormat="1" applyFont="1" applyFill="1" applyBorder="1" applyAlignment="1">
      <alignment horizontal="center" vertical="center"/>
    </xf>
    <xf numFmtId="1" fontId="11" fillId="0" borderId="0" xfId="64" applyNumberFormat="1" applyFont="1" applyBorder="1" applyAlignment="1">
      <alignment horizontal="center" vertical="center"/>
    </xf>
    <xf numFmtId="2" fontId="20" fillId="25" borderId="0" xfId="0" applyNumberFormat="1" applyFont="1" applyFill="1" applyBorder="1" applyAlignment="1">
      <alignment horizontal="center" vertical="center" wrapText="1"/>
    </xf>
    <xf numFmtId="2" fontId="20" fillId="25" borderId="0" xfId="0" applyNumberFormat="1" applyFont="1" applyFill="1" applyBorder="1" applyAlignment="1">
      <alignment horizontal="center" vertical="center"/>
    </xf>
    <xf numFmtId="0" fontId="2" fillId="0" borderId="0" xfId="0" applyFont="1" applyAlignment="1">
      <alignment horizontal="right"/>
    </xf>
    <xf numFmtId="0" fontId="12" fillId="31" borderId="0" xfId="0" applyFont="1" applyFill="1" applyAlignment="1">
      <alignment horizontal="left" vertical="center" wrapText="1"/>
    </xf>
    <xf numFmtId="0" fontId="7" fillId="31" borderId="0" xfId="0" applyFont="1" applyFill="1" applyAlignment="1">
      <alignment horizontal="center" vertical="center"/>
    </xf>
    <xf numFmtId="0" fontId="17" fillId="25" borderId="0" xfId="0" applyFont="1" applyFill="1" applyBorder="1" applyAlignment="1"/>
    <xf numFmtId="164" fontId="12" fillId="24" borderId="0" xfId="41" applyNumberFormat="1" applyFont="1" applyFill="1" applyBorder="1" applyAlignment="1">
      <alignment wrapText="1"/>
    </xf>
    <xf numFmtId="164" fontId="22" fillId="24" borderId="0" xfId="41" applyNumberFormat="1" applyFont="1" applyFill="1" applyBorder="1" applyAlignment="1">
      <alignment wrapText="1"/>
    </xf>
    <xf numFmtId="0" fontId="9" fillId="25" borderId="10" xfId="0" applyFont="1" applyFill="1" applyBorder="1" applyAlignment="1"/>
    <xf numFmtId="0" fontId="9" fillId="25" borderId="0" xfId="0" applyFont="1" applyFill="1" applyBorder="1" applyAlignment="1"/>
    <xf numFmtId="164" fontId="17" fillId="24" borderId="0" xfId="41"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164" fontId="11" fillId="24" borderId="0" xfId="41" applyNumberFormat="1" applyFont="1" applyFill="1" applyBorder="1" applyAlignment="1">
      <alignment wrapText="1"/>
    </xf>
    <xf numFmtId="0" fontId="12" fillId="25" borderId="0" xfId="0" applyNumberFormat="1" applyFont="1" applyFill="1" applyBorder="1" applyAlignment="1">
      <alignment horizontal="left"/>
    </xf>
    <xf numFmtId="164" fontId="17" fillId="24" borderId="0" xfId="41" applyNumberFormat="1" applyFont="1" applyFill="1" applyBorder="1" applyAlignment="1">
      <alignment horizontal="left" wrapText="1"/>
    </xf>
    <xf numFmtId="0" fontId="12" fillId="25" borderId="0" xfId="0" applyFont="1" applyFill="1" applyBorder="1" applyAlignment="1">
      <alignment horizontal="left" indent="4"/>
    </xf>
    <xf numFmtId="164" fontId="23" fillId="24" borderId="0" xfId="41" applyNumberFormat="1" applyFont="1" applyFill="1" applyBorder="1" applyAlignment="1">
      <alignment wrapText="1"/>
    </xf>
    <xf numFmtId="0" fontId="12" fillId="0" borderId="0" xfId="0" applyFont="1" applyBorder="1" applyAlignment="1">
      <alignment horizontal="justify" readingOrder="1"/>
    </xf>
    <xf numFmtId="0" fontId="11" fillId="25" borderId="0" xfId="0" applyFont="1" applyFill="1" applyBorder="1" applyAlignment="1">
      <alignment horizontal="justify" vertical="center" readingOrder="1"/>
    </xf>
    <xf numFmtId="0" fontId="11" fillId="25" borderId="0" xfId="0" applyNumberFormat="1" applyFont="1" applyFill="1" applyBorder="1" applyAlignment="1">
      <alignment horizontal="justify" vertical="center" readingOrder="1"/>
    </xf>
    <xf numFmtId="0" fontId="11" fillId="25" borderId="0" xfId="0" applyFont="1" applyFill="1" applyBorder="1" applyAlignment="1">
      <alignment horizontal="justify" vertical="center" wrapText="1" readingOrder="1"/>
    </xf>
    <xf numFmtId="0" fontId="2" fillId="25" borderId="0" xfId="0" applyFont="1" applyFill="1" applyBorder="1" applyAlignment="1">
      <alignment horizontal="right" readingOrder="1"/>
    </xf>
    <xf numFmtId="0" fontId="2" fillId="25" borderId="11" xfId="0" applyFont="1" applyFill="1" applyBorder="1" applyAlignment="1">
      <alignment horizontal="right" readingOrder="1"/>
    </xf>
    <xf numFmtId="0" fontId="11" fillId="25" borderId="13" xfId="0" applyFont="1" applyFill="1" applyBorder="1" applyAlignment="1">
      <alignment horizontal="center" readingOrder="1"/>
    </xf>
    <xf numFmtId="0" fontId="0" fillId="0" borderId="0" xfId="0" applyAlignment="1">
      <alignment horizontal="center" readingOrder="1"/>
    </xf>
    <xf numFmtId="0" fontId="12" fillId="25" borderId="0" xfId="0" applyFont="1" applyFill="1" applyBorder="1" applyAlignment="1">
      <alignment horizontal="justify" vertical="center" readingOrder="1"/>
    </xf>
    <xf numFmtId="0" fontId="76" fillId="25" borderId="0" xfId="64" applyFont="1" applyFill="1" applyBorder="1" applyAlignment="1">
      <alignment horizontal="left"/>
    </xf>
    <xf numFmtId="0" fontId="12" fillId="25" borderId="23" xfId="64" applyFont="1" applyFill="1" applyBorder="1" applyAlignment="1">
      <alignment horizontal="left"/>
    </xf>
    <xf numFmtId="0" fontId="12" fillId="25" borderId="0" xfId="64" applyFont="1" applyFill="1" applyBorder="1" applyAlignment="1">
      <alignment horizontal="left"/>
    </xf>
    <xf numFmtId="0" fontId="2" fillId="0" borderId="0" xfId="64" applyFont="1" applyFill="1" applyAlignment="1">
      <alignment horizontal="right"/>
    </xf>
    <xf numFmtId="0" fontId="16" fillId="0" borderId="60" xfId="64" applyFont="1" applyBorder="1" applyAlignment="1">
      <alignment vertical="top"/>
    </xf>
    <xf numFmtId="0" fontId="16" fillId="0" borderId="0" xfId="64" applyFont="1" applyBorder="1" applyAlignment="1">
      <alignment vertical="top"/>
    </xf>
    <xf numFmtId="0" fontId="11" fillId="25" borderId="61" xfId="64" applyFont="1" applyFill="1" applyBorder="1" applyAlignment="1">
      <alignment horizontal="center" vertical="center"/>
    </xf>
    <xf numFmtId="0" fontId="11" fillId="25" borderId="82" xfId="64" applyFont="1" applyFill="1" applyBorder="1" applyAlignment="1">
      <alignment horizontal="center" vertical="center"/>
    </xf>
    <xf numFmtId="0" fontId="11" fillId="25" borderId="33" xfId="64" applyFont="1" applyFill="1" applyBorder="1" applyAlignment="1">
      <alignment horizontal="center"/>
    </xf>
    <xf numFmtId="0" fontId="11" fillId="25" borderId="64" xfId="64" applyFont="1" applyFill="1" applyBorder="1" applyAlignment="1">
      <alignment horizontal="center"/>
    </xf>
    <xf numFmtId="168" fontId="12" fillId="24" borderId="0" xfId="41" applyNumberFormat="1" applyFont="1" applyFill="1" applyBorder="1" applyAlignment="1">
      <alignment horizontal="right" wrapText="1" indent="2"/>
    </xf>
    <xf numFmtId="168" fontId="12" fillId="34" borderId="0" xfId="41" applyNumberFormat="1" applyFont="1" applyFill="1" applyBorder="1" applyAlignment="1">
      <alignment horizontal="right" wrapText="1" indent="2"/>
    </xf>
    <xf numFmtId="0" fontId="16" fillId="25" borderId="0" xfId="64" applyFont="1" applyFill="1" applyBorder="1" applyAlignment="1">
      <alignment horizontal="right"/>
    </xf>
    <xf numFmtId="167" fontId="12" fillId="24" borderId="0" xfId="41" applyNumberFormat="1" applyFont="1" applyFill="1" applyBorder="1" applyAlignment="1">
      <alignment horizontal="right" wrapText="1" indent="2"/>
    </xf>
    <xf numFmtId="167" fontId="12" fillId="34" borderId="0" xfId="41" applyNumberFormat="1" applyFont="1" applyFill="1" applyBorder="1" applyAlignment="1">
      <alignment horizontal="right" wrapText="1" indent="2"/>
    </xf>
    <xf numFmtId="167" fontId="76" fillId="34" borderId="0" xfId="41" applyNumberFormat="1" applyFont="1" applyFill="1" applyBorder="1" applyAlignment="1">
      <alignment horizontal="right" wrapText="1" indent="2"/>
    </xf>
    <xf numFmtId="167" fontId="76" fillId="24" borderId="0" xfId="41" applyNumberFormat="1" applyFont="1" applyFill="1" applyBorder="1" applyAlignment="1">
      <alignment horizontal="right" wrapText="1" indent="2"/>
    </xf>
    <xf numFmtId="167" fontId="76" fillId="25" borderId="0" xfId="64" applyNumberFormat="1" applyFont="1" applyFill="1" applyBorder="1" applyAlignment="1">
      <alignment horizontal="right" indent="2"/>
    </xf>
    <xf numFmtId="167" fontId="76" fillId="33" borderId="0" xfId="64" applyNumberFormat="1" applyFont="1" applyFill="1" applyBorder="1" applyAlignment="1">
      <alignment horizontal="right" indent="2"/>
    </xf>
    <xf numFmtId="0" fontId="11" fillId="25" borderId="12" xfId="64" applyFont="1" applyFill="1" applyBorder="1" applyAlignment="1">
      <alignment horizontal="right"/>
    </xf>
    <xf numFmtId="0" fontId="11" fillId="25" borderId="59" xfId="64" applyFont="1" applyFill="1" applyBorder="1" applyAlignment="1">
      <alignment horizontal="right"/>
    </xf>
    <xf numFmtId="0" fontId="16" fillId="25" borderId="48" xfId="64" applyFont="1" applyFill="1" applyBorder="1" applyAlignment="1">
      <alignment horizontal="right"/>
    </xf>
    <xf numFmtId="0" fontId="16" fillId="0" borderId="60" xfId="64" applyFont="1" applyBorder="1" applyAlignment="1">
      <alignment vertical="justify" wrapText="1"/>
    </xf>
    <xf numFmtId="0" fontId="1" fillId="0" borderId="60" xfId="64" applyBorder="1" applyAlignment="1">
      <alignment vertical="justify" wrapText="1"/>
    </xf>
    <xf numFmtId="0" fontId="1" fillId="0" borderId="0" xfId="64" applyAlignment="1">
      <alignment vertical="justify" wrapText="1"/>
    </xf>
    <xf numFmtId="0" fontId="2" fillId="0" borderId="0" xfId="64" applyFont="1" applyAlignment="1">
      <alignment horizontal="right"/>
    </xf>
    <xf numFmtId="0" fontId="12" fillId="24" borderId="0" xfId="41" applyFont="1" applyFill="1" applyBorder="1" applyAlignment="1">
      <alignment horizontal="left" indent="1"/>
    </xf>
    <xf numFmtId="0" fontId="12" fillId="25" borderId="0" xfId="64" applyNumberFormat="1" applyFont="1" applyFill="1" applyBorder="1" applyAlignment="1">
      <alignment horizontal="right"/>
    </xf>
    <xf numFmtId="0" fontId="12" fillId="25" borderId="65" xfId="64" applyNumberFormat="1" applyFont="1" applyFill="1" applyBorder="1" applyAlignment="1">
      <alignment horizontal="right"/>
    </xf>
    <xf numFmtId="0" fontId="11" fillId="34" borderId="0" xfId="41" applyFont="1" applyFill="1" applyBorder="1" applyAlignment="1">
      <alignment horizontal="left" indent="1"/>
    </xf>
    <xf numFmtId="0" fontId="16" fillId="25" borderId="60" xfId="64" applyFont="1" applyFill="1" applyBorder="1" applyAlignment="1">
      <alignment vertical="top"/>
    </xf>
    <xf numFmtId="0" fontId="16" fillId="25" borderId="0" xfId="64" applyFont="1" applyFill="1" applyBorder="1" applyAlignment="1">
      <alignment vertical="top"/>
    </xf>
    <xf numFmtId="0" fontId="11" fillId="25" borderId="10" xfId="64" applyFont="1" applyFill="1" applyBorder="1" applyAlignment="1">
      <alignment horizontal="center" vertical="center"/>
    </xf>
    <xf numFmtId="0" fontId="11" fillId="25" borderId="33" xfId="64" applyFont="1" applyFill="1" applyBorder="1" applyAlignment="1">
      <alignment horizontal="center" vertical="center"/>
    </xf>
    <xf numFmtId="165" fontId="12" fillId="25" borderId="0" xfId="64" applyNumberFormat="1" applyFont="1" applyFill="1" applyBorder="1" applyAlignment="1">
      <alignment horizontal="right" indent="2"/>
    </xf>
    <xf numFmtId="165" fontId="12" fillId="33" borderId="0" xfId="64" applyNumberFormat="1" applyFont="1" applyFill="1" applyBorder="1" applyAlignment="1">
      <alignment horizontal="right" indent="2"/>
    </xf>
    <xf numFmtId="0" fontId="11" fillId="24" borderId="0" xfId="41" applyFont="1" applyFill="1" applyBorder="1" applyAlignment="1">
      <alignment horizontal="left" wrapText="1"/>
    </xf>
    <xf numFmtId="169" fontId="12" fillId="24" borderId="0" xfId="41" applyNumberFormat="1" applyFont="1" applyFill="1" applyBorder="1" applyAlignment="1">
      <alignment horizontal="right" wrapText="1" indent="2"/>
    </xf>
    <xf numFmtId="169" fontId="12" fillId="34" borderId="0" xfId="41" applyNumberFormat="1" applyFont="1" applyFill="1" applyBorder="1" applyAlignment="1">
      <alignment horizontal="right" wrapText="1" indent="2"/>
    </xf>
    <xf numFmtId="0" fontId="11" fillId="24" borderId="0" xfId="41" applyFont="1" applyFill="1" applyBorder="1" applyAlignment="1">
      <alignment horizontal="left" indent="2"/>
    </xf>
    <xf numFmtId="168" fontId="11" fillId="24" borderId="0" xfId="41" applyNumberFormat="1" applyFont="1" applyFill="1" applyBorder="1" applyAlignment="1">
      <alignment horizontal="right" wrapText="1" indent="2"/>
    </xf>
    <xf numFmtId="168" fontId="11" fillId="34" borderId="0" xfId="41" applyNumberFormat="1" applyFont="1" applyFill="1" applyBorder="1" applyAlignment="1">
      <alignment horizontal="right" wrapText="1" indent="2"/>
    </xf>
    <xf numFmtId="169" fontId="37" fillId="24" borderId="0" xfId="41" applyNumberFormat="1" applyFont="1" applyFill="1" applyBorder="1" applyAlignment="1">
      <alignment horizontal="right" wrapText="1" indent="2"/>
    </xf>
    <xf numFmtId="169" fontId="37" fillId="34" borderId="0" xfId="41" applyNumberFormat="1" applyFont="1" applyFill="1" applyBorder="1" applyAlignment="1">
      <alignment horizontal="right" wrapText="1" indent="2"/>
    </xf>
    <xf numFmtId="167" fontId="12" fillId="36" borderId="0" xfId="61" applyNumberFormat="1" applyFont="1" applyFill="1" applyBorder="1" applyAlignment="1">
      <alignment horizontal="right" wrapText="1" indent="2"/>
    </xf>
    <xf numFmtId="167" fontId="12" fillId="37" borderId="0" xfId="61" applyNumberFormat="1" applyFont="1" applyFill="1" applyBorder="1" applyAlignment="1">
      <alignment horizontal="right" wrapText="1" indent="2"/>
    </xf>
    <xf numFmtId="0" fontId="11" fillId="25" borderId="10" xfId="64" applyFont="1" applyFill="1" applyBorder="1" applyAlignment="1">
      <alignment horizontal="center"/>
    </xf>
    <xf numFmtId="0" fontId="11" fillId="25" borderId="63" xfId="64" applyFont="1" applyFill="1" applyBorder="1" applyAlignment="1">
      <alignment horizontal="left"/>
    </xf>
    <xf numFmtId="0" fontId="11" fillId="25" borderId="12" xfId="64" applyFont="1" applyFill="1" applyBorder="1" applyAlignment="1">
      <alignment horizontal="left"/>
    </xf>
    <xf numFmtId="0" fontId="16" fillId="25" borderId="60" xfId="64" applyFont="1" applyFill="1" applyBorder="1" applyAlignment="1">
      <alignment vertical="justify" wrapText="1"/>
    </xf>
    <xf numFmtId="0" fontId="1" fillId="25" borderId="60" xfId="64" applyFill="1" applyBorder="1" applyAlignment="1">
      <alignment vertical="justify" wrapText="1"/>
    </xf>
    <xf numFmtId="0" fontId="1" fillId="25" borderId="0" xfId="64" applyFill="1" applyAlignment="1">
      <alignment vertical="justify" wrapText="1"/>
    </xf>
    <xf numFmtId="167" fontId="12" fillId="33" borderId="0" xfId="64" applyNumberFormat="1" applyFont="1" applyFill="1" applyBorder="1" applyAlignment="1">
      <alignment horizontal="right" indent="2"/>
    </xf>
    <xf numFmtId="0" fontId="79" fillId="25" borderId="0" xfId="64" applyFont="1" applyFill="1" applyBorder="1" applyAlignment="1">
      <alignment horizontal="center"/>
    </xf>
    <xf numFmtId="167" fontId="11" fillId="33" borderId="0" xfId="64" applyNumberFormat="1" applyFont="1" applyFill="1" applyBorder="1" applyAlignment="1">
      <alignment horizontal="right" indent="2"/>
    </xf>
    <xf numFmtId="1" fontId="12" fillId="25" borderId="10" xfId="64" applyNumberFormat="1" applyFont="1" applyFill="1" applyBorder="1" applyAlignment="1">
      <alignment horizontal="center"/>
    </xf>
    <xf numFmtId="165" fontId="23" fillId="25" borderId="0" xfId="64" applyNumberFormat="1" applyFont="1" applyFill="1" applyBorder="1" applyAlignment="1">
      <alignment horizontal="right" indent="2"/>
    </xf>
    <xf numFmtId="165" fontId="23" fillId="33" borderId="0" xfId="64" applyNumberFormat="1" applyFont="1" applyFill="1" applyBorder="1" applyAlignment="1">
      <alignment horizontal="right" indent="2"/>
    </xf>
    <xf numFmtId="165" fontId="76" fillId="33" borderId="0" xfId="64" applyNumberFormat="1" applyFont="1" applyFill="1" applyBorder="1" applyAlignment="1">
      <alignment horizontal="right" indent="2"/>
    </xf>
    <xf numFmtId="165" fontId="12" fillId="24" borderId="0" xfId="41" applyNumberFormat="1" applyFont="1" applyFill="1" applyBorder="1" applyAlignment="1">
      <alignment horizontal="right" wrapText="1" indent="2"/>
    </xf>
    <xf numFmtId="165" fontId="12" fillId="34" borderId="0" xfId="41" applyNumberFormat="1" applyFont="1" applyFill="1" applyBorder="1" applyAlignment="1">
      <alignment horizontal="right" wrapText="1" indent="2"/>
    </xf>
    <xf numFmtId="165" fontId="76" fillId="25" borderId="0" xfId="64" applyNumberFormat="1" applyFont="1" applyFill="1" applyBorder="1" applyAlignment="1">
      <alignment horizontal="right" indent="2"/>
    </xf>
    <xf numFmtId="0" fontId="2" fillId="25" borderId="0" xfId="64" applyFont="1" applyFill="1" applyBorder="1" applyAlignment="1">
      <alignment horizontal="right" indent="2"/>
    </xf>
    <xf numFmtId="0" fontId="2" fillId="33" borderId="0" xfId="64" applyFont="1" applyFill="1" applyBorder="1" applyAlignment="1">
      <alignment horizontal="right" indent="2"/>
    </xf>
    <xf numFmtId="0" fontId="65" fillId="25" borderId="0" xfId="64" applyFont="1" applyFill="1" applyBorder="1" applyAlignment="1">
      <alignment horizontal="justify" vertical="center" wrapText="1"/>
    </xf>
    <xf numFmtId="0" fontId="11" fillId="25" borderId="0" xfId="64" applyFont="1" applyFill="1" applyBorder="1" applyAlignment="1">
      <alignment horizontal="left" indent="1"/>
    </xf>
    <xf numFmtId="0" fontId="2" fillId="0" borderId="0" xfId="64" applyFont="1" applyAlignment="1">
      <alignment horizontal="justify"/>
    </xf>
    <xf numFmtId="0" fontId="29" fillId="25" borderId="0" xfId="64" applyFont="1" applyFill="1" applyBorder="1" applyAlignment="1">
      <alignment wrapText="1"/>
    </xf>
    <xf numFmtId="0" fontId="16" fillId="25" borderId="0" xfId="64" applyFont="1" applyFill="1" applyBorder="1" applyAlignment="1">
      <alignment wrapText="1"/>
    </xf>
    <xf numFmtId="0" fontId="90" fillId="25" borderId="68" xfId="64" applyFont="1" applyFill="1" applyBorder="1" applyAlignment="1">
      <alignment horizontal="center" vertical="center"/>
    </xf>
    <xf numFmtId="0" fontId="90" fillId="25" borderId="69" xfId="64" applyFont="1" applyFill="1" applyBorder="1" applyAlignment="1">
      <alignment horizontal="center" vertical="center"/>
    </xf>
    <xf numFmtId="0" fontId="77" fillId="25" borderId="71" xfId="64" applyFont="1" applyFill="1" applyBorder="1" applyAlignment="1">
      <alignment vertical="center"/>
    </xf>
    <xf numFmtId="0" fontId="77" fillId="25" borderId="69" xfId="64" applyFont="1" applyFill="1" applyBorder="1" applyAlignment="1">
      <alignment vertical="center"/>
    </xf>
    <xf numFmtId="0" fontId="16" fillId="25" borderId="72" xfId="64" applyFont="1" applyFill="1" applyBorder="1" applyAlignment="1">
      <alignment horizontal="left" vertical="top"/>
    </xf>
    <xf numFmtId="0" fontId="16" fillId="25" borderId="73" xfId="64" applyFont="1" applyFill="1" applyBorder="1" applyAlignment="1">
      <alignment horizontal="left" vertical="top"/>
    </xf>
    <xf numFmtId="0" fontId="11" fillId="25" borderId="55" xfId="64" applyFont="1" applyFill="1" applyBorder="1" applyAlignment="1">
      <alignment horizontal="center"/>
    </xf>
    <xf numFmtId="0" fontId="16" fillId="25" borderId="0" xfId="64" applyFont="1" applyFill="1" applyBorder="1" applyAlignment="1">
      <alignment horizontal="justify" wrapText="1"/>
    </xf>
    <xf numFmtId="0" fontId="11" fillId="25" borderId="12" xfId="0" applyFont="1" applyFill="1" applyBorder="1" applyAlignment="1">
      <alignment horizontal="right"/>
    </xf>
    <xf numFmtId="0" fontId="11" fillId="25" borderId="59" xfId="0" applyFont="1" applyFill="1" applyBorder="1" applyAlignment="1">
      <alignment horizontal="right"/>
    </xf>
    <xf numFmtId="0" fontId="9" fillId="25" borderId="18" xfId="0" applyFont="1" applyFill="1" applyBorder="1" applyAlignment="1">
      <alignment horizontal="left"/>
    </xf>
    <xf numFmtId="0" fontId="9" fillId="25" borderId="10" xfId="0" applyFont="1" applyFill="1" applyBorder="1" applyAlignment="1">
      <alignment horizontal="left"/>
    </xf>
    <xf numFmtId="0" fontId="16" fillId="25" borderId="60" xfId="0" applyFont="1" applyFill="1" applyBorder="1" applyAlignment="1">
      <alignment horizontal="left" vertical="top"/>
    </xf>
    <xf numFmtId="0" fontId="16" fillId="25" borderId="0" xfId="0" applyFont="1" applyFill="1" applyBorder="1" applyAlignment="1">
      <alignment horizontal="left" vertical="top"/>
    </xf>
    <xf numFmtId="0" fontId="4" fillId="25" borderId="60" xfId="0" applyFont="1" applyFill="1" applyBorder="1"/>
    <xf numFmtId="0" fontId="7" fillId="25" borderId="70" xfId="0" applyFont="1" applyFill="1" applyBorder="1" applyAlignment="1">
      <alignment horizontal="center"/>
    </xf>
    <xf numFmtId="0" fontId="7" fillId="25" borderId="55" xfId="0" applyFont="1" applyFill="1" applyBorder="1" applyAlignment="1">
      <alignment horizontal="center"/>
    </xf>
    <xf numFmtId="0" fontId="76" fillId="25" borderId="0" xfId="0" applyFont="1" applyFill="1" applyBorder="1" applyAlignment="1">
      <alignment horizontal="left"/>
    </xf>
    <xf numFmtId="0" fontId="29" fillId="24" borderId="0" xfId="41" applyFont="1" applyFill="1" applyBorder="1" applyAlignment="1">
      <alignment horizontal="justify" vertical="center" wrapText="1"/>
    </xf>
    <xf numFmtId="0" fontId="16" fillId="24" borderId="0" xfId="41" applyFont="1" applyFill="1" applyBorder="1" applyAlignment="1">
      <alignment horizontal="justify" vertical="center" wrapText="1"/>
    </xf>
    <xf numFmtId="0" fontId="16" fillId="24" borderId="0" xfId="41" applyFont="1" applyFill="1" applyBorder="1" applyAlignment="1">
      <alignment horizontal="justify" vertical="top" wrapText="1"/>
    </xf>
    <xf numFmtId="0" fontId="12" fillId="25" borderId="23" xfId="0" applyNumberFormat="1" applyFont="1" applyFill="1" applyBorder="1" applyAlignment="1">
      <alignment horizontal="left"/>
    </xf>
    <xf numFmtId="0" fontId="16" fillId="25" borderId="60" xfId="64" applyFont="1" applyFill="1" applyBorder="1" applyAlignment="1">
      <alignment horizontal="left" vertical="top"/>
    </xf>
    <xf numFmtId="0" fontId="16" fillId="25" borderId="0" xfId="64" applyFont="1" applyFill="1" applyBorder="1" applyAlignment="1">
      <alignment horizontal="left" vertical="top"/>
    </xf>
    <xf numFmtId="0" fontId="11" fillId="25" borderId="70" xfId="64" applyFont="1" applyFill="1" applyBorder="1" applyAlignment="1">
      <alignment horizontal="center"/>
    </xf>
    <xf numFmtId="49" fontId="12" fillId="25" borderId="0" xfId="64" applyNumberFormat="1" applyFont="1" applyFill="1" applyBorder="1" applyAlignment="1">
      <alignment horizontal="left"/>
    </xf>
    <xf numFmtId="0" fontId="12" fillId="25" borderId="0" xfId="64" applyNumberFormat="1" applyFont="1" applyFill="1" applyBorder="1" applyAlignment="1">
      <alignment horizontal="left"/>
    </xf>
    <xf numFmtId="0" fontId="108" fillId="25" borderId="0" xfId="64" applyFont="1" applyFill="1" applyBorder="1" applyAlignment="1">
      <alignment horizontal="left"/>
    </xf>
    <xf numFmtId="167" fontId="108" fillId="25" borderId="10" xfId="64" applyNumberFormat="1" applyFont="1" applyFill="1" applyBorder="1" applyAlignment="1">
      <alignment horizontal="right" indent="2"/>
    </xf>
    <xf numFmtId="0" fontId="16" fillId="25" borderId="10" xfId="64" applyFont="1" applyFill="1" applyBorder="1" applyAlignment="1">
      <alignment horizontal="center"/>
    </xf>
    <xf numFmtId="0" fontId="1" fillId="0" borderId="77" xfId="64" applyBorder="1"/>
    <xf numFmtId="0" fontId="16" fillId="0" borderId="76" xfId="64" applyFont="1" applyBorder="1" applyAlignment="1">
      <alignment vertical="justify" wrapText="1"/>
    </xf>
    <xf numFmtId="0" fontId="1" fillId="0" borderId="76" xfId="64" applyBorder="1" applyAlignment="1">
      <alignment vertical="justify" wrapText="1"/>
    </xf>
    <xf numFmtId="0" fontId="11" fillId="25" borderId="82" xfId="64" applyFont="1" applyFill="1" applyBorder="1" applyAlignment="1">
      <alignment horizontal="center"/>
    </xf>
    <xf numFmtId="167" fontId="11" fillId="24" borderId="0" xfId="41" applyNumberFormat="1" applyFont="1" applyFill="1" applyBorder="1" applyAlignment="1">
      <alignment horizontal="right" wrapText="1" indent="2"/>
    </xf>
    <xf numFmtId="49" fontId="11" fillId="25" borderId="33" xfId="64" applyNumberFormat="1" applyFont="1" applyFill="1" applyBorder="1" applyAlignment="1">
      <alignment horizontal="center" vertical="center"/>
    </xf>
    <xf numFmtId="0" fontId="11" fillId="25" borderId="83" xfId="64" applyFont="1" applyFill="1" applyBorder="1" applyAlignment="1">
      <alignment horizontal="left" vertical="center" wrapText="1"/>
    </xf>
    <xf numFmtId="0" fontId="11" fillId="25" borderId="84" xfId="64" applyFont="1" applyFill="1" applyBorder="1" applyAlignment="1">
      <alignment horizontal="left" vertical="center" wrapText="1"/>
    </xf>
    <xf numFmtId="0" fontId="11" fillId="25" borderId="85" xfId="64" applyFont="1" applyFill="1" applyBorder="1" applyAlignment="1">
      <alignment horizontal="left" vertical="center" wrapText="1"/>
    </xf>
    <xf numFmtId="49" fontId="11" fillId="25" borderId="33" xfId="64" applyNumberFormat="1" applyFont="1" applyFill="1" applyBorder="1" applyAlignment="1">
      <alignment horizontal="center" vertical="center" wrapText="1"/>
    </xf>
    <xf numFmtId="0" fontId="108" fillId="25" borderId="0" xfId="64" applyFont="1" applyFill="1" applyBorder="1" applyAlignment="1">
      <alignment vertical="distributed"/>
    </xf>
    <xf numFmtId="3" fontId="108" fillId="25" borderId="10" xfId="64" applyNumberFormat="1" applyFont="1" applyFill="1" applyBorder="1" applyAlignment="1">
      <alignment horizontal="right" vertical="distributed" indent="1"/>
    </xf>
    <xf numFmtId="167" fontId="37" fillId="25" borderId="0" xfId="64" applyNumberFormat="1" applyFont="1" applyFill="1" applyBorder="1" applyAlignment="1">
      <alignment horizontal="right" indent="1"/>
    </xf>
    <xf numFmtId="0" fontId="16" fillId="25" borderId="46" xfId="64" applyFont="1" applyFill="1" applyBorder="1" applyAlignment="1">
      <alignment horizontal="left" vertical="top"/>
    </xf>
    <xf numFmtId="0" fontId="11" fillId="25" borderId="33" xfId="64" applyNumberFormat="1" applyFont="1" applyFill="1" applyBorder="1" applyAlignment="1">
      <alignment horizontal="center" vertical="center" wrapText="1"/>
    </xf>
    <xf numFmtId="0" fontId="11" fillId="25" borderId="10" xfId="64" applyNumberFormat="1" applyFont="1" applyFill="1" applyBorder="1" applyAlignment="1">
      <alignment horizontal="center" vertical="center" wrapText="1"/>
    </xf>
    <xf numFmtId="49" fontId="11" fillId="25" borderId="10" xfId="64" applyNumberFormat="1" applyFont="1" applyFill="1" applyBorder="1" applyAlignment="1">
      <alignment horizontal="center" vertical="center" wrapText="1"/>
    </xf>
    <xf numFmtId="3" fontId="12" fillId="25" borderId="0" xfId="64" applyNumberFormat="1" applyFont="1" applyFill="1" applyAlignment="1">
      <alignment horizontal="right" indent="1"/>
    </xf>
    <xf numFmtId="3" fontId="11" fillId="25" borderId="0" xfId="64" applyNumberFormat="1" applyFont="1" applyFill="1" applyAlignment="1">
      <alignment horizontal="right" indent="1"/>
    </xf>
    <xf numFmtId="3" fontId="12" fillId="25" borderId="0" xfId="64" applyNumberFormat="1" applyFont="1" applyFill="1" applyBorder="1" applyAlignment="1">
      <alignment horizontal="right" indent="1"/>
    </xf>
    <xf numFmtId="3" fontId="11" fillId="25" borderId="0" xfId="64" applyNumberFormat="1" applyFont="1" applyFill="1" applyBorder="1" applyAlignment="1">
      <alignment horizontal="right" indent="1"/>
    </xf>
    <xf numFmtId="49" fontId="11" fillId="25" borderId="33" xfId="64" applyNumberFormat="1" applyFont="1" applyFill="1" applyBorder="1" applyAlignment="1">
      <alignment horizontal="left" vertical="center" indent="2"/>
    </xf>
    <xf numFmtId="3" fontId="108" fillId="25" borderId="0" xfId="64" applyNumberFormat="1" applyFont="1" applyFill="1" applyBorder="1" applyAlignment="1">
      <alignment horizontal="right" indent="3"/>
    </xf>
    <xf numFmtId="3" fontId="108" fillId="25" borderId="0" xfId="64" applyNumberFormat="1" applyFont="1" applyFill="1" applyBorder="1" applyAlignment="1">
      <alignment horizontal="right" indent="5"/>
    </xf>
    <xf numFmtId="3" fontId="108" fillId="25" borderId="0" xfId="64" applyNumberFormat="1" applyFont="1" applyFill="1" applyBorder="1" applyAlignment="1">
      <alignment horizontal="right" indent="6"/>
    </xf>
    <xf numFmtId="3" fontId="12" fillId="33" borderId="0" xfId="64" applyNumberFormat="1" applyFont="1" applyFill="1" applyBorder="1" applyAlignment="1">
      <alignment horizontal="right" indent="3"/>
    </xf>
    <xf numFmtId="3" fontId="12" fillId="33" borderId="0" xfId="64" applyNumberFormat="1" applyFont="1" applyFill="1" applyBorder="1" applyAlignment="1">
      <alignment horizontal="right" indent="5"/>
    </xf>
    <xf numFmtId="3" fontId="12" fillId="33" borderId="0" xfId="64" applyNumberFormat="1" applyFont="1" applyFill="1" applyBorder="1" applyAlignment="1">
      <alignment horizontal="right" indent="6"/>
    </xf>
    <xf numFmtId="3" fontId="108" fillId="25" borderId="10" xfId="64" applyNumberFormat="1" applyFont="1" applyFill="1" applyBorder="1" applyAlignment="1">
      <alignment horizontal="right" indent="3"/>
    </xf>
    <xf numFmtId="3" fontId="108" fillId="25" borderId="10" xfId="64" applyNumberFormat="1" applyFont="1" applyFill="1" applyBorder="1" applyAlignment="1">
      <alignment horizontal="right" indent="5"/>
    </xf>
    <xf numFmtId="3" fontId="108" fillId="25" borderId="10" xfId="64" applyNumberFormat="1" applyFont="1" applyFill="1" applyBorder="1" applyAlignment="1">
      <alignment horizontal="right" indent="6"/>
    </xf>
    <xf numFmtId="3" fontId="108" fillId="25" borderId="0" xfId="64" applyNumberFormat="1" applyFont="1" applyFill="1" applyBorder="1" applyAlignment="1">
      <alignment horizontal="right" vertical="center" indent="5"/>
    </xf>
    <xf numFmtId="3" fontId="108" fillId="25" borderId="0" xfId="64" applyNumberFormat="1" applyFont="1" applyFill="1" applyBorder="1" applyAlignment="1">
      <alignment horizontal="right" vertical="center" indent="6"/>
    </xf>
    <xf numFmtId="0" fontId="12" fillId="0" borderId="0" xfId="64" applyFont="1" applyFill="1" applyBorder="1" applyAlignment="1">
      <alignment horizontal="right"/>
    </xf>
    <xf numFmtId="4" fontId="29" fillId="24" borderId="0" xfId="41" applyNumberFormat="1" applyFont="1" applyFill="1" applyBorder="1" applyAlignment="1">
      <alignment horizontal="right"/>
    </xf>
    <xf numFmtId="3" fontId="64" fillId="33" borderId="0" xfId="64" applyNumberFormat="1" applyFont="1" applyFill="1" applyBorder="1" applyAlignment="1">
      <alignment horizontal="right" indent="1"/>
    </xf>
    <xf numFmtId="167" fontId="64" fillId="25" borderId="0" xfId="64" applyNumberFormat="1" applyFont="1" applyFill="1" applyBorder="1" applyAlignment="1">
      <alignment horizontal="center"/>
    </xf>
    <xf numFmtId="3" fontId="64" fillId="33" borderId="0" xfId="64" applyNumberFormat="1" applyFont="1" applyFill="1" applyBorder="1" applyAlignment="1">
      <alignment horizontal="right"/>
    </xf>
    <xf numFmtId="4" fontId="16" fillId="24" borderId="0" xfId="41" applyNumberFormat="1" applyFont="1" applyFill="1" applyBorder="1" applyAlignment="1">
      <alignment horizontal="right"/>
    </xf>
    <xf numFmtId="3" fontId="65" fillId="33" borderId="0" xfId="64" applyNumberFormat="1" applyFont="1" applyFill="1" applyBorder="1" applyAlignment="1">
      <alignment horizontal="right" indent="1"/>
    </xf>
    <xf numFmtId="167" fontId="65" fillId="25" borderId="0" xfId="64" applyNumberFormat="1" applyFont="1" applyFill="1" applyBorder="1" applyAlignment="1">
      <alignment horizontal="center"/>
    </xf>
    <xf numFmtId="3" fontId="65" fillId="33" borderId="0" xfId="64" applyNumberFormat="1" applyFont="1" applyFill="1" applyBorder="1" applyAlignment="1">
      <alignment horizontal="right"/>
    </xf>
    <xf numFmtId="4" fontId="54" fillId="25" borderId="10" xfId="64" applyNumberFormat="1" applyFont="1" applyFill="1" applyBorder="1" applyAlignment="1">
      <alignment horizontal="right"/>
    </xf>
    <xf numFmtId="3" fontId="116" fillId="33" borderId="10" xfId="64" applyNumberFormat="1" applyFont="1" applyFill="1" applyBorder="1" applyAlignment="1">
      <alignment horizontal="right" indent="1"/>
    </xf>
    <xf numFmtId="167" fontId="54" fillId="25" borderId="10" xfId="64" applyNumberFormat="1" applyFont="1" applyFill="1" applyBorder="1" applyAlignment="1">
      <alignment horizontal="center"/>
    </xf>
    <xf numFmtId="3" fontId="54" fillId="33" borderId="10" xfId="64" applyNumberFormat="1" applyFont="1" applyFill="1" applyBorder="1" applyAlignment="1">
      <alignment horizontal="right"/>
    </xf>
    <xf numFmtId="4" fontId="29" fillId="24" borderId="0" xfId="41" applyNumberFormat="1" applyFont="1" applyFill="1" applyBorder="1" applyAlignment="1">
      <alignment horizontal="right" wrapText="1"/>
    </xf>
    <xf numFmtId="0" fontId="57" fillId="25" borderId="88" xfId="65" applyFont="1" applyFill="1" applyBorder="1" applyAlignment="1">
      <alignment horizontal="center" vertical="center" wrapText="1"/>
    </xf>
    <xf numFmtId="0" fontId="57" fillId="25" borderId="58" xfId="65" applyFont="1" applyFill="1" applyBorder="1" applyAlignment="1">
      <alignment horizontal="center" vertical="center" wrapText="1"/>
    </xf>
    <xf numFmtId="0" fontId="57" fillId="25" borderId="89" xfId="65" applyFont="1" applyFill="1" applyBorder="1" applyAlignment="1">
      <alignment horizontal="center" vertical="center" wrapText="1"/>
    </xf>
    <xf numFmtId="0" fontId="57" fillId="25" borderId="90" xfId="65" applyFont="1" applyFill="1" applyBorder="1" applyAlignment="1">
      <alignment horizontal="center" vertical="center" wrapText="1"/>
    </xf>
    <xf numFmtId="0" fontId="57" fillId="25" borderId="91" xfId="65" applyFont="1" applyFill="1" applyBorder="1" applyAlignment="1">
      <alignment horizontal="center" vertical="center" wrapText="1"/>
    </xf>
    <xf numFmtId="0" fontId="57" fillId="25" borderId="92" xfId="65" applyFont="1" applyFill="1" applyBorder="1" applyAlignment="1">
      <alignment horizontal="center" vertical="center" wrapText="1"/>
    </xf>
    <xf numFmtId="0" fontId="11" fillId="25" borderId="33" xfId="65" applyFont="1" applyFill="1" applyBorder="1" applyAlignment="1">
      <alignment horizontal="center" vertical="center" wrapText="1"/>
    </xf>
    <xf numFmtId="0" fontId="11" fillId="25" borderId="12" xfId="65" applyFont="1" applyFill="1" applyBorder="1" applyAlignment="1">
      <alignment horizontal="center" vertical="center"/>
    </xf>
    <xf numFmtId="0" fontId="11" fillId="25" borderId="33" xfId="65" applyFont="1" applyFill="1" applyBorder="1" applyAlignment="1">
      <alignment horizontal="center" vertical="center"/>
    </xf>
    <xf numFmtId="0" fontId="11" fillId="33" borderId="33" xfId="65" applyFont="1" applyFill="1" applyBorder="1" applyAlignment="1">
      <alignment horizontal="center" vertical="center" wrapText="1"/>
    </xf>
    <xf numFmtId="0" fontId="11" fillId="24" borderId="0" xfId="41" applyFont="1" applyFill="1" applyBorder="1"/>
    <xf numFmtId="4" fontId="29" fillId="24" borderId="0" xfId="41" applyNumberFormat="1" applyFont="1" applyFill="1" applyBorder="1" applyAlignment="1">
      <alignment horizontal="right" wrapText="1" indent="1"/>
    </xf>
    <xf numFmtId="3" fontId="29" fillId="24" borderId="0" xfId="41" applyNumberFormat="1" applyFont="1" applyFill="1" applyBorder="1" applyAlignment="1">
      <alignment horizontal="right" wrapText="1" indent="1"/>
    </xf>
    <xf numFmtId="3" fontId="29" fillId="24" borderId="0" xfId="41" applyNumberFormat="1" applyFont="1" applyFill="1" applyBorder="1" applyAlignment="1">
      <alignment horizontal="right" wrapText="1"/>
    </xf>
    <xf numFmtId="0" fontId="11" fillId="25" borderId="10" xfId="65" applyFont="1" applyFill="1" applyBorder="1" applyAlignment="1">
      <alignment horizontal="right"/>
    </xf>
    <xf numFmtId="0" fontId="1" fillId="25" borderId="0" xfId="65" applyFont="1" applyFill="1" applyBorder="1"/>
    <xf numFmtId="0" fontId="16" fillId="25" borderId="41" xfId="65" applyFont="1" applyFill="1" applyBorder="1" applyAlignment="1">
      <alignment horizontal="center"/>
    </xf>
    <xf numFmtId="0" fontId="11" fillId="25" borderId="0" xfId="65" applyFont="1" applyFill="1" applyBorder="1" applyAlignment="1">
      <alignment horizontal="center" vertical="center"/>
    </xf>
    <xf numFmtId="0" fontId="16" fillId="24" borderId="39" xfId="41" applyFont="1" applyFill="1" applyBorder="1" applyAlignment="1">
      <alignment vertical="justify" wrapText="1"/>
    </xf>
    <xf numFmtId="0" fontId="13" fillId="0" borderId="39" xfId="64" applyFont="1" applyBorder="1" applyAlignment="1">
      <alignment vertical="justify" wrapText="1"/>
    </xf>
    <xf numFmtId="0" fontId="13" fillId="0" borderId="0" xfId="64" applyFont="1" applyAlignment="1">
      <alignment vertical="justify" wrapText="1"/>
    </xf>
    <xf numFmtId="0" fontId="18" fillId="25" borderId="0" xfId="64" applyFont="1" applyFill="1" applyBorder="1" applyAlignment="1">
      <alignment horizontal="left" vertical="center"/>
    </xf>
    <xf numFmtId="2" fontId="18" fillId="24" borderId="0" xfId="41" applyNumberFormat="1" applyFont="1" applyFill="1" applyBorder="1" applyAlignment="1">
      <alignment horizontal="center" vertical="center" wrapText="1"/>
    </xf>
    <xf numFmtId="0" fontId="18" fillId="24" borderId="0" xfId="41" applyFont="1" applyFill="1" applyBorder="1" applyAlignment="1">
      <alignment vertical="center" wrapText="1"/>
    </xf>
    <xf numFmtId="0" fontId="1" fillId="0" borderId="0" xfId="64" applyAlignment="1">
      <alignment vertical="center" wrapText="1"/>
    </xf>
    <xf numFmtId="0" fontId="15" fillId="28" borderId="40" xfId="64" applyFont="1" applyFill="1" applyBorder="1" applyAlignment="1">
      <alignment horizontal="left" vertical="center" wrapText="1"/>
    </xf>
    <xf numFmtId="0" fontId="15" fillId="28" borderId="34" xfId="64" applyFont="1" applyFill="1" applyBorder="1" applyAlignment="1">
      <alignment horizontal="left" vertical="center" wrapText="1"/>
    </xf>
    <xf numFmtId="0" fontId="15" fillId="28" borderId="38" xfId="64" applyFont="1" applyFill="1" applyBorder="1" applyAlignment="1">
      <alignment horizontal="left" vertical="center" wrapText="1"/>
    </xf>
    <xf numFmtId="164" fontId="12" fillId="34" borderId="0" xfId="41" applyNumberFormat="1" applyFont="1" applyFill="1" applyBorder="1" applyAlignment="1">
      <alignment horizontal="center" wrapText="1"/>
    </xf>
    <xf numFmtId="164" fontId="16" fillId="24" borderId="41" xfId="41" applyNumberFormat="1" applyFont="1" applyFill="1" applyBorder="1" applyAlignment="1">
      <alignment horizontal="right" wrapText="1"/>
    </xf>
    <xf numFmtId="0" fontId="16" fillId="0" borderId="39" xfId="64" applyFont="1" applyBorder="1" applyAlignment="1">
      <alignment vertical="justify" wrapText="1"/>
    </xf>
    <xf numFmtId="0" fontId="1" fillId="0" borderId="39" xfId="64" applyBorder="1" applyAlignment="1">
      <alignment vertical="justify" wrapText="1"/>
    </xf>
    <xf numFmtId="0" fontId="16" fillId="24" borderId="39" xfId="41" applyFont="1" applyFill="1" applyBorder="1" applyAlignment="1">
      <alignment horizontal="left" vertical="top"/>
    </xf>
    <xf numFmtId="0" fontId="16" fillId="24" borderId="0" xfId="41" applyFont="1" applyFill="1" applyBorder="1" applyAlignment="1">
      <alignment horizontal="left" vertical="top"/>
    </xf>
    <xf numFmtId="0" fontId="11" fillId="0" borderId="33" xfId="54" applyFont="1" applyBorder="1" applyAlignment="1">
      <alignment horizontal="center" vertical="center" wrapText="1"/>
    </xf>
    <xf numFmtId="0" fontId="16" fillId="34" borderId="0" xfId="41" applyFont="1" applyFill="1" applyBorder="1" applyAlignment="1">
      <alignment horizontal="justify" vertical="center"/>
    </xf>
    <xf numFmtId="0" fontId="16" fillId="24" borderId="0" xfId="41" applyFont="1" applyFill="1" applyBorder="1" applyAlignment="1">
      <alignment horizontal="justify" vertical="center"/>
    </xf>
    <xf numFmtId="0" fontId="18" fillId="25" borderId="0" xfId="0" applyFont="1" applyFill="1" applyBorder="1" applyAlignment="1">
      <alignment horizontal="left" vertical="center"/>
    </xf>
    <xf numFmtId="0" fontId="50" fillId="25" borderId="0" xfId="0" applyFont="1" applyFill="1" applyBorder="1" applyAlignment="1">
      <alignment horizontal="right" vertical="center"/>
    </xf>
    <xf numFmtId="0" fontId="11" fillId="25" borderId="42" xfId="0" applyFont="1" applyFill="1" applyBorder="1" applyAlignment="1">
      <alignment horizontal="left"/>
    </xf>
    <xf numFmtId="0" fontId="11" fillId="25" borderId="12" xfId="0" applyFont="1" applyFill="1" applyBorder="1" applyAlignment="1">
      <alignment horizontal="left"/>
    </xf>
    <xf numFmtId="0" fontId="16" fillId="0" borderId="39" xfId="0" applyFont="1" applyBorder="1" applyAlignment="1">
      <alignment vertical="justify" wrapText="1"/>
    </xf>
    <xf numFmtId="0" fontId="0" fillId="0" borderId="39" xfId="0" applyBorder="1" applyAlignment="1">
      <alignment vertical="justify" wrapText="1"/>
    </xf>
    <xf numFmtId="0" fontId="0" fillId="0" borderId="0" xfId="0" applyAlignment="1">
      <alignment vertical="justify" wrapText="1"/>
    </xf>
    <xf numFmtId="0" fontId="11" fillId="25" borderId="33" xfId="0" applyFont="1" applyFill="1" applyBorder="1" applyAlignment="1">
      <alignment horizontal="center"/>
    </xf>
    <xf numFmtId="0" fontId="16" fillId="0" borderId="39" xfId="0" applyFont="1" applyBorder="1" applyAlignment="1">
      <alignment wrapText="1"/>
    </xf>
    <xf numFmtId="0" fontId="0" fillId="0" borderId="39" xfId="0" applyBorder="1" applyAlignment="1">
      <alignment wrapText="1"/>
    </xf>
    <xf numFmtId="0" fontId="0" fillId="0" borderId="0" xfId="0" applyAlignment="1">
      <alignment wrapText="1"/>
    </xf>
    <xf numFmtId="0" fontId="16" fillId="33" borderId="39" xfId="0" applyFont="1" applyFill="1" applyBorder="1" applyAlignment="1">
      <alignment vertical="justify" wrapText="1"/>
    </xf>
    <xf numFmtId="0" fontId="0" fillId="33" borderId="39" xfId="0" applyFill="1" applyBorder="1" applyAlignment="1">
      <alignment vertical="justify" wrapText="1"/>
    </xf>
    <xf numFmtId="0" fontId="0" fillId="33" borderId="0" xfId="0" applyFill="1" applyAlignment="1">
      <alignment vertical="justify" wrapText="1"/>
    </xf>
    <xf numFmtId="0" fontId="11" fillId="33" borderId="33" xfId="0" applyFont="1" applyFill="1" applyBorder="1" applyAlignment="1">
      <alignment horizontal="center"/>
    </xf>
    <xf numFmtId="0" fontId="18" fillId="33" borderId="0" xfId="0" applyFont="1" applyFill="1" applyBorder="1" applyAlignment="1">
      <alignment horizontal="left"/>
    </xf>
    <xf numFmtId="0" fontId="12" fillId="25" borderId="0" xfId="0" applyNumberFormat="1" applyFont="1" applyFill="1" applyBorder="1" applyAlignment="1">
      <alignment horizontal="right"/>
    </xf>
    <xf numFmtId="3" fontId="54" fillId="25" borderId="0" xfId="0" applyNumberFormat="1" applyFont="1" applyFill="1" applyBorder="1" applyAlignment="1">
      <alignment horizontal="right" indent="2"/>
    </xf>
    <xf numFmtId="167" fontId="54" fillId="25" borderId="0" xfId="0" applyNumberFormat="1" applyFont="1" applyFill="1" applyBorder="1" applyAlignment="1">
      <alignment horizontal="right" indent="2"/>
    </xf>
    <xf numFmtId="0" fontId="18" fillId="25" borderId="0" xfId="0" applyFont="1" applyFill="1" applyBorder="1" applyAlignment="1">
      <alignment horizontal="left"/>
    </xf>
    <xf numFmtId="0" fontId="16" fillId="25" borderId="0" xfId="0" applyFont="1" applyFill="1" applyBorder="1" applyAlignment="1">
      <alignment horizontal="right" indent="2"/>
    </xf>
    <xf numFmtId="0" fontId="16" fillId="33" borderId="0" xfId="0" applyFont="1" applyFill="1" applyBorder="1" applyAlignment="1">
      <alignment horizontal="right" indent="2"/>
    </xf>
    <xf numFmtId="0" fontId="54" fillId="25" borderId="0" xfId="0" applyFont="1" applyFill="1" applyBorder="1" applyAlignment="1">
      <alignment horizontal="right" indent="2"/>
    </xf>
    <xf numFmtId="3" fontId="70" fillId="25" borderId="0" xfId="0" applyNumberFormat="1" applyFont="1" applyFill="1" applyBorder="1" applyAlignment="1">
      <alignment horizontal="center"/>
    </xf>
    <xf numFmtId="167" fontId="70" fillId="25" borderId="0" xfId="0" applyNumberFormat="1" applyFont="1" applyFill="1" applyBorder="1" applyAlignment="1">
      <alignment horizontal="center"/>
    </xf>
    <xf numFmtId="164" fontId="11" fillId="24" borderId="33" xfId="41" applyNumberFormat="1" applyFont="1" applyFill="1" applyBorder="1" applyAlignment="1">
      <alignment horizontal="center" wrapText="1"/>
    </xf>
    <xf numFmtId="0" fontId="63" fillId="25" borderId="0" xfId="0" applyFont="1" applyFill="1" applyBorder="1" applyAlignment="1">
      <alignment horizontal="center" vertical="center" wrapText="1"/>
    </xf>
    <xf numFmtId="3" fontId="16" fillId="25" borderId="0" xfId="0" applyNumberFormat="1" applyFont="1" applyFill="1" applyBorder="1" applyAlignment="1">
      <alignment horizontal="center" vertical="center"/>
    </xf>
    <xf numFmtId="167" fontId="16" fillId="25" borderId="0" xfId="0" applyNumberFormat="1" applyFont="1" applyFill="1" applyBorder="1" applyAlignment="1">
      <alignment horizontal="center" vertical="center"/>
    </xf>
    <xf numFmtId="0" fontId="11" fillId="25" borderId="0" xfId="0" applyFont="1" applyFill="1" applyAlignment="1">
      <alignment horizontal="left" indent="1"/>
    </xf>
    <xf numFmtId="0" fontId="12" fillId="25" borderId="0" xfId="0" applyFont="1" applyFill="1" applyBorder="1" applyAlignment="1">
      <alignment horizontal="left" indent="1"/>
    </xf>
    <xf numFmtId="0" fontId="52" fillId="25" borderId="0" xfId="0" applyFont="1" applyFill="1" applyBorder="1" applyAlignment="1">
      <alignment horizontal="justify" wrapText="1"/>
    </xf>
    <xf numFmtId="0" fontId="56" fillId="25" borderId="0" xfId="0" applyFont="1" applyFill="1" applyBorder="1" applyAlignment="1">
      <alignment horizontal="justify" wrapText="1"/>
    </xf>
    <xf numFmtId="0" fontId="52" fillId="25" borderId="0" xfId="0" applyFont="1" applyFill="1" applyBorder="1" applyAlignment="1">
      <alignment horizontal="justify" vertical="top" wrapText="1"/>
    </xf>
    <xf numFmtId="0" fontId="18" fillId="24" borderId="0" xfId="41" applyFont="1" applyFill="1" applyBorder="1" applyAlignment="1">
      <alignment horizontal="center" wrapText="1"/>
    </xf>
    <xf numFmtId="0" fontId="11" fillId="25" borderId="33" xfId="0" applyFont="1" applyFill="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164" fontId="11" fillId="24" borderId="33" xfId="41" applyNumberFormat="1" applyFont="1" applyFill="1" applyBorder="1" applyAlignment="1">
      <alignment horizontal="center" vertical="center" wrapText="1"/>
    </xf>
    <xf numFmtId="0" fontId="16" fillId="0" borderId="58" xfId="0" applyFont="1" applyBorder="1" applyAlignment="1">
      <alignment vertical="justify" wrapText="1"/>
    </xf>
    <xf numFmtId="0" fontId="16" fillId="0" borderId="0" xfId="0" applyFont="1" applyBorder="1" applyAlignment="1">
      <alignment vertical="justify" wrapText="1"/>
    </xf>
    <xf numFmtId="0" fontId="11" fillId="25" borderId="0" xfId="0" applyFont="1" applyFill="1" applyBorder="1" applyAlignment="1">
      <alignment horizontal="left" indent="1"/>
    </xf>
    <xf numFmtId="0" fontId="11" fillId="0" borderId="0" xfId="0" applyFont="1" applyAlignment="1">
      <alignment horizontal="left" indent="1"/>
    </xf>
    <xf numFmtId="0" fontId="7" fillId="25" borderId="12" xfId="0" applyFont="1" applyFill="1" applyBorder="1" applyAlignment="1">
      <alignment horizontal="right"/>
    </xf>
    <xf numFmtId="0" fontId="9" fillId="25" borderId="0" xfId="54" applyFont="1" applyFill="1" applyBorder="1" applyAlignment="1">
      <alignment horizontal="left"/>
    </xf>
    <xf numFmtId="0" fontId="57" fillId="25" borderId="36" xfId="0" applyFont="1" applyFill="1" applyBorder="1" applyAlignment="1">
      <alignment horizontal="center" vertical="center"/>
    </xf>
    <xf numFmtId="0" fontId="57" fillId="25" borderId="35" xfId="0" applyFont="1" applyFill="1" applyBorder="1" applyAlignment="1">
      <alignment horizontal="center" vertical="center"/>
    </xf>
    <xf numFmtId="0" fontId="57" fillId="25" borderId="37" xfId="0" applyFont="1" applyFill="1" applyBorder="1" applyAlignment="1">
      <alignment horizontal="center" vertical="center"/>
    </xf>
    <xf numFmtId="49" fontId="12" fillId="25" borderId="0" xfId="54" applyNumberFormat="1" applyFont="1" applyFill="1" applyBorder="1" applyAlignment="1">
      <alignment horizontal="left"/>
    </xf>
    <xf numFmtId="0" fontId="12" fillId="25" borderId="0" xfId="54" applyNumberFormat="1" applyFont="1" applyFill="1" applyBorder="1" applyAlignment="1">
      <alignment horizontal="left"/>
    </xf>
    <xf numFmtId="0" fontId="9" fillId="0" borderId="58" xfId="0" applyFont="1" applyFill="1" applyBorder="1" applyAlignment="1">
      <alignment horizontal="left" vertical="center"/>
    </xf>
    <xf numFmtId="0" fontId="18" fillId="25" borderId="0" xfId="70" applyFont="1" applyFill="1" applyBorder="1" applyAlignment="1">
      <alignment horizontal="left" vertical="center"/>
    </xf>
    <xf numFmtId="0" fontId="15" fillId="28" borderId="40" xfId="69" applyFont="1" applyFill="1" applyBorder="1" applyAlignment="1">
      <alignment horizontal="left" vertical="center"/>
    </xf>
    <xf numFmtId="0" fontId="15" fillId="28" borderId="34" xfId="69" applyFont="1" applyFill="1" applyBorder="1" applyAlignment="1">
      <alignment horizontal="left" vertical="center"/>
    </xf>
    <xf numFmtId="0" fontId="15" fillId="28" borderId="38" xfId="69" applyFont="1" applyFill="1" applyBorder="1" applyAlignment="1">
      <alignment horizontal="left" vertical="center"/>
    </xf>
    <xf numFmtId="0" fontId="57" fillId="25" borderId="0" xfId="0" applyFont="1" applyFill="1" applyBorder="1" applyAlignment="1">
      <alignment horizontal="center" vertical="center"/>
    </xf>
    <xf numFmtId="0" fontId="0" fillId="0" borderId="0" xfId="0" applyBorder="1" applyAlignment="1"/>
    <xf numFmtId="0" fontId="120" fillId="25" borderId="33" xfId="69" applyFont="1" applyFill="1" applyBorder="1" applyAlignment="1">
      <alignment horizontal="center" vertical="center" wrapText="1"/>
    </xf>
    <xf numFmtId="0" fontId="29" fillId="34" borderId="0" xfId="41" applyFont="1" applyFill="1" applyBorder="1" applyAlignment="1">
      <alignment horizontal="justify" wrapText="1"/>
    </xf>
    <xf numFmtId="0" fontId="16" fillId="25" borderId="26" xfId="0" applyFont="1" applyFill="1" applyBorder="1" applyAlignment="1">
      <alignment horizontal="left" vertical="top"/>
    </xf>
    <xf numFmtId="0" fontId="29" fillId="25" borderId="10" xfId="0" applyFont="1" applyFill="1" applyBorder="1" applyAlignment="1">
      <alignment horizontal="center" vertical="center" wrapText="1"/>
    </xf>
    <xf numFmtId="0" fontId="29" fillId="25" borderId="12" xfId="0" applyFont="1" applyFill="1" applyBorder="1" applyAlignment="1">
      <alignment horizontal="center" vertical="center" wrapText="1"/>
    </xf>
    <xf numFmtId="0" fontId="11" fillId="25" borderId="0" xfId="0" applyFont="1" applyFill="1" applyBorder="1" applyAlignment="1">
      <alignment horizontal="center"/>
    </xf>
    <xf numFmtId="0" fontId="9" fillId="25" borderId="13" xfId="0" applyFont="1" applyFill="1" applyBorder="1" applyAlignment="1">
      <alignment horizontal="left"/>
    </xf>
    <xf numFmtId="0" fontId="9" fillId="25" borderId="0" xfId="0" applyFont="1" applyFill="1" applyBorder="1" applyAlignment="1">
      <alignment horizontal="left"/>
    </xf>
    <xf numFmtId="0" fontId="11" fillId="25" borderId="26" xfId="0" applyFont="1" applyFill="1" applyBorder="1" applyAlignment="1">
      <alignment horizontal="center"/>
    </xf>
    <xf numFmtId="0" fontId="0" fillId="0" borderId="26" xfId="0" applyBorder="1"/>
    <xf numFmtId="0" fontId="11" fillId="25" borderId="55" xfId="0" applyFont="1" applyFill="1" applyBorder="1" applyAlignment="1">
      <alignment horizontal="center"/>
    </xf>
    <xf numFmtId="0" fontId="11" fillId="24" borderId="0" xfId="41" applyFont="1" applyFill="1" applyBorder="1" applyAlignment="1">
      <alignment horizontal="left" vertical="center" wrapText="1" indent="1"/>
    </xf>
    <xf numFmtId="0" fontId="29" fillId="24" borderId="0" xfId="41" applyFont="1" applyFill="1" applyBorder="1" applyAlignment="1">
      <alignment horizontal="left" vertical="top" wrapText="1"/>
    </xf>
    <xf numFmtId="0" fontId="32" fillId="33" borderId="0" xfId="0" applyFont="1" applyFill="1" applyBorder="1" applyAlignment="1">
      <alignment horizontal="left"/>
    </xf>
    <xf numFmtId="0" fontId="11" fillId="25" borderId="28" xfId="0" applyFont="1" applyFill="1" applyBorder="1" applyAlignment="1">
      <alignment horizontal="left"/>
    </xf>
    <xf numFmtId="0" fontId="32" fillId="25" borderId="0" xfId="0" applyFont="1" applyFill="1" applyBorder="1" applyAlignment="1">
      <alignment horizontal="left" wrapText="1"/>
    </xf>
    <xf numFmtId="0" fontId="7" fillId="34" borderId="0" xfId="41" applyFont="1" applyFill="1" applyBorder="1" applyAlignment="1">
      <alignment horizontal="left" vertical="center" wrapText="1" indent="1"/>
    </xf>
    <xf numFmtId="0" fontId="11" fillId="34" borderId="0" xfId="41" applyFont="1" applyFill="1" applyBorder="1" applyAlignment="1">
      <alignment horizontal="left" vertical="center" wrapText="1" indent="1"/>
    </xf>
    <xf numFmtId="0" fontId="29" fillId="24" borderId="0" xfId="41" applyFont="1" applyFill="1" applyBorder="1" applyAlignment="1">
      <alignment horizontal="left" wrapText="1"/>
    </xf>
    <xf numFmtId="0" fontId="29" fillId="34" borderId="0" xfId="41" applyFont="1" applyFill="1" applyBorder="1" applyAlignment="1">
      <alignment horizontal="left" wrapText="1"/>
    </xf>
    <xf numFmtId="0" fontId="12" fillId="25" borderId="29" xfId="0" applyNumberFormat="1" applyFont="1" applyFill="1" applyBorder="1" applyAlignment="1">
      <alignment horizontal="right"/>
    </xf>
    <xf numFmtId="0" fontId="16" fillId="34" borderId="0" xfId="41" applyFont="1" applyFill="1" applyBorder="1" applyAlignment="1">
      <alignment horizontal="left"/>
    </xf>
    <xf numFmtId="49" fontId="16" fillId="25" borderId="0" xfId="64" applyNumberFormat="1" applyFont="1" applyFill="1" applyBorder="1" applyAlignment="1">
      <alignment wrapText="1"/>
    </xf>
    <xf numFmtId="3" fontId="16" fillId="25" borderId="48" xfId="64" applyNumberFormat="1" applyFont="1" applyFill="1" applyBorder="1" applyAlignment="1">
      <alignment horizontal="right"/>
    </xf>
    <xf numFmtId="0" fontId="76" fillId="25" borderId="0" xfId="64" applyFont="1" applyFill="1" applyBorder="1" applyAlignment="1">
      <alignment horizontal="justify" vertical="center"/>
    </xf>
    <xf numFmtId="0" fontId="16" fillId="25" borderId="0" xfId="64" applyNumberFormat="1" applyFont="1" applyFill="1" applyBorder="1" applyAlignment="1" applyProtection="1">
      <alignment horizontal="justify" vertical="justify" wrapText="1"/>
      <protection locked="0"/>
    </xf>
    <xf numFmtId="49" fontId="12" fillId="25" borderId="0" xfId="52" applyNumberFormat="1" applyFont="1" applyFill="1" applyBorder="1" applyAlignment="1">
      <alignment horizontal="left"/>
    </xf>
    <xf numFmtId="0" fontId="12" fillId="25" borderId="0" xfId="52" applyNumberFormat="1" applyFont="1" applyFill="1" applyBorder="1" applyAlignment="1">
      <alignment horizontal="left"/>
    </xf>
    <xf numFmtId="0" fontId="12" fillId="25" borderId="0" xfId="53" applyNumberFormat="1" applyFont="1" applyFill="1" applyAlignment="1">
      <alignment horizontal="right"/>
    </xf>
    <xf numFmtId="0" fontId="12" fillId="25" borderId="0" xfId="53" applyNumberFormat="1" applyFont="1" applyFill="1" applyBorder="1" applyAlignment="1">
      <alignment horizontal="right"/>
    </xf>
    <xf numFmtId="1" fontId="12" fillId="24" borderId="0" xfId="62" applyNumberFormat="1" applyFont="1" applyFill="1" applyBorder="1" applyAlignment="1">
      <alignment horizontal="center" wrapText="1"/>
    </xf>
    <xf numFmtId="1" fontId="12" fillId="25" borderId="0" xfId="52" applyNumberFormat="1" applyFont="1" applyFill="1" applyBorder="1" applyAlignment="1">
      <alignment horizontal="center"/>
    </xf>
    <xf numFmtId="0" fontId="29" fillId="24" borderId="0" xfId="62" applyFont="1" applyFill="1" applyBorder="1" applyAlignment="1">
      <alignment horizontal="left" wrapText="1"/>
    </xf>
    <xf numFmtId="0" fontId="16" fillId="24" borderId="0" xfId="62" applyFont="1" applyFill="1" applyBorder="1" applyAlignment="1">
      <alignment horizontal="left" wrapText="1"/>
    </xf>
    <xf numFmtId="0" fontId="16" fillId="24" borderId="11" xfId="62" applyFont="1" applyFill="1" applyBorder="1" applyAlignment="1">
      <alignment horizontal="left" wrapText="1"/>
    </xf>
    <xf numFmtId="49" fontId="90" fillId="33" borderId="68" xfId="52" applyNumberFormat="1" applyFont="1" applyFill="1" applyBorder="1" applyAlignment="1">
      <alignment horizontal="center" vertical="center" wrapText="1"/>
    </xf>
    <xf numFmtId="49" fontId="90" fillId="33" borderId="69" xfId="52" applyNumberFormat="1" applyFont="1" applyFill="1" applyBorder="1" applyAlignment="1">
      <alignment horizontal="center" vertical="center"/>
    </xf>
    <xf numFmtId="0" fontId="11" fillId="25" borderId="30" xfId="0" applyFont="1" applyFill="1" applyBorder="1" applyAlignment="1">
      <alignment horizontal="right"/>
    </xf>
    <xf numFmtId="0" fontId="10" fillId="25" borderId="0" xfId="0" applyFont="1" applyFill="1" applyBorder="1"/>
    <xf numFmtId="0" fontId="34" fillId="25" borderId="0" xfId="0" applyFont="1" applyFill="1" applyBorder="1" applyAlignment="1">
      <alignment horizontal="left"/>
    </xf>
    <xf numFmtId="0" fontId="9" fillId="31" borderId="0" xfId="0" applyFont="1" applyFill="1" applyBorder="1" applyAlignment="1"/>
    <xf numFmtId="164" fontId="17" fillId="31" borderId="0" xfId="41" applyNumberFormat="1" applyFont="1" applyFill="1" applyBorder="1" applyAlignment="1">
      <alignment horizontal="left" wrapText="1"/>
    </xf>
  </cellXfs>
  <cellStyles count="72">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Entrada" xfId="33" builtinId="20" customBuiltin="1"/>
    <cellStyle name="Euro" xfId="34"/>
    <cellStyle name="Hiperligação" xfId="35" builtinId="8"/>
    <cellStyle name="Incorrecto" xfId="36" builtinId="27" customBuiltin="1"/>
    <cellStyle name="Neutro" xfId="37" builtinId="28" customBuiltin="1"/>
    <cellStyle name="Normal" xfId="0" builtinId="0"/>
    <cellStyle name="Normal 2" xfId="38"/>
    <cellStyle name="Normal 3" xfId="39"/>
    <cellStyle name="Normal 3 2" xfId="53"/>
    <cellStyle name="Normal 4" xfId="40"/>
    <cellStyle name="Normal 5" xfId="51"/>
    <cellStyle name="Normal 5 2" xfId="52"/>
    <cellStyle name="Normal 6" xfId="55"/>
    <cellStyle name="Normal 6 2" xfId="64"/>
    <cellStyle name="Normal 7" xfId="58"/>
    <cellStyle name="Normal_18ssocial RSI" xfId="60"/>
    <cellStyle name="Normal_beFev2008 2" xfId="65"/>
    <cellStyle name="Normal_befev2009" xfId="68"/>
    <cellStyle name="Normal_bejan2009" xfId="70"/>
    <cellStyle name="Normal_bejul2008" xfId="69"/>
    <cellStyle name="Normal_bejun2008" xfId="54"/>
    <cellStyle name="Normal_benov2008" xfId="71"/>
    <cellStyle name="Normal_benov2008_bejul2010" xfId="67"/>
    <cellStyle name="Normal_beout2008 2" xfId="66"/>
    <cellStyle name="Normal_Book2" xfId="41"/>
    <cellStyle name="Normal_Book2 4" xfId="62"/>
    <cellStyle name="Normal_Book2 5" xfId="63"/>
    <cellStyle name="Normal_Book3" xfId="61"/>
    <cellStyle name="Nota" xfId="42" builtinId="10" customBuiltin="1"/>
    <cellStyle name="Percentagem 2" xfId="59"/>
    <cellStyle name="Saída" xfId="43" builtinId="21" customBuiltin="1"/>
    <cellStyle name="Standaard_SifCdE01tableauxEN" xfId="44"/>
    <cellStyle name="Texto de Aviso" xfId="45" builtinId="11" customBuiltin="1"/>
    <cellStyle name="Texto Explicativo" xfId="46" builtinId="53" customBuiltin="1"/>
    <cellStyle name="Título" xfId="47" builtinId="15" customBuiltin="1"/>
    <cellStyle name="Total" xfId="48" builtinId="25" customBuiltin="1"/>
    <cellStyle name="Verificar Célula" xfId="49" builtinId="23" customBuiltin="1"/>
    <cellStyle name="Vírgula 2" xfId="50"/>
    <cellStyle name="Vírgula 3" xfId="56"/>
    <cellStyle name="Vírgula 4" xfId="5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8000"/>
      <color rgb="FFCC0000"/>
      <color rgb="FFFFFFCC"/>
      <color rgb="FF333333"/>
      <color rgb="FFFFF2E5"/>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33100672"/>
        <c:axId val="133102208"/>
      </c:barChart>
      <c:catAx>
        <c:axId val="133100672"/>
        <c:scaling>
          <c:orientation val="maxMin"/>
        </c:scaling>
        <c:axPos val="l"/>
        <c:majorTickMark val="none"/>
        <c:tickLblPos val="none"/>
        <c:spPr>
          <a:ln w="3175">
            <a:solidFill>
              <a:srgbClr val="333333"/>
            </a:solidFill>
            <a:prstDash val="solid"/>
          </a:ln>
        </c:spPr>
        <c:crossAx val="133102208"/>
        <c:crosses val="autoZero"/>
        <c:auto val="1"/>
        <c:lblAlgn val="ctr"/>
        <c:lblOffset val="100"/>
        <c:tickMarkSkip val="1"/>
      </c:catAx>
      <c:valAx>
        <c:axId val="133102208"/>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3310067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a:t>
            </a:r>
          </a:p>
        </c:rich>
      </c:tx>
      <c:layout>
        <c:manualLayout>
          <c:xMode val="edge"/>
          <c:yMode val="edge"/>
          <c:x val="0.32475246262233431"/>
          <c:y val="1.9569389763780764E-2"/>
        </c:manualLayout>
      </c:layout>
      <c:spPr>
        <a:noFill/>
        <a:ln w="25400">
          <a:noFill/>
        </a:ln>
      </c:spPr>
    </c:title>
    <c:plotArea>
      <c:layout>
        <c:manualLayout>
          <c:layoutTarget val="inner"/>
          <c:xMode val="edge"/>
          <c:yMode val="edge"/>
          <c:x val="0.29773513128672674"/>
          <c:y val="9.0019569471624261E-2"/>
          <c:w val="0.68840362566015278"/>
          <c:h val="0.86105675146771032"/>
        </c:manualLayout>
      </c:layout>
      <c:barChart>
        <c:barDir val="bar"/>
        <c:grouping val="clustered"/>
        <c:ser>
          <c:idx val="0"/>
          <c:order val="0"/>
          <c:tx>
            <c:strRef>
              <c:f>'[1]apoio-graficos'!$P$2089:$P$2101</c:f>
              <c:strCache>
                <c:ptCount val="1"/>
                <c:pt idx="0">
                  <c:v>125267 6832 6506 23457 19053 20809 26065 26945 25874 22272 17224 11747 3523</c:v>
                </c:pt>
              </c:strCache>
            </c:strRef>
          </c:tx>
          <c:spPr>
            <a:solidFill>
              <a:srgbClr val="C0C0C0"/>
            </a:solidFill>
            <a:ln w="12700">
              <a:solidFill>
                <a:srgbClr val="808080"/>
              </a:solidFill>
              <a:prstDash val="solid"/>
            </a:ln>
          </c:spPr>
          <c:dLbls>
            <c:dLbl>
              <c:idx val="0"/>
              <c:layout>
                <c:manualLayout>
                  <c:x val="-1.5249025045959329E-2"/>
                  <c:y val="-2.4639107611551386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13"/>
              <c:pt idx="0">
                <c:v> &lt;18 anos  </c:v>
              </c:pt>
              <c:pt idx="1">
                <c:v> 18 anos  </c:v>
              </c:pt>
              <c:pt idx="2">
                <c:v> 19 anos  </c:v>
              </c:pt>
              <c:pt idx="3">
                <c:v> 20 a 24 anos  </c:v>
              </c:pt>
              <c:pt idx="4">
                <c:v> 25 a 29 anos  </c:v>
              </c:pt>
              <c:pt idx="5">
                <c:v> 30 a 34 anos  </c:v>
              </c:pt>
              <c:pt idx="6">
                <c:v> 35 a 39 anos  </c:v>
              </c:pt>
              <c:pt idx="7">
                <c:v> 40 a 44 anos  </c:v>
              </c:pt>
              <c:pt idx="8">
                <c:v> 45 a 49 anos  </c:v>
              </c:pt>
              <c:pt idx="9">
                <c:v> 50 a 54 anos  </c:v>
              </c:pt>
              <c:pt idx="10">
                <c:v> 55 a 59 anos  </c:v>
              </c:pt>
              <c:pt idx="11">
                <c:v> 60 a 64 anos  </c:v>
              </c:pt>
              <c:pt idx="12">
                <c:v> &gt;=65 anos  </c:v>
              </c:pt>
            </c:strLit>
          </c:cat>
          <c:val>
            <c:numRef>
              <c:f>'[1]apoio-graficos'!$P$2089:$P$2101</c:f>
              <c:numCache>
                <c:formatCode>General</c:formatCode>
                <c:ptCount val="13"/>
                <c:pt idx="0">
                  <c:v>125267</c:v>
                </c:pt>
                <c:pt idx="1">
                  <c:v>6832</c:v>
                </c:pt>
                <c:pt idx="2">
                  <c:v>6506</c:v>
                </c:pt>
                <c:pt idx="3">
                  <c:v>23457</c:v>
                </c:pt>
                <c:pt idx="4">
                  <c:v>19053</c:v>
                </c:pt>
                <c:pt idx="5">
                  <c:v>20809</c:v>
                </c:pt>
                <c:pt idx="6">
                  <c:v>26065</c:v>
                </c:pt>
                <c:pt idx="7">
                  <c:v>26945</c:v>
                </c:pt>
                <c:pt idx="8">
                  <c:v>25874</c:v>
                </c:pt>
                <c:pt idx="9">
                  <c:v>22272</c:v>
                </c:pt>
                <c:pt idx="10">
                  <c:v>17224</c:v>
                </c:pt>
                <c:pt idx="11">
                  <c:v>11747</c:v>
                </c:pt>
                <c:pt idx="12">
                  <c:v>3523</c:v>
                </c:pt>
              </c:numCache>
            </c:numRef>
          </c:val>
        </c:ser>
        <c:gapWidth val="30"/>
        <c:axId val="136918144"/>
        <c:axId val="136919680"/>
      </c:barChart>
      <c:catAx>
        <c:axId val="13691814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6919680"/>
        <c:crossesAt val="0"/>
        <c:auto val="1"/>
        <c:lblAlgn val="ctr"/>
        <c:lblOffset val="100"/>
        <c:tickLblSkip val="1"/>
        <c:tickMarkSkip val="1"/>
      </c:catAx>
      <c:valAx>
        <c:axId val="136919680"/>
        <c:scaling>
          <c:orientation val="minMax"/>
          <c:max val="170000"/>
          <c:min val="0"/>
        </c:scaling>
        <c:delete val="1"/>
        <c:axPos val="b"/>
        <c:majorGridlines>
          <c:spPr>
            <a:ln w="3175">
              <a:solidFill>
                <a:srgbClr val="FFF2E5"/>
              </a:solidFill>
              <a:prstDash val="sysDash"/>
            </a:ln>
          </c:spPr>
        </c:majorGridlines>
        <c:numFmt formatCode="General" sourceLinked="1"/>
        <c:tickLblPos val="none"/>
        <c:crossAx val="136918144"/>
        <c:crosses val="autoZero"/>
        <c:crossBetween val="between"/>
        <c:majorUnit val="50000"/>
        <c:minorUnit val="5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valor médio da prestação de RSI,  por beneficiário</a:t>
            </a:r>
          </a:p>
          <a:p>
            <a:pPr>
              <a:defRPr sz="700" b="0" i="0" u="none" strike="noStrike" baseline="0">
                <a:solidFill>
                  <a:srgbClr val="333333"/>
                </a:solidFill>
                <a:latin typeface="Arial"/>
                <a:ea typeface="Arial"/>
                <a:cs typeface="Arial"/>
              </a:defRPr>
            </a:pPr>
            <a:r>
              <a:rPr lang="pt-PT" sz="700" b="1" i="0" u="none" strike="noStrike" baseline="0"/>
              <a:t>maio 2</a:t>
            </a:r>
            <a:r>
              <a:rPr lang="pt-PT" sz="700" b="1" i="0" u="none" strike="noStrike" baseline="0">
                <a:solidFill>
                  <a:srgbClr val="333333"/>
                </a:solidFill>
                <a:latin typeface="Arial"/>
                <a:cs typeface="Arial"/>
              </a:rPr>
              <a:t>012</a:t>
            </a:r>
          </a:p>
          <a:p>
            <a:pPr>
              <a:defRPr sz="700" b="0" i="0" u="none" strike="noStrike" baseline="0">
                <a:solidFill>
                  <a:srgbClr val="333333"/>
                </a:solidFill>
                <a:latin typeface="Arial"/>
                <a:ea typeface="Arial"/>
                <a:cs typeface="Arial"/>
              </a:defRPr>
            </a:pPr>
            <a:r>
              <a:rPr lang="pt-PT" sz="700" b="0" i="0" u="none" strike="noStrike" baseline="0">
                <a:solidFill>
                  <a:srgbClr val="333333"/>
                </a:solidFill>
                <a:latin typeface="Arial"/>
                <a:cs typeface="Arial"/>
              </a:rPr>
              <a:t>(euros)</a:t>
            </a:r>
          </a:p>
        </c:rich>
      </c:tx>
      <c:layout>
        <c:manualLayout>
          <c:xMode val="edge"/>
          <c:yMode val="edge"/>
          <c:x val="0.36151277670484105"/>
          <c:y val="2.4154589371979993E-2"/>
        </c:manualLayout>
      </c:layout>
      <c:spPr>
        <a:noFill/>
        <a:ln w="25400">
          <a:noFill/>
        </a:ln>
      </c:spPr>
    </c:title>
    <c:plotArea>
      <c:layout>
        <c:manualLayout>
          <c:layoutTarget val="inner"/>
          <c:xMode val="edge"/>
          <c:yMode val="edge"/>
          <c:x val="1.6913017451765941E-3"/>
          <c:y val="0.17918686634758887"/>
          <c:w val="0.98998887652953504"/>
          <c:h val="0.39670680870773634"/>
        </c:manualLayout>
      </c:layout>
      <c:lineChart>
        <c:grouping val="standard"/>
        <c:ser>
          <c:idx val="0"/>
          <c:order val="0"/>
          <c:spPr>
            <a:ln w="28575">
              <a:noFill/>
            </a:ln>
          </c:spPr>
          <c:marker>
            <c:symbol val="none"/>
          </c:marker>
          <c:dLbls>
            <c:dLbl>
              <c:idx val="0"/>
              <c:layout>
                <c:manualLayout>
                  <c:x val="-3.2906904434498521E-2"/>
                  <c:y val="-1.2759863479323619E-2"/>
                </c:manualLayout>
              </c:layout>
              <c:dLblPos val="r"/>
              <c:showVal val="1"/>
            </c:dLbl>
            <c:dLbl>
              <c:idx val="1"/>
              <c:layout>
                <c:manualLayout>
                  <c:x val="-3.7912524560681289E-2"/>
                  <c:y val="-7.2720694912492166E-3"/>
                </c:manualLayout>
              </c:layout>
              <c:dLblPos val="r"/>
              <c:showVal val="1"/>
            </c:dLbl>
            <c:dLbl>
              <c:idx val="2"/>
              <c:layout>
                <c:manualLayout>
                  <c:x val="-4.0693333800460724E-2"/>
                  <c:y val="-1.1368757514942427E-2"/>
                </c:manualLayout>
              </c:layout>
              <c:dLblPos val="r"/>
              <c:showVal val="1"/>
            </c:dLbl>
            <c:dLbl>
              <c:idx val="3"/>
              <c:layout>
                <c:manualLayout>
                  <c:x val="-4.0137218665241926E-2"/>
                  <c:y val="-9.204391059214518E-3"/>
                </c:manualLayout>
              </c:layout>
              <c:dLblPos val="r"/>
              <c:showVal val="1"/>
            </c:dLbl>
            <c:dLbl>
              <c:idx val="4"/>
              <c:layout>
                <c:manualLayout>
                  <c:x val="-3.9580986748180398E-2"/>
                  <c:y val="-8.0836194058725407E-3"/>
                </c:manualLayout>
              </c:layout>
              <c:dLblPos val="r"/>
              <c:showVal val="1"/>
            </c:dLbl>
            <c:dLbl>
              <c:idx val="5"/>
              <c:layout>
                <c:manualLayout>
                  <c:x val="-4.0137218665241919E-2"/>
                  <c:y val="-9.6292280683967311E-3"/>
                </c:manualLayout>
              </c:layout>
              <c:dLblPos val="r"/>
              <c:showVal val="1"/>
            </c:dLbl>
            <c:dLbl>
              <c:idx val="6"/>
              <c:layout>
                <c:manualLayout>
                  <c:x val="-4.0693333800460724E-2"/>
                  <c:y val="-1.0711699074094298E-2"/>
                </c:manualLayout>
              </c:layout>
              <c:dLblPos val="r"/>
              <c:showVal val="1"/>
            </c:dLbl>
            <c:dLbl>
              <c:idx val="7"/>
              <c:layout>
                <c:manualLayout>
                  <c:x val="-3.9024871612961615E-2"/>
                  <c:y val="-1.0557031056413977E-2"/>
                </c:manualLayout>
              </c:layout>
              <c:dLblPos val="r"/>
              <c:showVal val="1"/>
            </c:dLbl>
            <c:dLbl>
              <c:idx val="8"/>
              <c:layout>
                <c:manualLayout>
                  <c:x val="-4.0693333800460724E-2"/>
                  <c:y val="-1.2991674674859661E-2"/>
                </c:manualLayout>
              </c:layout>
              <c:dLblPos val="r"/>
              <c:showVal val="1"/>
            </c:dLbl>
            <c:dLbl>
              <c:idx val="9"/>
              <c:layout>
                <c:manualLayout>
                  <c:x val="-4.0137218665241954E-2"/>
                  <c:y val="-1.4499227606331926E-2"/>
                </c:manualLayout>
              </c:layout>
              <c:dLblPos val="r"/>
              <c:showVal val="1"/>
            </c:dLbl>
            <c:dLbl>
              <c:idx val="10"/>
              <c:layout>
                <c:manualLayout>
                  <c:x val="-4.0693333800460724E-2"/>
                  <c:y val="-9.204391059214518E-3"/>
                </c:manualLayout>
              </c:layout>
              <c:dLblPos val="r"/>
              <c:showVal val="1"/>
            </c:dLbl>
            <c:dLbl>
              <c:idx val="11"/>
              <c:layout>
                <c:manualLayout>
                  <c:x val="-4.0137218665241892E-2"/>
                  <c:y val="-1.3184808659721861E-2"/>
                </c:manualLayout>
              </c:layout>
              <c:dLblPos val="r"/>
              <c:showVal val="1"/>
            </c:dLbl>
            <c:dLbl>
              <c:idx val="12"/>
              <c:layout>
                <c:manualLayout>
                  <c:x val="-4.0693333800460814E-2"/>
                  <c:y val="-1.0247734819580821E-2"/>
                </c:manualLayout>
              </c:layout>
              <c:dLblPos val="r"/>
              <c:showVal val="1"/>
            </c:dLbl>
            <c:dLbl>
              <c:idx val="13"/>
              <c:layout>
                <c:manualLayout>
                  <c:x val="-3.9024871612961635E-2"/>
                  <c:y val="-5.8031366221283024E-3"/>
                </c:manualLayout>
              </c:layout>
              <c:dLblPos val="r"/>
              <c:showVal val="1"/>
            </c:dLbl>
            <c:dLbl>
              <c:idx val="14"/>
              <c:layout>
                <c:manualLayout>
                  <c:x val="-3.9580986748180363E-2"/>
                  <c:y val="-8.3156469438415963E-3"/>
                </c:manualLayout>
              </c:layout>
              <c:dLblPos val="r"/>
              <c:showVal val="1"/>
            </c:dLbl>
            <c:dLbl>
              <c:idx val="15"/>
              <c:layout>
                <c:manualLayout>
                  <c:x val="-4.3474259822082827E-2"/>
                  <c:y val="-3.9483684681477296E-3"/>
                </c:manualLayout>
              </c:layout>
              <c:dLblPos val="r"/>
              <c:showVal val="1"/>
            </c:dLbl>
            <c:dLbl>
              <c:idx val="16"/>
              <c:layout>
                <c:manualLayout>
                  <c:x val="-3.9580986748180357E-2"/>
                  <c:y val="-6.2669753556319494E-3"/>
                </c:manualLayout>
              </c:layout>
              <c:dLblPos val="r"/>
              <c:showVal val="1"/>
            </c:dLbl>
            <c:dLbl>
              <c:idx val="17"/>
              <c:layout>
                <c:manualLayout>
                  <c:x val="-4.0137218665241961E-2"/>
                  <c:y val="-1.2760028798862679E-2"/>
                </c:manualLayout>
              </c:layout>
              <c:dLblPos val="r"/>
              <c:showVal val="1"/>
            </c:dLbl>
            <c:dLbl>
              <c:idx val="18"/>
              <c:layout>
                <c:manualLayout>
                  <c:x val="-4.0693333800460724E-2"/>
                  <c:y val="-7.0400705274413083E-3"/>
                </c:manualLayout>
              </c:layout>
              <c:dLblPos val="r"/>
              <c:showVal val="1"/>
            </c:dLbl>
            <c:dLbl>
              <c:idx val="19"/>
              <c:layout>
                <c:manualLayout>
                  <c:x val="-3.2065257693734042E-2"/>
                  <c:y val="-1.0789087168542445E-2"/>
                </c:manualLayout>
              </c:layout>
              <c:dLblPos val="r"/>
              <c:showVal val="1"/>
            </c:dLbl>
            <c:numFmt formatCode="0.0" sourceLinked="0"/>
            <c:spPr>
              <a:solidFill>
                <a:srgbClr val="C0C0C0"/>
              </a:solidFill>
              <a:ln w="3175">
                <a:solidFill>
                  <a:srgbClr val="808080"/>
                </a:solidFill>
                <a:prstDash val="solid"/>
              </a:ln>
            </c:spPr>
            <c:txPr>
              <a:bodyPr/>
              <a:lstStyle/>
              <a:p>
                <a:pPr>
                  <a:defRPr sz="700" b="0" i="0" u="none" strike="noStrike" baseline="0">
                    <a:solidFill>
                      <a:srgbClr val="333333"/>
                    </a:solidFill>
                    <a:latin typeface="Arial"/>
                    <a:ea typeface="Arial"/>
                    <a:cs typeface="Arial"/>
                  </a:defRPr>
                </a:pPr>
                <a:endParaRPr lang="pt-PT"/>
              </a:p>
            </c:txPr>
            <c:showVal val="1"/>
          </c:dLbls>
          <c:cat>
            <c:strRef>
              <c:f>'[1]apoio-graficos'!$M$2005:$M$2024</c:f>
              <c:strCache>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Cache>
            </c:strRef>
          </c:cat>
          <c:val>
            <c:numRef>
              <c:f>'[1]apoio-graficos'!$N$2005:$N$2024</c:f>
              <c:numCache>
                <c:formatCode>General</c:formatCode>
                <c:ptCount val="20"/>
                <c:pt idx="0">
                  <c:v>94.52</c:v>
                </c:pt>
                <c:pt idx="1">
                  <c:v>95.86</c:v>
                </c:pt>
                <c:pt idx="2">
                  <c:v>88.08</c:v>
                </c:pt>
                <c:pt idx="3">
                  <c:v>106.72</c:v>
                </c:pt>
                <c:pt idx="4">
                  <c:v>86.1</c:v>
                </c:pt>
                <c:pt idx="5">
                  <c:v>95.69</c:v>
                </c:pt>
                <c:pt idx="6">
                  <c:v>88.89</c:v>
                </c:pt>
                <c:pt idx="7">
                  <c:v>92.68</c:v>
                </c:pt>
                <c:pt idx="8">
                  <c:v>81.84</c:v>
                </c:pt>
                <c:pt idx="9">
                  <c:v>90.55</c:v>
                </c:pt>
                <c:pt idx="10">
                  <c:v>96.52</c:v>
                </c:pt>
                <c:pt idx="11">
                  <c:v>94.34</c:v>
                </c:pt>
                <c:pt idx="12">
                  <c:v>92.74</c:v>
                </c:pt>
                <c:pt idx="13">
                  <c:v>92.48</c:v>
                </c:pt>
                <c:pt idx="14">
                  <c:v>97.54</c:v>
                </c:pt>
                <c:pt idx="15">
                  <c:v>89.98</c:v>
                </c:pt>
                <c:pt idx="16">
                  <c:v>93.85</c:v>
                </c:pt>
                <c:pt idx="17">
                  <c:v>84.44</c:v>
                </c:pt>
                <c:pt idx="18">
                  <c:v>76.02</c:v>
                </c:pt>
                <c:pt idx="19">
                  <c:v>86.65</c:v>
                </c:pt>
              </c:numCache>
            </c:numRef>
          </c:val>
        </c:ser>
        <c:ser>
          <c:idx val="1"/>
          <c:order val="1"/>
          <c:spPr>
            <a:ln w="38100">
              <a:solidFill>
                <a:srgbClr val="808080"/>
              </a:solidFill>
              <a:prstDash val="solid"/>
            </a:ln>
          </c:spPr>
          <c:marker>
            <c:symbol val="none"/>
          </c:marker>
          <c:cat>
            <c:strRef>
              <c:f>'[1]apoio-graficos'!$M$2005:$M$2024</c:f>
              <c:strCache>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Cache>
            </c:strRef>
          </c:cat>
          <c:val>
            <c:numRef>
              <c:f>'[1]apoio-graficos'!$O$2005:$O$2024</c:f>
              <c:numCache>
                <c:formatCode>General</c:formatCode>
                <c:ptCount val="20"/>
                <c:pt idx="0">
                  <c:v>92.2</c:v>
                </c:pt>
                <c:pt idx="1">
                  <c:v>92.2</c:v>
                </c:pt>
                <c:pt idx="2">
                  <c:v>92.2</c:v>
                </c:pt>
                <c:pt idx="3">
                  <c:v>92.2</c:v>
                </c:pt>
                <c:pt idx="4">
                  <c:v>92.2</c:v>
                </c:pt>
                <c:pt idx="5">
                  <c:v>92.2</c:v>
                </c:pt>
                <c:pt idx="6">
                  <c:v>92.2</c:v>
                </c:pt>
                <c:pt idx="7">
                  <c:v>92.2</c:v>
                </c:pt>
                <c:pt idx="8">
                  <c:v>92.2</c:v>
                </c:pt>
                <c:pt idx="9">
                  <c:v>92.2</c:v>
                </c:pt>
                <c:pt idx="10">
                  <c:v>92.2</c:v>
                </c:pt>
                <c:pt idx="11">
                  <c:v>92.2</c:v>
                </c:pt>
                <c:pt idx="12">
                  <c:v>92.2</c:v>
                </c:pt>
                <c:pt idx="13">
                  <c:v>92.2</c:v>
                </c:pt>
                <c:pt idx="14">
                  <c:v>92.2</c:v>
                </c:pt>
                <c:pt idx="15">
                  <c:v>92.2</c:v>
                </c:pt>
                <c:pt idx="16">
                  <c:v>92.2</c:v>
                </c:pt>
                <c:pt idx="17">
                  <c:v>92.2</c:v>
                </c:pt>
                <c:pt idx="18">
                  <c:v>92.2</c:v>
                </c:pt>
                <c:pt idx="19">
                  <c:v>92.2</c:v>
                </c:pt>
              </c:numCache>
            </c:numRef>
          </c:val>
        </c:ser>
        <c:ser>
          <c:idx val="2"/>
          <c:order val="2"/>
          <c:spPr>
            <a:ln w="28575">
              <a:noFill/>
            </a:ln>
          </c:spPr>
          <c:marker>
            <c:symbol val="none"/>
          </c:marker>
          <c:cat>
            <c:strRef>
              <c:f>'[1]apoio-graficos'!$M$2005:$M$2024</c:f>
              <c:strCache>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Cache>
            </c:strRef>
          </c:cat>
          <c:val>
            <c:numRef>
              <c:f>[2]excel21!$B$4:$B$24</c:f>
              <c:numCache>
                <c:formatCode>General</c:formatCode>
                <c:ptCount val="21"/>
                <c:pt idx="0">
                  <c:v>93.01</c:v>
                </c:pt>
                <c:pt idx="1">
                  <c:v>96.29</c:v>
                </c:pt>
                <c:pt idx="2">
                  <c:v>85.9</c:v>
                </c:pt>
                <c:pt idx="3">
                  <c:v>102.54</c:v>
                </c:pt>
                <c:pt idx="4">
                  <c:v>83.56</c:v>
                </c:pt>
                <c:pt idx="5">
                  <c:v>95.44</c:v>
                </c:pt>
                <c:pt idx="6">
                  <c:v>88.07</c:v>
                </c:pt>
                <c:pt idx="7">
                  <c:v>91.82</c:v>
                </c:pt>
                <c:pt idx="8">
                  <c:v>81.7</c:v>
                </c:pt>
                <c:pt idx="9">
                  <c:v>90.17</c:v>
                </c:pt>
                <c:pt idx="10">
                  <c:v>94.93</c:v>
                </c:pt>
                <c:pt idx="11">
                  <c:v>95.5</c:v>
                </c:pt>
                <c:pt idx="12">
                  <c:v>92.28</c:v>
                </c:pt>
                <c:pt idx="13">
                  <c:v>90.48</c:v>
                </c:pt>
                <c:pt idx="14">
                  <c:v>95.51</c:v>
                </c:pt>
                <c:pt idx="15">
                  <c:v>87.58</c:v>
                </c:pt>
                <c:pt idx="16">
                  <c:v>92.15</c:v>
                </c:pt>
                <c:pt idx="17">
                  <c:v>84.32</c:v>
                </c:pt>
                <c:pt idx="18">
                  <c:v>75.849999999999994</c:v>
                </c:pt>
                <c:pt idx="19">
                  <c:v>83.24</c:v>
                </c:pt>
                <c:pt idx="20">
                  <c:v>91.22</c:v>
                </c:pt>
              </c:numCache>
            </c:numRef>
          </c:val>
        </c:ser>
        <c:marker val="1"/>
        <c:axId val="137077120"/>
        <c:axId val="137078656"/>
      </c:lineChart>
      <c:catAx>
        <c:axId val="137077120"/>
        <c:scaling>
          <c:orientation val="minMax"/>
        </c:scaling>
        <c:axPos val="b"/>
        <c:numFmt formatCode="General" sourceLinked="1"/>
        <c:tickLblPos val="nextTo"/>
        <c:spPr>
          <a:ln w="9525">
            <a:noFill/>
          </a:ln>
        </c:spPr>
        <c:txPr>
          <a:bodyPr rot="-5400000" vert="horz"/>
          <a:lstStyle/>
          <a:p>
            <a:pPr>
              <a:defRPr sz="700" b="0" i="0" u="none" strike="noStrike" baseline="0">
                <a:solidFill>
                  <a:srgbClr val="333333"/>
                </a:solidFill>
                <a:latin typeface="Arial"/>
                <a:ea typeface="Arial"/>
                <a:cs typeface="Arial"/>
              </a:defRPr>
            </a:pPr>
            <a:endParaRPr lang="pt-PT"/>
          </a:p>
        </c:txPr>
        <c:crossAx val="137078656"/>
        <c:crosses val="autoZero"/>
        <c:auto val="1"/>
        <c:lblAlgn val="ctr"/>
        <c:lblOffset val="100"/>
        <c:tickLblSkip val="1"/>
        <c:tickMarkSkip val="1"/>
      </c:catAx>
      <c:valAx>
        <c:axId val="137078656"/>
        <c:scaling>
          <c:orientation val="minMax"/>
          <c:max val="110"/>
          <c:min val="60"/>
        </c:scaling>
        <c:axPos val="l"/>
        <c:majorGridlines>
          <c:spPr>
            <a:ln w="3175">
              <a:solidFill>
                <a:srgbClr val="FFF2E5"/>
              </a:solidFill>
              <a:prstDash val="sysDash"/>
            </a:ln>
          </c:spPr>
        </c:majorGridlines>
        <c:title>
          <c:tx>
            <c:rich>
              <a:bodyPr rot="0" vert="horz"/>
              <a:lstStyle/>
              <a:p>
                <a:pPr algn="ctr">
                  <a:defRPr sz="700" b="0" i="0" u="none" strike="noStrike" baseline="0">
                    <a:solidFill>
                      <a:srgbClr val="333333"/>
                    </a:solidFill>
                    <a:latin typeface="Arial"/>
                    <a:ea typeface="Arial"/>
                    <a:cs typeface="Arial"/>
                  </a:defRPr>
                </a:pPr>
                <a:r>
                  <a:rPr lang="pt-PT"/>
                  <a:t>Portugal</a:t>
                </a:r>
              </a:p>
            </c:rich>
          </c:tx>
          <c:layout>
            <c:manualLayout>
              <c:xMode val="edge"/>
              <c:yMode val="edge"/>
              <c:x val="0.92686390532544349"/>
              <c:y val="2.6259726233583445E-2"/>
            </c:manualLayout>
          </c:layout>
          <c:spPr>
            <a:noFill/>
            <a:ln w="25400">
              <a:noFill/>
            </a:ln>
          </c:spPr>
        </c:title>
        <c:numFmt formatCode="General" sourceLinked="1"/>
        <c:tickLblPos val="none"/>
        <c:spPr>
          <a:ln w="9525">
            <a:noFill/>
          </a:ln>
        </c:spPr>
        <c:crossAx val="137077120"/>
        <c:crosses val="autoZero"/>
        <c:crossBetween val="between"/>
        <c:majorUnit val="20"/>
        <c:minorUnit val="2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verticalDpi="1200"/>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 por escalão de valores da prestação de RSI </a:t>
            </a:r>
            <a:r>
              <a:rPr lang="pt-PT" sz="700" b="0" i="0" u="none" strike="noStrike" baseline="0">
                <a:solidFill>
                  <a:srgbClr val="333333"/>
                </a:solidFill>
                <a:latin typeface="Arial"/>
                <a:cs typeface="Arial"/>
              </a:rPr>
              <a:t>(euros)</a:t>
            </a:r>
          </a:p>
        </c:rich>
      </c:tx>
      <c:layout>
        <c:manualLayout>
          <c:xMode val="edge"/>
          <c:yMode val="edge"/>
          <c:x val="0.18181871844333194"/>
          <c:y val="2.9239766081873359E-2"/>
        </c:manualLayout>
      </c:layout>
      <c:spPr>
        <a:noFill/>
        <a:ln w="25400">
          <a:noFill/>
        </a:ln>
      </c:spPr>
    </c:title>
    <c:plotArea>
      <c:layout>
        <c:manualLayout>
          <c:layoutTarget val="inner"/>
          <c:xMode val="edge"/>
          <c:yMode val="edge"/>
          <c:x val="0.27925033467202143"/>
          <c:y val="0.18128758502139944"/>
          <c:w val="0.72074966532802065"/>
          <c:h val="0.79532617944866657"/>
        </c:manualLayout>
      </c:layout>
      <c:barChart>
        <c:barDir val="bar"/>
        <c:grouping val="clustered"/>
        <c:ser>
          <c:idx val="0"/>
          <c:order val="0"/>
          <c:tx>
            <c:strRef>
              <c:f>'[1]apoio-graficos'!$N$2074:$V$2074</c:f>
              <c:strCache>
                <c:ptCount val="1"/>
                <c:pt idx="0">
                  <c:v>5211 4026 8945 53941 18290 15458 10148 6123 4188</c:v>
                </c:pt>
              </c:strCache>
            </c:strRef>
          </c:tx>
          <c:spPr>
            <a:solidFill>
              <a:srgbClr val="C0C0C0"/>
            </a:solidFill>
            <a:ln w="12700">
              <a:solidFill>
                <a:srgbClr val="808080"/>
              </a:solidFill>
              <a:prstDash val="solid"/>
            </a:ln>
          </c:spPr>
          <c:dLbls>
            <c:dLbl>
              <c:idx val="0"/>
              <c:layout>
                <c:manualLayout>
                  <c:x val="1.0582699310761719E-4"/>
                  <c:y val="-4.3534472963848124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layout>
                <c:manualLayout>
                  <c:x val="-1.1076072719227881E-2"/>
                  <c:y val="7.3422509726380723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9"/>
              <c:pt idx="0">
                <c:v> &lt; 25€  </c:v>
              </c:pt>
              <c:pt idx="1">
                <c:v> 25€ a 50€  </c:v>
              </c:pt>
              <c:pt idx="2">
                <c:v> 50€ a 100€  </c:v>
              </c:pt>
              <c:pt idx="3">
                <c:v> 100€ a 200€  </c:v>
              </c:pt>
              <c:pt idx="4">
                <c:v> 200€ a 300€  </c:v>
              </c:pt>
              <c:pt idx="5">
                <c:v> 300€ a 400€  </c:v>
              </c:pt>
              <c:pt idx="6">
                <c:v> 400€ a 500€  </c:v>
              </c:pt>
              <c:pt idx="7">
                <c:v> 500€ a 600€  </c:v>
              </c:pt>
              <c:pt idx="8">
                <c:v> &gt; 600€  </c:v>
              </c:pt>
            </c:strLit>
          </c:cat>
          <c:val>
            <c:numRef>
              <c:f>'[1]apoio-graficos'!$N$2074:$V$2074</c:f>
              <c:numCache>
                <c:formatCode>General</c:formatCode>
                <c:ptCount val="9"/>
                <c:pt idx="0">
                  <c:v>5211</c:v>
                </c:pt>
                <c:pt idx="1">
                  <c:v>4026</c:v>
                </c:pt>
                <c:pt idx="2">
                  <c:v>8945</c:v>
                </c:pt>
                <c:pt idx="3">
                  <c:v>53941</c:v>
                </c:pt>
                <c:pt idx="4">
                  <c:v>18290</c:v>
                </c:pt>
                <c:pt idx="5">
                  <c:v>15458</c:v>
                </c:pt>
                <c:pt idx="6">
                  <c:v>10148</c:v>
                </c:pt>
                <c:pt idx="7">
                  <c:v>6123</c:v>
                </c:pt>
                <c:pt idx="8">
                  <c:v>4188</c:v>
                </c:pt>
              </c:numCache>
            </c:numRef>
          </c:val>
        </c:ser>
        <c:gapWidth val="30"/>
        <c:axId val="136979968"/>
        <c:axId val="136981504"/>
      </c:barChart>
      <c:catAx>
        <c:axId val="136979968"/>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6981504"/>
        <c:crossesAt val="0"/>
        <c:auto val="1"/>
        <c:lblAlgn val="ctr"/>
        <c:lblOffset val="100"/>
        <c:tickLblSkip val="1"/>
        <c:tickMarkSkip val="1"/>
      </c:catAx>
      <c:valAx>
        <c:axId val="136981504"/>
        <c:scaling>
          <c:orientation val="minMax"/>
          <c:max val="70000"/>
          <c:min val="0"/>
        </c:scaling>
        <c:delete val="1"/>
        <c:axPos val="b"/>
        <c:majorGridlines>
          <c:spPr>
            <a:ln w="3175">
              <a:solidFill>
                <a:srgbClr val="FFF2E5"/>
              </a:solidFill>
              <a:prstDash val="sysDash"/>
            </a:ln>
          </c:spPr>
        </c:majorGridlines>
        <c:numFmt formatCode="General" sourceLinked="1"/>
        <c:tickLblPos val="none"/>
        <c:crossAx val="136979968"/>
        <c:crosses val="autoZero"/>
        <c:crossBetween val="between"/>
        <c:majorUnit val="20000"/>
        <c:minorUnit val="2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indicador de clima económico</a:t>
            </a:r>
            <a:endParaRPr lang="pt-PT" sz="1000" b="1" i="0" u="none" strike="noStrike" baseline="0">
              <a:solidFill>
                <a:srgbClr val="000000"/>
              </a:solidFill>
              <a:latin typeface="Arial"/>
              <a:cs typeface="Arial"/>
            </a:endParaRPr>
          </a:p>
          <a:p>
            <a:pPr>
              <a:defRPr sz="800" b="0" i="0" u="none" strike="noStrike" baseline="0">
                <a:solidFill>
                  <a:srgbClr val="000000"/>
                </a:solidFill>
                <a:latin typeface="Arial"/>
                <a:ea typeface="Arial"/>
                <a:cs typeface="Arial"/>
              </a:defRPr>
            </a:pPr>
            <a:r>
              <a:rPr lang="pt-PT" sz="700" b="0" i="0" u="none" strike="noStrike" baseline="0">
                <a:solidFill>
                  <a:srgbClr val="008000"/>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strRef>
              <c:f>'[1]apoio-graficos'!$C$2347</c:f>
              <c:strCache>
                <c:ptCount val="1"/>
                <c:pt idx="0">
                  <c:v>Indicador de clima económico (%)</c:v>
                </c:pt>
              </c:strCache>
            </c:strRef>
          </c:tx>
          <c:spPr>
            <a:ln w="25400">
              <a:solidFill>
                <a:srgbClr val="008000"/>
              </a:solidFill>
              <a:prstDash val="solid"/>
            </a:ln>
          </c:spPr>
          <c:marker>
            <c:symbol val="none"/>
          </c:marker>
          <c:dLbls>
            <c:delete val="1"/>
          </c:dLbls>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'[1]apoio-graficos'!$C$2518:$C$2631</c:f>
              <c:numCache>
                <c:formatCode>General</c:formatCode>
                <c:ptCount val="114"/>
                <c:pt idx="0">
                  <c:v>-1.120289370486369</c:v>
                </c:pt>
                <c:pt idx="1">
                  <c:v>-0.95190480677497624</c:v>
                </c:pt>
                <c:pt idx="2">
                  <c:v>-1.120639729208367</c:v>
                </c:pt>
                <c:pt idx="3">
                  <c:v>-1.0690983481909482</c:v>
                </c:pt>
                <c:pt idx="4">
                  <c:v>-1.3820883154875316</c:v>
                </c:pt>
                <c:pt idx="5">
                  <c:v>-1.2849163686548351</c:v>
                </c:pt>
                <c:pt idx="6">
                  <c:v>-1.1872500556673353</c:v>
                </c:pt>
                <c:pt idx="7">
                  <c:v>-0.82302511585114235</c:v>
                </c:pt>
                <c:pt idx="8">
                  <c:v>-0.53931130789266135</c:v>
                </c:pt>
                <c:pt idx="9">
                  <c:v>-0.16707230607567564</c:v>
                </c:pt>
                <c:pt idx="10">
                  <c:v>-8.015801977853225E-2</c:v>
                </c:pt>
                <c:pt idx="11">
                  <c:v>-6.4675324136095891E-2</c:v>
                </c:pt>
                <c:pt idx="12">
                  <c:v>-0.17586133370911528</c:v>
                </c:pt>
                <c:pt idx="13">
                  <c:v>-0.21073394078721802</c:v>
                </c:pt>
                <c:pt idx="14">
                  <c:v>-0.21130393406262571</c:v>
                </c:pt>
                <c:pt idx="15">
                  <c:v>-3.0798249025719773E-2</c:v>
                </c:pt>
                <c:pt idx="16">
                  <c:v>0.37048857547979186</c:v>
                </c:pt>
                <c:pt idx="17">
                  <c:v>0.65119715684493795</c:v>
                </c:pt>
                <c:pt idx="18">
                  <c:v>0.82885837464285961</c:v>
                </c:pt>
                <c:pt idx="19">
                  <c:v>0.85469392860590276</c:v>
                </c:pt>
                <c:pt idx="20">
                  <c:v>0.86159252573916201</c:v>
                </c:pt>
                <c:pt idx="21">
                  <c:v>0.72627699795598577</c:v>
                </c:pt>
                <c:pt idx="22">
                  <c:v>0.44398775712436894</c:v>
                </c:pt>
                <c:pt idx="23">
                  <c:v>0.19056399153037051</c:v>
                </c:pt>
                <c:pt idx="24">
                  <c:v>0.11574043682658457</c:v>
                </c:pt>
                <c:pt idx="25">
                  <c:v>0.19161142047544705</c:v>
                </c:pt>
                <c:pt idx="26">
                  <c:v>0.36845609154424891</c:v>
                </c:pt>
                <c:pt idx="27">
                  <c:v>0.38041168480838078</c:v>
                </c:pt>
                <c:pt idx="28">
                  <c:v>0.34073651177657405</c:v>
                </c:pt>
                <c:pt idx="29">
                  <c:v>0.12175955419154345</c:v>
                </c:pt>
                <c:pt idx="30">
                  <c:v>-0.25966182918645897</c:v>
                </c:pt>
                <c:pt idx="31">
                  <c:v>-0.45510351283558176</c:v>
                </c:pt>
                <c:pt idx="32">
                  <c:v>-0.50764151651824274</c:v>
                </c:pt>
                <c:pt idx="33">
                  <c:v>-0.28140531761444049</c:v>
                </c:pt>
                <c:pt idx="34">
                  <c:v>-0.38048645622111821</c:v>
                </c:pt>
                <c:pt idx="35">
                  <c:v>-0.23128274195443263</c:v>
                </c:pt>
                <c:pt idx="36">
                  <c:v>-0.27099226335932092</c:v>
                </c:pt>
                <c:pt idx="37">
                  <c:v>2.0357672295314572E-2</c:v>
                </c:pt>
                <c:pt idx="38">
                  <c:v>-0.15433897426768184</c:v>
                </c:pt>
                <c:pt idx="39">
                  <c:v>3.8161830016496257E-2</c:v>
                </c:pt>
                <c:pt idx="40">
                  <c:v>-7.780838295576506E-2</c:v>
                </c:pt>
                <c:pt idx="41">
                  <c:v>0.35682317072567965</c:v>
                </c:pt>
                <c:pt idx="42">
                  <c:v>0.47582902622335993</c:v>
                </c:pt>
                <c:pt idx="43">
                  <c:v>0.65337821339592728</c:v>
                </c:pt>
                <c:pt idx="44">
                  <c:v>0.62886973475131724</c:v>
                </c:pt>
                <c:pt idx="45">
                  <c:v>0.82459917098191871</c:v>
                </c:pt>
                <c:pt idx="46">
                  <c:v>0.87328471769903115</c:v>
                </c:pt>
                <c:pt idx="47">
                  <c:v>0.64620677055252984</c:v>
                </c:pt>
                <c:pt idx="48">
                  <c:v>0.45970692673919633</c:v>
                </c:pt>
                <c:pt idx="49">
                  <c:v>0.54093698270393809</c:v>
                </c:pt>
                <c:pt idx="50">
                  <c:v>0.84467092075048589</c:v>
                </c:pt>
                <c:pt idx="51">
                  <c:v>1.0142942726604611</c:v>
                </c:pt>
                <c:pt idx="52">
                  <c:v>1.1802007794210279</c:v>
                </c:pt>
                <c:pt idx="53">
                  <c:v>1.2840970519734651</c:v>
                </c:pt>
                <c:pt idx="54">
                  <c:v>1.1617784067906662</c:v>
                </c:pt>
                <c:pt idx="55">
                  <c:v>1.1610989005261332</c:v>
                </c:pt>
                <c:pt idx="56">
                  <c:v>1.1731208433772855</c:v>
                </c:pt>
                <c:pt idx="57">
                  <c:v>1.2667758432064853</c:v>
                </c:pt>
                <c:pt idx="58">
                  <c:v>1.2118537617773983</c:v>
                </c:pt>
                <c:pt idx="59">
                  <c:v>1.063328186335798</c:v>
                </c:pt>
                <c:pt idx="60">
                  <c:v>0.9674655183082963</c:v>
                </c:pt>
                <c:pt idx="61">
                  <c:v>0.93368177240073058</c:v>
                </c:pt>
                <c:pt idx="62">
                  <c:v>1.1104306015376386</c:v>
                </c:pt>
                <c:pt idx="63">
                  <c:v>1.1449064054285123</c:v>
                </c:pt>
                <c:pt idx="64">
                  <c:v>1.0860716581994341</c:v>
                </c:pt>
                <c:pt idx="65">
                  <c:v>0.60457278070241027</c:v>
                </c:pt>
                <c:pt idx="66">
                  <c:v>0.22333965276232526</c:v>
                </c:pt>
                <c:pt idx="67">
                  <c:v>4.3059368300002107E-2</c:v>
                </c:pt>
                <c:pt idx="68">
                  <c:v>-6.737785030904303E-2</c:v>
                </c:pt>
                <c:pt idx="69">
                  <c:v>-0.46580899503756956</c:v>
                </c:pt>
                <c:pt idx="70">
                  <c:v>-1.4469530050202979</c:v>
                </c:pt>
                <c:pt idx="71">
                  <c:v>-2.3290712355730925</c:v>
                </c:pt>
                <c:pt idx="72">
                  <c:v>-2.9369276312618853</c:v>
                </c:pt>
                <c:pt idx="73">
                  <c:v>-3.3694182952555081</c:v>
                </c:pt>
                <c:pt idx="74">
                  <c:v>-3.4725653546131277</c:v>
                </c:pt>
                <c:pt idx="75">
                  <c:v>-3.5303584157777861</c:v>
                </c:pt>
                <c:pt idx="76">
                  <c:v>-3.0401289683417798</c:v>
                </c:pt>
                <c:pt idx="77">
                  <c:v>-2.6136119517174077</c:v>
                </c:pt>
                <c:pt idx="78">
                  <c:v>-2.0593181072119613</c:v>
                </c:pt>
                <c:pt idx="79">
                  <c:v>-1.4879229210313611</c:v>
                </c:pt>
                <c:pt idx="80">
                  <c:v>-0.97965339874111423</c:v>
                </c:pt>
                <c:pt idx="81">
                  <c:v>-0.54238879325115041</c:v>
                </c:pt>
                <c:pt idx="82">
                  <c:v>-0.59082521394768905</c:v>
                </c:pt>
                <c:pt idx="83">
                  <c:v>-0.72116266808692209</c:v>
                </c:pt>
                <c:pt idx="84">
                  <c:v>-0.89965189155626624</c:v>
                </c:pt>
                <c:pt idx="85">
                  <c:v>-0.95392744789924677</c:v>
                </c:pt>
                <c:pt idx="86">
                  <c:v>-0.81341822416423204</c:v>
                </c:pt>
                <c:pt idx="87">
                  <c:v>-0.55086189154579002</c:v>
                </c:pt>
                <c:pt idx="88">
                  <c:v>-0.30551379816954571</c:v>
                </c:pt>
                <c:pt idx="89">
                  <c:v>-0.17629166344638214</c:v>
                </c:pt>
                <c:pt idx="90">
                  <c:v>-0.24513954644431146</c:v>
                </c:pt>
                <c:pt idx="91">
                  <c:v>-0.22550702663476396</c:v>
                </c:pt>
                <c:pt idx="92">
                  <c:v>-0.21343134452301049</c:v>
                </c:pt>
                <c:pt idx="93">
                  <c:v>-0.44042263145403426</c:v>
                </c:pt>
                <c:pt idx="94">
                  <c:v>-0.78129979796900428</c:v>
                </c:pt>
                <c:pt idx="95">
                  <c:v>-1.3394154386951125</c:v>
                </c:pt>
                <c:pt idx="96">
                  <c:v>-1.4985558816213651</c:v>
                </c:pt>
                <c:pt idx="97">
                  <c:v>-1.6776175980535502</c:v>
                </c:pt>
                <c:pt idx="98">
                  <c:v>-1.7800144038462922</c:v>
                </c:pt>
                <c:pt idx="99">
                  <c:v>-2.0902124485681588</c:v>
                </c:pt>
                <c:pt idx="100">
                  <c:v>-2.3192012575080878</c:v>
                </c:pt>
                <c:pt idx="101">
                  <c:v>-2.490759972611956</c:v>
                </c:pt>
                <c:pt idx="102">
                  <c:v>-2.6446360842311094</c:v>
                </c:pt>
                <c:pt idx="103">
                  <c:v>-2.7831781288702913</c:v>
                </c:pt>
                <c:pt idx="104">
                  <c:v>-3.0523000085629874</c:v>
                </c:pt>
                <c:pt idx="105">
                  <c:v>-3.3434755748135467</c:v>
                </c:pt>
                <c:pt idx="106">
                  <c:v>-3.8941736881124207</c:v>
                </c:pt>
                <c:pt idx="107">
                  <c:v>-4.3761242368752908</c:v>
                </c:pt>
                <c:pt idx="108">
                  <c:v>-4.7</c:v>
                </c:pt>
                <c:pt idx="109">
                  <c:v>-4.9000000000000004</c:v>
                </c:pt>
                <c:pt idx="110">
                  <c:v>-4.8</c:v>
                </c:pt>
                <c:pt idx="111">
                  <c:v>-4.7</c:v>
                </c:pt>
                <c:pt idx="112">
                  <c:v>-4.5999999999999996</c:v>
                </c:pt>
                <c:pt idx="113">
                  <c:v>-4.4000000000000004</c:v>
                </c:pt>
              </c:numCache>
            </c:numRef>
          </c:val>
        </c:ser>
        <c:dLbls>
          <c:showSerName val="1"/>
        </c:dLbls>
        <c:marker val="1"/>
        <c:axId val="137005696"/>
        <c:axId val="137282304"/>
      </c:lineChart>
      <c:catAx>
        <c:axId val="137005696"/>
        <c:scaling>
          <c:orientation val="minMax"/>
        </c:scaling>
        <c:axPos val="b"/>
        <c:title>
          <c:tx>
            <c:rich>
              <a:bodyPr/>
              <a:lstStyle/>
              <a:p>
                <a:pPr>
                  <a:defRPr sz="600" b="0" i="0" u="none" strike="noStrike" baseline="0">
                    <a:solidFill>
                      <a:srgbClr val="008000"/>
                    </a:solidFill>
                    <a:latin typeface="Arial"/>
                    <a:ea typeface="Arial"/>
                    <a:cs typeface="Arial"/>
                  </a:defRPr>
                </a:pPr>
                <a:r>
                  <a:rPr lang="pt-PT"/>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7282304"/>
        <c:crosses val="autoZero"/>
        <c:auto val="1"/>
        <c:lblAlgn val="ctr"/>
        <c:lblOffset val="100"/>
        <c:tickLblSkip val="1"/>
        <c:tickMarkSkip val="1"/>
      </c:catAx>
      <c:valAx>
        <c:axId val="137282304"/>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7005696"/>
        <c:crosses val="autoZero"/>
        <c:crossBetween val="between"/>
        <c:majorUnit val="5"/>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prespetivas de evolução do emprego nos próximos 3 meses</a:t>
            </a:r>
            <a:r>
              <a:rPr lang="pt-PT" sz="800" b="0" i="0" u="none" strike="noStrike" baseline="0">
                <a:solidFill>
                  <a:srgbClr val="008000"/>
                </a:solidFill>
                <a:latin typeface="Arial"/>
                <a:cs typeface="Arial"/>
              </a:rPr>
              <a:t> </a:t>
            </a:r>
            <a:r>
              <a:rPr lang="pt-PT" sz="700" b="0" i="0" u="none" strike="noStrike" baseline="0">
                <a:solidFill>
                  <a:srgbClr val="008000"/>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strRef>
              <c:f>'[1]apoio-graficos'!$K$2347</c:f>
              <c:strCache>
                <c:ptCount val="1"/>
                <c:pt idx="0">
                  <c:v>Indústria </c:v>
                </c:pt>
              </c:strCache>
            </c:strRef>
          </c:tx>
          <c:spPr>
            <a:ln w="25400">
              <a:solidFill>
                <a:srgbClr val="808080"/>
              </a:solidFill>
              <a:prstDash val="solid"/>
            </a:ln>
          </c:spPr>
          <c:marker>
            <c:symbol val="none"/>
          </c:marker>
          <c:dLbls>
            <c:dLbl>
              <c:idx val="8"/>
              <c:layout>
                <c:manualLayout>
                  <c:x val="0.33925652468515632"/>
                  <c:y val="0.15131608548931574"/>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'[1]apoio-graficos'!$K$2518:$K$2631</c:f>
              <c:numCache>
                <c:formatCode>General</c:formatCode>
                <c:ptCount val="114"/>
                <c:pt idx="0">
                  <c:v>0</c:v>
                </c:pt>
                <c:pt idx="1">
                  <c:v>0</c:v>
                </c:pt>
                <c:pt idx="2">
                  <c:v>-12.036239894658332</c:v>
                </c:pt>
                <c:pt idx="3">
                  <c:v>-13.702906561324999</c:v>
                </c:pt>
                <c:pt idx="4">
                  <c:v>-14.369573227991665</c:v>
                </c:pt>
                <c:pt idx="5">
                  <c:v>-13.369573227991665</c:v>
                </c:pt>
                <c:pt idx="6">
                  <c:v>-12.036239894658332</c:v>
                </c:pt>
                <c:pt idx="7">
                  <c:v>-12.369573227991665</c:v>
                </c:pt>
                <c:pt idx="8">
                  <c:v>-12.369573227991665</c:v>
                </c:pt>
                <c:pt idx="9">
                  <c:v>-12.036239894658332</c:v>
                </c:pt>
                <c:pt idx="10">
                  <c:v>-12.702906561324999</c:v>
                </c:pt>
                <c:pt idx="11">
                  <c:v>-12.702906561324999</c:v>
                </c:pt>
                <c:pt idx="12">
                  <c:v>-13.036239894658332</c:v>
                </c:pt>
                <c:pt idx="13">
                  <c:v>-11.369573227991665</c:v>
                </c:pt>
                <c:pt idx="14">
                  <c:v>-11.369573227991665</c:v>
                </c:pt>
                <c:pt idx="15">
                  <c:v>-11.036239894658332</c:v>
                </c:pt>
                <c:pt idx="16">
                  <c:v>-11.036239894658332</c:v>
                </c:pt>
                <c:pt idx="17">
                  <c:v>-11.036239894658332</c:v>
                </c:pt>
                <c:pt idx="18">
                  <c:v>-11.702906561324999</c:v>
                </c:pt>
                <c:pt idx="19">
                  <c:v>-12.036239894658332</c:v>
                </c:pt>
                <c:pt idx="20">
                  <c:v>-12.702906561324999</c:v>
                </c:pt>
                <c:pt idx="21">
                  <c:v>-13.369573227991665</c:v>
                </c:pt>
                <c:pt idx="22">
                  <c:v>-13.369573227991665</c:v>
                </c:pt>
                <c:pt idx="23">
                  <c:v>-13.036239894658332</c:v>
                </c:pt>
                <c:pt idx="24">
                  <c:v>-10.702906561324999</c:v>
                </c:pt>
                <c:pt idx="25">
                  <c:v>-12.036239894658332</c:v>
                </c:pt>
                <c:pt idx="26">
                  <c:v>-12.036239894658332</c:v>
                </c:pt>
                <c:pt idx="27">
                  <c:v>-13.369573227991665</c:v>
                </c:pt>
                <c:pt idx="28">
                  <c:v>-11.369573227991665</c:v>
                </c:pt>
                <c:pt idx="29">
                  <c:v>-11.369573227991665</c:v>
                </c:pt>
                <c:pt idx="30">
                  <c:v>-11.036239894658332</c:v>
                </c:pt>
                <c:pt idx="31">
                  <c:v>-11.369573227991665</c:v>
                </c:pt>
                <c:pt idx="32">
                  <c:v>-12.036239894658332</c:v>
                </c:pt>
                <c:pt idx="33">
                  <c:v>-12.036239894658332</c:v>
                </c:pt>
                <c:pt idx="34">
                  <c:v>-12.702906561324999</c:v>
                </c:pt>
                <c:pt idx="35">
                  <c:v>-12.369573227991665</c:v>
                </c:pt>
                <c:pt idx="36">
                  <c:v>-13.702906561324999</c:v>
                </c:pt>
                <c:pt idx="37">
                  <c:v>-12.702906561324999</c:v>
                </c:pt>
                <c:pt idx="38">
                  <c:v>-10.369573227991667</c:v>
                </c:pt>
                <c:pt idx="39">
                  <c:v>-8.7029065613249994</c:v>
                </c:pt>
                <c:pt idx="40">
                  <c:v>-8.0362398946583333</c:v>
                </c:pt>
                <c:pt idx="41">
                  <c:v>-6.0362398946583333</c:v>
                </c:pt>
                <c:pt idx="42">
                  <c:v>-3.7029065613249998</c:v>
                </c:pt>
                <c:pt idx="43">
                  <c:v>-2.3695732279916668</c:v>
                </c:pt>
                <c:pt idx="44">
                  <c:v>-3.7029065613249998</c:v>
                </c:pt>
                <c:pt idx="45">
                  <c:v>-5.3695732279916664</c:v>
                </c:pt>
                <c:pt idx="46">
                  <c:v>-5.3695732279916664</c:v>
                </c:pt>
                <c:pt idx="47">
                  <c:v>-6.3695732279916664</c:v>
                </c:pt>
                <c:pt idx="48">
                  <c:v>-5.3695732279916664</c:v>
                </c:pt>
                <c:pt idx="49">
                  <c:v>-6.0362398946583333</c:v>
                </c:pt>
                <c:pt idx="50">
                  <c:v>-4.7029065613250003</c:v>
                </c:pt>
                <c:pt idx="51">
                  <c:v>-3.7029065613249998</c:v>
                </c:pt>
                <c:pt idx="52">
                  <c:v>-3.0362398946583333</c:v>
                </c:pt>
                <c:pt idx="53">
                  <c:v>-1.7029065613250001</c:v>
                </c:pt>
                <c:pt idx="54">
                  <c:v>-2.0362398946583333</c:v>
                </c:pt>
                <c:pt idx="55">
                  <c:v>-2.3695732279916668</c:v>
                </c:pt>
                <c:pt idx="56">
                  <c:v>-2.7029065613249998</c:v>
                </c:pt>
                <c:pt idx="57">
                  <c:v>-2.7029065613249998</c:v>
                </c:pt>
                <c:pt idx="58">
                  <c:v>-3.3695732279916668</c:v>
                </c:pt>
                <c:pt idx="59">
                  <c:v>-2.7029065613249998</c:v>
                </c:pt>
                <c:pt idx="60">
                  <c:v>-3.0362398946583333</c:v>
                </c:pt>
                <c:pt idx="61">
                  <c:v>-2.3695732279916668</c:v>
                </c:pt>
                <c:pt idx="62">
                  <c:v>-3.7029065613249998</c:v>
                </c:pt>
                <c:pt idx="63">
                  <c:v>-2.0362398946583333</c:v>
                </c:pt>
                <c:pt idx="64">
                  <c:v>-1.7029065613250001</c:v>
                </c:pt>
                <c:pt idx="65">
                  <c:v>-2.3695732279916668</c:v>
                </c:pt>
                <c:pt idx="66">
                  <c:v>-5.0362398946583333</c:v>
                </c:pt>
                <c:pt idx="67">
                  <c:v>-6.0362398946583333</c:v>
                </c:pt>
                <c:pt idx="68">
                  <c:v>-7.7029065613250003</c:v>
                </c:pt>
                <c:pt idx="69">
                  <c:v>-11.036239894658332</c:v>
                </c:pt>
                <c:pt idx="70">
                  <c:v>-17.036239894658333</c:v>
                </c:pt>
                <c:pt idx="71">
                  <c:v>-22.369573227991665</c:v>
                </c:pt>
                <c:pt idx="72">
                  <c:v>-23.702906561324998</c:v>
                </c:pt>
                <c:pt idx="73">
                  <c:v>-22.702906561324998</c:v>
                </c:pt>
                <c:pt idx="74">
                  <c:v>-21.369573227991665</c:v>
                </c:pt>
                <c:pt idx="75">
                  <c:v>-20.369573227991665</c:v>
                </c:pt>
                <c:pt idx="76">
                  <c:v>-18.466506069238889</c:v>
                </c:pt>
                <c:pt idx="77">
                  <c:v>-15.813354880019444</c:v>
                </c:pt>
                <c:pt idx="78">
                  <c:v>-14.613226629533335</c:v>
                </c:pt>
                <c:pt idx="79">
                  <c:v>-13.611710894066666</c:v>
                </c:pt>
                <c:pt idx="80">
                  <c:v>-12.258621154166667</c:v>
                </c:pt>
                <c:pt idx="81">
                  <c:v>-10.597043909699998</c:v>
                </c:pt>
                <c:pt idx="82">
                  <c:v>-8.6671401817999989</c:v>
                </c:pt>
                <c:pt idx="83">
                  <c:v>-8.5938224071666678</c:v>
                </c:pt>
                <c:pt idx="84">
                  <c:v>-8.3064344963666681</c:v>
                </c:pt>
                <c:pt idx="85">
                  <c:v>-8.323540548533332</c:v>
                </c:pt>
                <c:pt idx="86">
                  <c:v>-6.3326816739000007</c:v>
                </c:pt>
                <c:pt idx="87">
                  <c:v>-6.2949212097</c:v>
                </c:pt>
                <c:pt idx="88">
                  <c:v>-6.2755273095333335</c:v>
                </c:pt>
                <c:pt idx="89">
                  <c:v>-6.5103645946333337</c:v>
                </c:pt>
                <c:pt idx="90">
                  <c:v>-5.1938232901000001</c:v>
                </c:pt>
                <c:pt idx="91">
                  <c:v>-4.7873935623000001</c:v>
                </c:pt>
                <c:pt idx="92">
                  <c:v>-4.009883397266667</c:v>
                </c:pt>
                <c:pt idx="93">
                  <c:v>-5.0275974541333328</c:v>
                </c:pt>
                <c:pt idx="94">
                  <c:v>-4.3700699850333331</c:v>
                </c:pt>
                <c:pt idx="95">
                  <c:v>-5.5547231414666669</c:v>
                </c:pt>
                <c:pt idx="96">
                  <c:v>-4.6521763955999997</c:v>
                </c:pt>
                <c:pt idx="97">
                  <c:v>-5.2662678532666662</c:v>
                </c:pt>
                <c:pt idx="98">
                  <c:v>-5.1724659387666669</c:v>
                </c:pt>
                <c:pt idx="99">
                  <c:v>-4.4171584549666667</c:v>
                </c:pt>
                <c:pt idx="100">
                  <c:v>-3.2837325110333335</c:v>
                </c:pt>
                <c:pt idx="101">
                  <c:v>-3.0329619842666666</c:v>
                </c:pt>
                <c:pt idx="102">
                  <c:v>-5.3356642926000006</c:v>
                </c:pt>
                <c:pt idx="103">
                  <c:v>-7.0659976844666668</c:v>
                </c:pt>
                <c:pt idx="104">
                  <c:v>-8.3537023571333346</c:v>
                </c:pt>
                <c:pt idx="105">
                  <c:v>-9.0961019475000011</c:v>
                </c:pt>
                <c:pt idx="106">
                  <c:v>-11.184360892333332</c:v>
                </c:pt>
                <c:pt idx="107">
                  <c:v>-12.811830500766668</c:v>
                </c:pt>
                <c:pt idx="108">
                  <c:v>-13.8</c:v>
                </c:pt>
                <c:pt idx="109">
                  <c:v>-14.2</c:v>
                </c:pt>
                <c:pt idx="110">
                  <c:v>-14.7</c:v>
                </c:pt>
                <c:pt idx="111">
                  <c:v>-14.2</c:v>
                </c:pt>
                <c:pt idx="112">
                  <c:v>-13.4</c:v>
                </c:pt>
                <c:pt idx="113">
                  <c:v>-12.5</c:v>
                </c:pt>
              </c:numCache>
            </c:numRef>
          </c:val>
        </c:ser>
        <c:ser>
          <c:idx val="1"/>
          <c:order val="1"/>
          <c:tx>
            <c:strRef>
              <c:f>'[1]apoio-graficos'!$L$2347</c:f>
              <c:strCache>
                <c:ptCount val="1"/>
                <c:pt idx="0">
                  <c:v>Construção</c:v>
                </c:pt>
              </c:strCache>
            </c:strRef>
          </c:tx>
          <c:spPr>
            <a:ln w="25400">
              <a:solidFill>
                <a:srgbClr val="99CC00"/>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rgbClr val="99CC00"/>
                        </a:solidFill>
                        <a:latin typeface="Arial"/>
                        <a:ea typeface="Arial"/>
                        <a:cs typeface="Arial"/>
                      </a:defRPr>
                    </a:pPr>
                    <a:r>
                      <a:rPr lang="pt-PT"/>
                      <a:t>construção</a:t>
                    </a:r>
                  </a:p>
                </c:rich>
              </c:tx>
              <c:spPr>
                <a:noFill/>
                <a:ln w="25400">
                  <a:noFill/>
                </a:ln>
              </c:spPr>
              <c:dLblPos val="r"/>
            </c:dLbl>
            <c:delete val="1"/>
          </c:dLbls>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'[1]apoio-graficos'!$L$2518:$L$2631</c:f>
              <c:numCache>
                <c:formatCode>General</c:formatCode>
                <c:ptCount val="114"/>
                <c:pt idx="0">
                  <c:v>-33.343013333629067</c:v>
                </c:pt>
                <c:pt idx="1">
                  <c:v>-30.880735179325566</c:v>
                </c:pt>
                <c:pt idx="2">
                  <c:v>-31.770505023269475</c:v>
                </c:pt>
                <c:pt idx="3">
                  <c:v>-29.637622328534544</c:v>
                </c:pt>
                <c:pt idx="4">
                  <c:v>-28.629543155846331</c:v>
                </c:pt>
                <c:pt idx="5">
                  <c:v>-29.037039620886976</c:v>
                </c:pt>
                <c:pt idx="6">
                  <c:v>-27.765673931843153</c:v>
                </c:pt>
                <c:pt idx="7">
                  <c:v>-27.212763458411047</c:v>
                </c:pt>
                <c:pt idx="8">
                  <c:v>-25.078817393296731</c:v>
                </c:pt>
                <c:pt idx="9">
                  <c:v>-23.132740665618133</c:v>
                </c:pt>
                <c:pt idx="10">
                  <c:v>-21.419018461499849</c:v>
                </c:pt>
                <c:pt idx="11">
                  <c:v>-20.575147305109223</c:v>
                </c:pt>
                <c:pt idx="12">
                  <c:v>-19.840336301766616</c:v>
                </c:pt>
                <c:pt idx="13">
                  <c:v>-18.952127247277577</c:v>
                </c:pt>
                <c:pt idx="14">
                  <c:v>-17.666122995820611</c:v>
                </c:pt>
                <c:pt idx="15">
                  <c:v>-17.846922557752592</c:v>
                </c:pt>
                <c:pt idx="16">
                  <c:v>-17.288416561573083</c:v>
                </c:pt>
                <c:pt idx="17">
                  <c:v>-16.094525225664615</c:v>
                </c:pt>
                <c:pt idx="18">
                  <c:v>-15.96046701611786</c:v>
                </c:pt>
                <c:pt idx="19">
                  <c:v>-15.421288907330782</c:v>
                </c:pt>
                <c:pt idx="20">
                  <c:v>-15.735955364723386</c:v>
                </c:pt>
                <c:pt idx="21">
                  <c:v>-16.252919955626798</c:v>
                </c:pt>
                <c:pt idx="22">
                  <c:v>-16.868156365901395</c:v>
                </c:pt>
                <c:pt idx="23">
                  <c:v>-16.305245436322682</c:v>
                </c:pt>
                <c:pt idx="24">
                  <c:v>-14.279836229153972</c:v>
                </c:pt>
                <c:pt idx="25">
                  <c:v>-14.709832902797567</c:v>
                </c:pt>
                <c:pt idx="26">
                  <c:v>-15.238590585146639</c:v>
                </c:pt>
                <c:pt idx="27">
                  <c:v>-14.832191290154659</c:v>
                </c:pt>
                <c:pt idx="28">
                  <c:v>-14.529031412386352</c:v>
                </c:pt>
                <c:pt idx="29">
                  <c:v>-14.587898516829137</c:v>
                </c:pt>
                <c:pt idx="30">
                  <c:v>-14.10798276858867</c:v>
                </c:pt>
                <c:pt idx="31">
                  <c:v>-14.205486604963696</c:v>
                </c:pt>
                <c:pt idx="32">
                  <c:v>-15.264352242282408</c:v>
                </c:pt>
                <c:pt idx="33">
                  <c:v>-15.62757869001863</c:v>
                </c:pt>
                <c:pt idx="34">
                  <c:v>-17.46603539685978</c:v>
                </c:pt>
                <c:pt idx="35">
                  <c:v>-17.790144067935167</c:v>
                </c:pt>
                <c:pt idx="36">
                  <c:v>-20.421600977593513</c:v>
                </c:pt>
                <c:pt idx="37">
                  <c:v>-18.046798726523207</c:v>
                </c:pt>
                <c:pt idx="38">
                  <c:v>-18.948278427965345</c:v>
                </c:pt>
                <c:pt idx="39">
                  <c:v>-19.149534680387653</c:v>
                </c:pt>
                <c:pt idx="40">
                  <c:v>-22.157547791067856</c:v>
                </c:pt>
                <c:pt idx="41">
                  <c:v>-21.936915823944563</c:v>
                </c:pt>
                <c:pt idx="42">
                  <c:v>-21.982857383262765</c:v>
                </c:pt>
                <c:pt idx="43">
                  <c:v>-21.622344186315463</c:v>
                </c:pt>
                <c:pt idx="44">
                  <c:v>-21.330365496573524</c:v>
                </c:pt>
                <c:pt idx="45">
                  <c:v>-21.326475907738921</c:v>
                </c:pt>
                <c:pt idx="46">
                  <c:v>-19.126625622630439</c:v>
                </c:pt>
                <c:pt idx="47">
                  <c:v>-18.05761189739005</c:v>
                </c:pt>
                <c:pt idx="48">
                  <c:v>-15.182078183142801</c:v>
                </c:pt>
                <c:pt idx="49">
                  <c:v>-14.680924487452986</c:v>
                </c:pt>
                <c:pt idx="50">
                  <c:v>-12.556195947108527</c:v>
                </c:pt>
                <c:pt idx="51">
                  <c:v>-12.403711251964566</c:v>
                </c:pt>
                <c:pt idx="52">
                  <c:v>-11.752775793471384</c:v>
                </c:pt>
                <c:pt idx="53">
                  <c:v>-13.670197811855553</c:v>
                </c:pt>
                <c:pt idx="54">
                  <c:v>-13.987338760827768</c:v>
                </c:pt>
                <c:pt idx="55">
                  <c:v>-12.681844703244275</c:v>
                </c:pt>
                <c:pt idx="56">
                  <c:v>-11.138981490474464</c:v>
                </c:pt>
                <c:pt idx="57">
                  <c:v>-10.234558720342017</c:v>
                </c:pt>
                <c:pt idx="58">
                  <c:v>-13.851911616247939</c:v>
                </c:pt>
                <c:pt idx="59">
                  <c:v>-13.315011386501004</c:v>
                </c:pt>
                <c:pt idx="60">
                  <c:v>-12.266550398148702</c:v>
                </c:pt>
                <c:pt idx="61">
                  <c:v>-8.1798264292433256</c:v>
                </c:pt>
                <c:pt idx="62">
                  <c:v>-7.6559135890397103</c:v>
                </c:pt>
                <c:pt idx="63">
                  <c:v>-7.9329562219468519</c:v>
                </c:pt>
                <c:pt idx="64">
                  <c:v>-9.1923826413612222</c:v>
                </c:pt>
                <c:pt idx="65">
                  <c:v>-9.9974533560757131</c:v>
                </c:pt>
                <c:pt idx="66">
                  <c:v>-11.259562671606973</c:v>
                </c:pt>
                <c:pt idx="67">
                  <c:v>-12.389061843695004</c:v>
                </c:pt>
                <c:pt idx="68">
                  <c:v>-13.437421160271159</c:v>
                </c:pt>
                <c:pt idx="69">
                  <c:v>-14.075907437207954</c:v>
                </c:pt>
                <c:pt idx="70">
                  <c:v>-15.514552028814643</c:v>
                </c:pt>
                <c:pt idx="71">
                  <c:v>-17.600020648528371</c:v>
                </c:pt>
                <c:pt idx="72">
                  <c:v>-20.729132378580278</c:v>
                </c:pt>
                <c:pt idx="73">
                  <c:v>-21.787878844026427</c:v>
                </c:pt>
                <c:pt idx="74">
                  <c:v>-23.128707591472956</c:v>
                </c:pt>
                <c:pt idx="75">
                  <c:v>-24.697195318996702</c:v>
                </c:pt>
                <c:pt idx="76">
                  <c:v>-22.665274850139635</c:v>
                </c:pt>
                <c:pt idx="77">
                  <c:v>-20.109057822968726</c:v>
                </c:pt>
                <c:pt idx="78">
                  <c:v>-17.687400672995288</c:v>
                </c:pt>
                <c:pt idx="79">
                  <c:v>-17.707013816494925</c:v>
                </c:pt>
                <c:pt idx="80">
                  <c:v>-18.312500699779083</c:v>
                </c:pt>
                <c:pt idx="81">
                  <c:v>-17.937351239842226</c:v>
                </c:pt>
                <c:pt idx="82">
                  <c:v>-19.226537498541145</c:v>
                </c:pt>
                <c:pt idx="83">
                  <c:v>-20.022110933148817</c:v>
                </c:pt>
                <c:pt idx="84">
                  <c:v>-21.28905786893327</c:v>
                </c:pt>
                <c:pt idx="85">
                  <c:v>-22.749350214282785</c:v>
                </c:pt>
                <c:pt idx="86">
                  <c:v>-23.036049836152774</c:v>
                </c:pt>
                <c:pt idx="87">
                  <c:v>-21.225825517430724</c:v>
                </c:pt>
                <c:pt idx="88">
                  <c:v>-20.598387363882189</c:v>
                </c:pt>
                <c:pt idx="89">
                  <c:v>-22.124867472565999</c:v>
                </c:pt>
                <c:pt idx="90">
                  <c:v>-24.246998198593172</c:v>
                </c:pt>
                <c:pt idx="91">
                  <c:v>-27.133333307721063</c:v>
                </c:pt>
                <c:pt idx="92">
                  <c:v>-27.067836061809686</c:v>
                </c:pt>
                <c:pt idx="93">
                  <c:v>-29.827177493689344</c:v>
                </c:pt>
                <c:pt idx="94">
                  <c:v>-28.980504300280511</c:v>
                </c:pt>
                <c:pt idx="95">
                  <c:v>-30.242666887145592</c:v>
                </c:pt>
                <c:pt idx="96">
                  <c:v>-29.199465260200302</c:v>
                </c:pt>
                <c:pt idx="97">
                  <c:v>-31.338909335593456</c:v>
                </c:pt>
                <c:pt idx="98">
                  <c:v>-33.601821486968156</c:v>
                </c:pt>
                <c:pt idx="99">
                  <c:v>-37.998223959134066</c:v>
                </c:pt>
                <c:pt idx="100">
                  <c:v>-40.252410199211319</c:v>
                </c:pt>
                <c:pt idx="101">
                  <c:v>-42.659489574479913</c:v>
                </c:pt>
                <c:pt idx="102">
                  <c:v>-43.130855757977251</c:v>
                </c:pt>
                <c:pt idx="103">
                  <c:v>-45.558728290918459</c:v>
                </c:pt>
                <c:pt idx="104">
                  <c:v>-48.002480205342749</c:v>
                </c:pt>
                <c:pt idx="105">
                  <c:v>-49.813535368233055</c:v>
                </c:pt>
                <c:pt idx="106">
                  <c:v>-51.867421378813731</c:v>
                </c:pt>
                <c:pt idx="107">
                  <c:v>-52.342071248630837</c:v>
                </c:pt>
                <c:pt idx="108">
                  <c:v>-54.729267160188506</c:v>
                </c:pt>
                <c:pt idx="109">
                  <c:v>-55.557737962300187</c:v>
                </c:pt>
                <c:pt idx="110">
                  <c:v>-56.801230418216853</c:v>
                </c:pt>
                <c:pt idx="111">
                  <c:v>-56.985208057544334</c:v>
                </c:pt>
                <c:pt idx="112">
                  <c:v>-58.050445362654919</c:v>
                </c:pt>
                <c:pt idx="113">
                  <c:v>-58.587803309055026</c:v>
                </c:pt>
              </c:numCache>
            </c:numRef>
          </c:val>
        </c:ser>
        <c:ser>
          <c:idx val="2"/>
          <c:order val="2"/>
          <c:tx>
            <c:strRef>
              <c:f>'[1]apoio-graficos'!$M$2347</c:f>
              <c:strCache>
                <c:ptCount val="1"/>
                <c:pt idx="0">
                  <c:v>Comércio</c:v>
                </c:pt>
              </c:strCache>
            </c:strRef>
          </c:tx>
          <c:spPr>
            <a:ln w="38100">
              <a:solidFill>
                <a:srgbClr val="008000"/>
              </a:solidFill>
              <a:prstDash val="solid"/>
            </a:ln>
          </c:spPr>
          <c:marker>
            <c:symbol val="none"/>
          </c:marker>
          <c:dLbls>
            <c:dLbl>
              <c:idx val="21"/>
              <c:layout>
                <c:manualLayout>
                  <c:x val="-0.16555776225301067"/>
                  <c:y val="-0.12202820801246"/>
                </c:manualLayout>
              </c:layout>
              <c:tx>
                <c:rich>
                  <a:bodyPr/>
                  <a:lstStyle/>
                  <a:p>
                    <a:pPr>
                      <a:defRPr sz="700" b="1" i="0" u="none" strike="noStrike" baseline="0">
                        <a:solidFill>
                          <a:srgbClr val="008000"/>
                        </a:solidFill>
                        <a:latin typeface="Arial"/>
                        <a:ea typeface="Arial"/>
                        <a:cs typeface="Arial"/>
                      </a:defRPr>
                    </a:pPr>
                    <a:r>
                      <a:rPr lang="pt-PT"/>
                      <a:t>comércio</a:t>
                    </a:r>
                  </a:p>
                </c:rich>
              </c:tx>
              <c:spPr>
                <a:noFill/>
                <a:ln w="25400">
                  <a:noFill/>
                </a:ln>
              </c:spPr>
              <c:dLblPos val="r"/>
            </c:dLbl>
            <c:delete val="1"/>
          </c:dLbls>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'[1]apoio-graficos'!$M$2518:$M$2631</c:f>
              <c:numCache>
                <c:formatCode>General</c:formatCode>
                <c:ptCount val="114"/>
                <c:pt idx="0">
                  <c:v>-10.705003779465386</c:v>
                </c:pt>
                <c:pt idx="1">
                  <c:v>-10.310131984593591</c:v>
                </c:pt>
                <c:pt idx="2">
                  <c:v>-10.748593523055128</c:v>
                </c:pt>
                <c:pt idx="3">
                  <c:v>-11.887055061516667</c:v>
                </c:pt>
                <c:pt idx="4">
                  <c:v>-15.353721728183332</c:v>
                </c:pt>
                <c:pt idx="5">
                  <c:v>-17.12038839485</c:v>
                </c:pt>
                <c:pt idx="6">
                  <c:v>-18.420388394849997</c:v>
                </c:pt>
                <c:pt idx="7">
                  <c:v>-16.753721728183333</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-8.9537217281833339</c:v>
                </c:pt>
                <c:pt idx="18">
                  <c:v>-8.2537217281833346</c:v>
                </c:pt>
                <c:pt idx="19">
                  <c:v>-7.7203883948500005</c:v>
                </c:pt>
                <c:pt idx="20">
                  <c:v>-7.12038839485</c:v>
                </c:pt>
                <c:pt idx="21">
                  <c:v>-8.0870550615166668</c:v>
                </c:pt>
                <c:pt idx="22">
                  <c:v>-8.5203883948500003</c:v>
                </c:pt>
                <c:pt idx="23">
                  <c:v>-7.953721728183333</c:v>
                </c:pt>
                <c:pt idx="24">
                  <c:v>-6.2870550615166669</c:v>
                </c:pt>
                <c:pt idx="25">
                  <c:v>-6.1870550615166664</c:v>
                </c:pt>
                <c:pt idx="26">
                  <c:v>-6.6870550615166664</c:v>
                </c:pt>
                <c:pt idx="27">
                  <c:v>-8.0870550615166668</c:v>
                </c:pt>
                <c:pt idx="28">
                  <c:v>-9.2870550615166678</c:v>
                </c:pt>
                <c:pt idx="29">
                  <c:v>-10.820388394849999</c:v>
                </c:pt>
                <c:pt idx="30">
                  <c:v>-11.420388394850001</c:v>
                </c:pt>
                <c:pt idx="31">
                  <c:v>-11.453721728183334</c:v>
                </c:pt>
                <c:pt idx="32">
                  <c:v>-11.787055061516666</c:v>
                </c:pt>
                <c:pt idx="33">
                  <c:v>-13.487055061516669</c:v>
                </c:pt>
                <c:pt idx="34">
                  <c:v>-14.120388394850002</c:v>
                </c:pt>
                <c:pt idx="35">
                  <c:v>-15.187055061516668</c:v>
                </c:pt>
                <c:pt idx="36">
                  <c:v>-14.420388394850001</c:v>
                </c:pt>
                <c:pt idx="37">
                  <c:v>-13.553721728183334</c:v>
                </c:pt>
                <c:pt idx="38">
                  <c:v>-11.653721728183333</c:v>
                </c:pt>
                <c:pt idx="39">
                  <c:v>-10.820388394849999</c:v>
                </c:pt>
                <c:pt idx="40">
                  <c:v>-10.787055061516668</c:v>
                </c:pt>
                <c:pt idx="41">
                  <c:v>-8.8870550615166675</c:v>
                </c:pt>
                <c:pt idx="42">
                  <c:v>-6.1203883948500009</c:v>
                </c:pt>
                <c:pt idx="43">
                  <c:v>-3.7537217281833342</c:v>
                </c:pt>
                <c:pt idx="44">
                  <c:v>-4.4537217281833339</c:v>
                </c:pt>
                <c:pt idx="45">
                  <c:v>-3.8537217281833338</c:v>
                </c:pt>
                <c:pt idx="46">
                  <c:v>-4.1537217281833341</c:v>
                </c:pt>
                <c:pt idx="47">
                  <c:v>-4.0537217281833335</c:v>
                </c:pt>
                <c:pt idx="48">
                  <c:v>-5.4203883948500007</c:v>
                </c:pt>
                <c:pt idx="49">
                  <c:v>-4.7870550615166669</c:v>
                </c:pt>
                <c:pt idx="50">
                  <c:v>-2.887055061516667</c:v>
                </c:pt>
                <c:pt idx="51">
                  <c:v>-1.6870550615166671</c:v>
                </c:pt>
                <c:pt idx="52">
                  <c:v>-0.98705506151666711</c:v>
                </c:pt>
                <c:pt idx="53">
                  <c:v>-1.7870550615166669</c:v>
                </c:pt>
                <c:pt idx="54">
                  <c:v>-3.887055061516667</c:v>
                </c:pt>
                <c:pt idx="55">
                  <c:v>-4.5537217281833335</c:v>
                </c:pt>
                <c:pt idx="56">
                  <c:v>-4.7537217281833337</c:v>
                </c:pt>
                <c:pt idx="57">
                  <c:v>-2.6870550615166668</c:v>
                </c:pt>
                <c:pt idx="58">
                  <c:v>-2.3537217281833338</c:v>
                </c:pt>
                <c:pt idx="59">
                  <c:v>-3.62038839485</c:v>
                </c:pt>
                <c:pt idx="60">
                  <c:v>-4.5537217281833335</c:v>
                </c:pt>
                <c:pt idx="61">
                  <c:v>-5.2203883948500005</c:v>
                </c:pt>
                <c:pt idx="62">
                  <c:v>-3.8203883948500006</c:v>
                </c:pt>
                <c:pt idx="63">
                  <c:v>-3.9537217281833335</c:v>
                </c:pt>
                <c:pt idx="64">
                  <c:v>-2.6537217281833336</c:v>
                </c:pt>
                <c:pt idx="65">
                  <c:v>-3.2537217281833342</c:v>
                </c:pt>
                <c:pt idx="66">
                  <c:v>-4.1870550615166673</c:v>
                </c:pt>
                <c:pt idx="67">
                  <c:v>-6.2537217281833337</c:v>
                </c:pt>
                <c:pt idx="68">
                  <c:v>-7.0537217281833335</c:v>
                </c:pt>
                <c:pt idx="69">
                  <c:v>-7.1870550615166664</c:v>
                </c:pt>
                <c:pt idx="70">
                  <c:v>-8.5870550615166668</c:v>
                </c:pt>
                <c:pt idx="71">
                  <c:v>-12.287055061516668</c:v>
                </c:pt>
                <c:pt idx="72">
                  <c:v>-15.72038839485</c:v>
                </c:pt>
                <c:pt idx="73">
                  <c:v>-18.253721728183333</c:v>
                </c:pt>
                <c:pt idx="74">
                  <c:v>-17.787055061516664</c:v>
                </c:pt>
                <c:pt idx="75">
                  <c:v>-16.187055061516663</c:v>
                </c:pt>
                <c:pt idx="76">
                  <c:v>-14.60540170571111</c:v>
                </c:pt>
                <c:pt idx="77">
                  <c:v>-12.731315579672222</c:v>
                </c:pt>
                <c:pt idx="78">
                  <c:v>-12.050199364766668</c:v>
                </c:pt>
                <c:pt idx="79">
                  <c:v>-11.391627029966665</c:v>
                </c:pt>
                <c:pt idx="80">
                  <c:v>-10.059111116166667</c:v>
                </c:pt>
                <c:pt idx="81">
                  <c:v>-8.9660504117000013</c:v>
                </c:pt>
                <c:pt idx="82">
                  <c:v>-8.9450386707666656</c:v>
                </c:pt>
                <c:pt idx="83">
                  <c:v>-10.095267186033334</c:v>
                </c:pt>
                <c:pt idx="84">
                  <c:v>-12.518904015266665</c:v>
                </c:pt>
                <c:pt idx="85">
                  <c:v>-12.155479102266668</c:v>
                </c:pt>
                <c:pt idx="86">
                  <c:v>-11.071014587933334</c:v>
                </c:pt>
                <c:pt idx="87">
                  <c:v>-9.7130664543333349</c:v>
                </c:pt>
                <c:pt idx="88">
                  <c:v>-10.615345004666667</c:v>
                </c:pt>
                <c:pt idx="89">
                  <c:v>-10.9365964931</c:v>
                </c:pt>
                <c:pt idx="90">
                  <c:v>-11.416954970533332</c:v>
                </c:pt>
                <c:pt idx="91">
                  <c:v>-10.936925388933332</c:v>
                </c:pt>
                <c:pt idx="92">
                  <c:v>-11.255283854366667</c:v>
                </c:pt>
                <c:pt idx="93">
                  <c:v>-11.719465100599999</c:v>
                </c:pt>
                <c:pt idx="94">
                  <c:v>-12.189714175399999</c:v>
                </c:pt>
                <c:pt idx="95">
                  <c:v>-13.549637421999998</c:v>
                </c:pt>
                <c:pt idx="96">
                  <c:v>-13.120823367633333</c:v>
                </c:pt>
                <c:pt idx="97">
                  <c:v>-13.390757168266667</c:v>
                </c:pt>
                <c:pt idx="98">
                  <c:v>-11.487290535533333</c:v>
                </c:pt>
                <c:pt idx="99">
                  <c:v>-12.0640296245</c:v>
                </c:pt>
                <c:pt idx="100">
                  <c:v>-13.557469730833333</c:v>
                </c:pt>
                <c:pt idx="101">
                  <c:v>-17.216608966500001</c:v>
                </c:pt>
                <c:pt idx="102">
                  <c:v>-18.424406635533334</c:v>
                </c:pt>
                <c:pt idx="103">
                  <c:v>-18.183113740299998</c:v>
                </c:pt>
                <c:pt idx="104">
                  <c:v>-18.791166984466667</c:v>
                </c:pt>
                <c:pt idx="105">
                  <c:v>-21.055668506066663</c:v>
                </c:pt>
                <c:pt idx="106">
                  <c:v>-23.714361851899998</c:v>
                </c:pt>
                <c:pt idx="107">
                  <c:v>-25.889412779733334</c:v>
                </c:pt>
                <c:pt idx="108">
                  <c:v>-27.5</c:v>
                </c:pt>
                <c:pt idx="109">
                  <c:v>-26.9</c:v>
                </c:pt>
                <c:pt idx="110">
                  <c:v>-26.4</c:v>
                </c:pt>
                <c:pt idx="111">
                  <c:v>-25.9</c:v>
                </c:pt>
                <c:pt idx="112">
                  <c:v>-26.8</c:v>
                </c:pt>
                <c:pt idx="113">
                  <c:v>-26</c:v>
                </c:pt>
              </c:numCache>
            </c:numRef>
          </c:val>
        </c:ser>
        <c:ser>
          <c:idx val="3"/>
          <c:order val="3"/>
          <c:tx>
            <c:strRef>
              <c:f>'[1]apoio-graficos'!$N$2347</c:f>
              <c:strCache>
                <c:ptCount val="1"/>
                <c:pt idx="0">
                  <c:v>Serviços</c:v>
                </c:pt>
              </c:strCache>
            </c:strRef>
          </c:tx>
          <c:spPr>
            <a:ln w="25400">
              <a:solidFill>
                <a:srgbClr val="333333"/>
              </a:solidFill>
              <a:prstDash val="solid"/>
            </a:ln>
          </c:spPr>
          <c:marker>
            <c:symbol val="none"/>
          </c:marker>
          <c:dLbls>
            <c:dLbl>
              <c:idx val="20"/>
              <c:layout>
                <c:manualLayout>
                  <c:x val="0.41006232183077274"/>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'[1]apoio-graficos'!$N$2518:$N$2631</c:f>
              <c:numCache>
                <c:formatCode>General</c:formatCode>
                <c:ptCount val="114"/>
                <c:pt idx="0">
                  <c:v>-21.485073872964325</c:v>
                </c:pt>
                <c:pt idx="1">
                  <c:v>-19.041378382607572</c:v>
                </c:pt>
                <c:pt idx="2">
                  <c:v>-21.420509360283052</c:v>
                </c:pt>
                <c:pt idx="3">
                  <c:v>-25.936798571312085</c:v>
                </c:pt>
                <c:pt idx="4">
                  <c:v>-28.962589732635323</c:v>
                </c:pt>
                <c:pt idx="5">
                  <c:v>-29.339999109159738</c:v>
                </c:pt>
                <c:pt idx="6">
                  <c:v>-21.587749649195242</c:v>
                </c:pt>
                <c:pt idx="7">
                  <c:v>-21.665050269942181</c:v>
                </c:pt>
                <c:pt idx="8">
                  <c:v>-18.287656240185679</c:v>
                </c:pt>
                <c:pt idx="9">
                  <c:v>-18.519647077954033</c:v>
                </c:pt>
                <c:pt idx="10">
                  <c:v>-16.311000883373531</c:v>
                </c:pt>
                <c:pt idx="11">
                  <c:v>-17.845280598105045</c:v>
                </c:pt>
                <c:pt idx="12">
                  <c:v>-18.554836126306203</c:v>
                </c:pt>
                <c:pt idx="13">
                  <c:v>-19.65070190936753</c:v>
                </c:pt>
                <c:pt idx="14">
                  <c:v>-16.486490078043939</c:v>
                </c:pt>
                <c:pt idx="15">
                  <c:v>-17.213334970809015</c:v>
                </c:pt>
                <c:pt idx="16">
                  <c:v>-14.779419839102538</c:v>
                </c:pt>
                <c:pt idx="17">
                  <c:v>-14.122855831984266</c:v>
                </c:pt>
                <c:pt idx="18">
                  <c:v>-9.310362801717643</c:v>
                </c:pt>
                <c:pt idx="19">
                  <c:v>-7.8179593342399043</c:v>
                </c:pt>
                <c:pt idx="20">
                  <c:v>-8.4237850632685092</c:v>
                </c:pt>
                <c:pt idx="21">
                  <c:v>-13.246221180099381</c:v>
                </c:pt>
                <c:pt idx="22">
                  <c:v>-13.351733285292411</c:v>
                </c:pt>
                <c:pt idx="23">
                  <c:v>-11.033899918608055</c:v>
                </c:pt>
                <c:pt idx="24">
                  <c:v>-5.7275623260806521</c:v>
                </c:pt>
                <c:pt idx="25">
                  <c:v>-3.5774626369010076</c:v>
                </c:pt>
                <c:pt idx="26">
                  <c:v>-3.5804441418179542</c:v>
                </c:pt>
                <c:pt idx="27">
                  <c:v>-4.4036536879417341</c:v>
                </c:pt>
                <c:pt idx="28">
                  <c:v>-8.3680431560611552</c:v>
                </c:pt>
                <c:pt idx="29">
                  <c:v>-13.633480284971832</c:v>
                </c:pt>
                <c:pt idx="30">
                  <c:v>-17.905639930818239</c:v>
                </c:pt>
                <c:pt idx="31">
                  <c:v>-18.520663482941689</c:v>
                </c:pt>
                <c:pt idx="32">
                  <c:v>-14.897081956248561</c:v>
                </c:pt>
                <c:pt idx="33">
                  <c:v>-12.921565931453221</c:v>
                </c:pt>
                <c:pt idx="34">
                  <c:v>-12.239956584226592</c:v>
                </c:pt>
                <c:pt idx="35">
                  <c:v>-9.675602675461084</c:v>
                </c:pt>
                <c:pt idx="36">
                  <c:v>-10.088125561661167</c:v>
                </c:pt>
                <c:pt idx="37">
                  <c:v>-10.768182198833408</c:v>
                </c:pt>
                <c:pt idx="38">
                  <c:v>-15.177752637175487</c:v>
                </c:pt>
                <c:pt idx="39">
                  <c:v>-13.432998645744993</c:v>
                </c:pt>
                <c:pt idx="40">
                  <c:v>-10.016103236229668</c:v>
                </c:pt>
                <c:pt idx="41">
                  <c:v>-6.3653847991513564</c:v>
                </c:pt>
                <c:pt idx="42">
                  <c:v>-6.3958825644979953</c:v>
                </c:pt>
                <c:pt idx="43">
                  <c:v>-8.6206522084171393</c:v>
                </c:pt>
                <c:pt idx="44">
                  <c:v>-12.81042957499114</c:v>
                </c:pt>
                <c:pt idx="45">
                  <c:v>-15.665710371877374</c:v>
                </c:pt>
                <c:pt idx="46">
                  <c:v>-16.16361335177892</c:v>
                </c:pt>
                <c:pt idx="47">
                  <c:v>-16.105809684194409</c:v>
                </c:pt>
                <c:pt idx="48">
                  <c:v>-15.796193384695869</c:v>
                </c:pt>
                <c:pt idx="49">
                  <c:v>-11.790517607977904</c:v>
                </c:pt>
                <c:pt idx="50">
                  <c:v>-10.905056815712543</c:v>
                </c:pt>
                <c:pt idx="51">
                  <c:v>-11.380571235438611</c:v>
                </c:pt>
                <c:pt idx="52">
                  <c:v>-15.681161037267286</c:v>
                </c:pt>
                <c:pt idx="53">
                  <c:v>-18.271726396311831</c:v>
                </c:pt>
                <c:pt idx="54">
                  <c:v>-18.36460479566539</c:v>
                </c:pt>
                <c:pt idx="55">
                  <c:v>-15.448684838357245</c:v>
                </c:pt>
                <c:pt idx="56">
                  <c:v>-11.708139239503643</c:v>
                </c:pt>
                <c:pt idx="57">
                  <c:v>-9.6549446441163145</c:v>
                </c:pt>
                <c:pt idx="58">
                  <c:v>-11.601484692877561</c:v>
                </c:pt>
                <c:pt idx="59">
                  <c:v>-11.73605298011325</c:v>
                </c:pt>
                <c:pt idx="60">
                  <c:v>-10.848541920465706</c:v>
                </c:pt>
                <c:pt idx="61">
                  <c:v>-9.3431346439166827</c:v>
                </c:pt>
                <c:pt idx="62">
                  <c:v>-9.3493290787074788</c:v>
                </c:pt>
                <c:pt idx="63">
                  <c:v>-7.7193726932414997</c:v>
                </c:pt>
                <c:pt idx="64">
                  <c:v>-9.7834375631531572</c:v>
                </c:pt>
                <c:pt idx="65">
                  <c:v>-7.1099569471264843</c:v>
                </c:pt>
                <c:pt idx="66">
                  <c:v>-10.73552262042889</c:v>
                </c:pt>
                <c:pt idx="67">
                  <c:v>-12.072439159620055</c:v>
                </c:pt>
                <c:pt idx="68">
                  <c:v>-12.966590830306629</c:v>
                </c:pt>
                <c:pt idx="69">
                  <c:v>-14.781045343803532</c:v>
                </c:pt>
                <c:pt idx="70">
                  <c:v>-14.480436065375363</c:v>
                </c:pt>
                <c:pt idx="71">
                  <c:v>-17.000404157883214</c:v>
                </c:pt>
                <c:pt idx="72">
                  <c:v>-15.764545044989829</c:v>
                </c:pt>
                <c:pt idx="73">
                  <c:v>-16.056948677234974</c:v>
                </c:pt>
                <c:pt idx="74">
                  <c:v>-17.111268494871027</c:v>
                </c:pt>
                <c:pt idx="75">
                  <c:v>-14.873059363583408</c:v>
                </c:pt>
                <c:pt idx="76">
                  <c:v>-12.159280118905977</c:v>
                </c:pt>
                <c:pt idx="77">
                  <c:v>-9.2976314943730127</c:v>
                </c:pt>
                <c:pt idx="78">
                  <c:v>-8.1260446652165097</c:v>
                </c:pt>
                <c:pt idx="79">
                  <c:v>-6.6746453268419073</c:v>
                </c:pt>
                <c:pt idx="80">
                  <c:v>-6.3864943989202629</c:v>
                </c:pt>
                <c:pt idx="81">
                  <c:v>-4.5333306299059863</c:v>
                </c:pt>
                <c:pt idx="82">
                  <c:v>-4.2474367295960453</c:v>
                </c:pt>
                <c:pt idx="83">
                  <c:v>-3.830569401229635</c:v>
                </c:pt>
                <c:pt idx="84">
                  <c:v>-4.5830853712388917</c:v>
                </c:pt>
                <c:pt idx="85">
                  <c:v>-5.6028964787914193</c:v>
                </c:pt>
                <c:pt idx="86">
                  <c:v>-4.9199171824995789</c:v>
                </c:pt>
                <c:pt idx="87">
                  <c:v>-6.6054191109636493</c:v>
                </c:pt>
                <c:pt idx="88">
                  <c:v>-6.317171888335511</c:v>
                </c:pt>
                <c:pt idx="89">
                  <c:v>-8.0622050542131216</c:v>
                </c:pt>
                <c:pt idx="90">
                  <c:v>-7.1378695067010627</c:v>
                </c:pt>
                <c:pt idx="91">
                  <c:v>-6.8530859977186163</c:v>
                </c:pt>
                <c:pt idx="92">
                  <c:v>-5.3984619144172123</c:v>
                </c:pt>
                <c:pt idx="93">
                  <c:v>-5.0326759873400251</c:v>
                </c:pt>
                <c:pt idx="94">
                  <c:v>-5.3563766710082463</c:v>
                </c:pt>
                <c:pt idx="95">
                  <c:v>-6.0861484675522988</c:v>
                </c:pt>
                <c:pt idx="96">
                  <c:v>-8.8597186216729185</c:v>
                </c:pt>
                <c:pt idx="97">
                  <c:v>-11.228282623746907</c:v>
                </c:pt>
                <c:pt idx="98">
                  <c:v>-13.570217990719504</c:v>
                </c:pt>
                <c:pt idx="99">
                  <c:v>-14.885426520377214</c:v>
                </c:pt>
                <c:pt idx="100">
                  <c:v>-14.802653433193811</c:v>
                </c:pt>
                <c:pt idx="101">
                  <c:v>-14.381614701743523</c:v>
                </c:pt>
                <c:pt idx="102">
                  <c:v>-13.219394738890811</c:v>
                </c:pt>
                <c:pt idx="103">
                  <c:v>-13.199838695033643</c:v>
                </c:pt>
                <c:pt idx="104">
                  <c:v>-13.918945209100388</c:v>
                </c:pt>
                <c:pt idx="105">
                  <c:v>-15.463351680713131</c:v>
                </c:pt>
                <c:pt idx="106">
                  <c:v>-17.166431695234333</c:v>
                </c:pt>
                <c:pt idx="107">
                  <c:v>-18.606375103475589</c:v>
                </c:pt>
                <c:pt idx="108">
                  <c:v>-17.661882069184653</c:v>
                </c:pt>
                <c:pt idx="109">
                  <c:v>-15.759458176820862</c:v>
                </c:pt>
                <c:pt idx="110">
                  <c:v>-14.697956867482285</c:v>
                </c:pt>
                <c:pt idx="111">
                  <c:v>-15.031600453765037</c:v>
                </c:pt>
                <c:pt idx="112">
                  <c:v>-17.059995681093913</c:v>
                </c:pt>
                <c:pt idx="113">
                  <c:v>-16.743390123904572</c:v>
                </c:pt>
              </c:numCache>
            </c:numRef>
          </c:val>
        </c:ser>
        <c:marker val="1"/>
        <c:axId val="136222208"/>
        <c:axId val="136223744"/>
      </c:lineChart>
      <c:catAx>
        <c:axId val="13622220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6223744"/>
        <c:crosses val="autoZero"/>
        <c:auto val="1"/>
        <c:lblAlgn val="ctr"/>
        <c:lblOffset val="100"/>
        <c:tickLblSkip val="1"/>
        <c:tickMarkSkip val="1"/>
      </c:catAx>
      <c:valAx>
        <c:axId val="136223744"/>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6222208"/>
        <c:crosses val="autoZero"/>
        <c:crossBetween val="between"/>
        <c:majorUnit val="10"/>
      </c:valAx>
      <c:spPr>
        <a:gradFill rotWithShape="0">
          <a:gsLst>
            <a:gs pos="0">
              <a:srgbClr val="FFF2E5"/>
            </a:gs>
            <a:gs pos="100000">
              <a:srgbClr val="FFFFFF"/>
            </a:gs>
          </a:gsLst>
          <a:lin ang="5400000" scaled="1"/>
        </a:gradFill>
        <a:ln w="25400">
          <a:noFill/>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indicador de confiança setorial</a:t>
            </a:r>
            <a:r>
              <a:rPr lang="pt-PT" sz="700" b="0" i="0" u="none" strike="noStrike" baseline="0">
                <a:solidFill>
                  <a:srgbClr val="008000"/>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strRef>
              <c:f>'[1]apoio-graficos'!$D$2347</c:f>
              <c:strCache>
                <c:ptCount val="1"/>
                <c:pt idx="0">
                  <c:v>Indústria </c:v>
                </c:pt>
              </c:strCache>
            </c:strRef>
          </c:tx>
          <c:spPr>
            <a:ln w="25400">
              <a:solidFill>
                <a:srgbClr val="808080"/>
              </a:solidFill>
              <a:prstDash val="solid"/>
            </a:ln>
          </c:spPr>
          <c:marker>
            <c:symbol val="none"/>
          </c:marker>
          <c:dLbls>
            <c:dLbl>
              <c:idx val="8"/>
              <c:layout>
                <c:manualLayout>
                  <c:x val="-8.1210511336685179E-2"/>
                  <c:y val="0.10168938560099335"/>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'[1]apoio-graficos'!$D$2518:$D$2631</c:f>
              <c:numCache>
                <c:formatCode>General</c:formatCode>
                <c:ptCount val="114"/>
                <c:pt idx="0">
                  <c:v>-13.276074566654104</c:v>
                </c:pt>
                <c:pt idx="1">
                  <c:v>-14.26803519652784</c:v>
                </c:pt>
                <c:pt idx="2">
                  <c:v>-16.787174255725315</c:v>
                </c:pt>
                <c:pt idx="3">
                  <c:v>-18.511564679808078</c:v>
                </c:pt>
                <c:pt idx="4">
                  <c:v>-18.420167220968924</c:v>
                </c:pt>
                <c:pt idx="5">
                  <c:v>-15.838790501728253</c:v>
                </c:pt>
                <c:pt idx="6">
                  <c:v>-12.879302985370211</c:v>
                </c:pt>
                <c:pt idx="7">
                  <c:v>-10.86978341402699</c:v>
                </c:pt>
                <c:pt idx="8">
                  <c:v>-9.8161672991207922</c:v>
                </c:pt>
                <c:pt idx="9">
                  <c:v>-9.8637315221605295</c:v>
                </c:pt>
                <c:pt idx="10">
                  <c:v>-11.58545863620971</c:v>
                </c:pt>
                <c:pt idx="11">
                  <c:v>-11.840511691962258</c:v>
                </c:pt>
                <c:pt idx="12">
                  <c:v>-11.061234376799348</c:v>
                </c:pt>
                <c:pt idx="13">
                  <c:v>-9.7878819207115555</c:v>
                </c:pt>
                <c:pt idx="14">
                  <c:v>-10.2258395232588</c:v>
                </c:pt>
                <c:pt idx="15">
                  <c:v>-10.673356295938021</c:v>
                </c:pt>
                <c:pt idx="16">
                  <c:v>-9.5142365978555308</c:v>
                </c:pt>
                <c:pt idx="17">
                  <c:v>-7.2679610252806803</c:v>
                </c:pt>
                <c:pt idx="18">
                  <c:v>-5.3792724468946602</c:v>
                </c:pt>
                <c:pt idx="19">
                  <c:v>-3.3708635391720896</c:v>
                </c:pt>
                <c:pt idx="20">
                  <c:v>-3.7041436757798833</c:v>
                </c:pt>
                <c:pt idx="21">
                  <c:v>-4.3716910948995498</c:v>
                </c:pt>
                <c:pt idx="22">
                  <c:v>-6.2286008190541926</c:v>
                </c:pt>
                <c:pt idx="23">
                  <c:v>-7.9800133195659368</c:v>
                </c:pt>
                <c:pt idx="24">
                  <c:v>-8.5646172312215825</c:v>
                </c:pt>
                <c:pt idx="25">
                  <c:v>-9.8174570217342367</c:v>
                </c:pt>
                <c:pt idx="26">
                  <c:v>-10.172662231121762</c:v>
                </c:pt>
                <c:pt idx="27">
                  <c:v>-9.271225062387499</c:v>
                </c:pt>
                <c:pt idx="28">
                  <c:v>-8.6892467067998922</c:v>
                </c:pt>
                <c:pt idx="29">
                  <c:v>-8.5029931215408947</c:v>
                </c:pt>
                <c:pt idx="30">
                  <c:v>-10.689724782187922</c:v>
                </c:pt>
                <c:pt idx="31">
                  <c:v>-9.8194562103973713</c:v>
                </c:pt>
                <c:pt idx="32">
                  <c:v>-8.1345409996163358</c:v>
                </c:pt>
                <c:pt idx="33">
                  <c:v>-5.0999788026810977</c:v>
                </c:pt>
                <c:pt idx="34">
                  <c:v>-4.8919767279703388</c:v>
                </c:pt>
                <c:pt idx="35">
                  <c:v>-5.8058914026099844</c:v>
                </c:pt>
                <c:pt idx="36">
                  <c:v>-7.555159424405109</c:v>
                </c:pt>
                <c:pt idx="37">
                  <c:v>-8.0391800490366325</c:v>
                </c:pt>
                <c:pt idx="38">
                  <c:v>-8.9337228636825454</c:v>
                </c:pt>
                <c:pt idx="39">
                  <c:v>-9.2731813274131749</c:v>
                </c:pt>
                <c:pt idx="40">
                  <c:v>-9.1199068655412869</c:v>
                </c:pt>
                <c:pt idx="41">
                  <c:v>-7.4632057466715471</c:v>
                </c:pt>
                <c:pt idx="42">
                  <c:v>-5.2868524594447184</c:v>
                </c:pt>
                <c:pt idx="43">
                  <c:v>-3.8378240607160152</c:v>
                </c:pt>
                <c:pt idx="44">
                  <c:v>-2.3768026163538831</c:v>
                </c:pt>
                <c:pt idx="45">
                  <c:v>-2.7848725192067083</c:v>
                </c:pt>
                <c:pt idx="46">
                  <c:v>-2.4179326577188838</c:v>
                </c:pt>
                <c:pt idx="47">
                  <c:v>-3.7734897943496448</c:v>
                </c:pt>
                <c:pt idx="48">
                  <c:v>-3.4731235309754478</c:v>
                </c:pt>
                <c:pt idx="49">
                  <c:v>-2.9402343313912671</c:v>
                </c:pt>
                <c:pt idx="50">
                  <c:v>-1.4710635398248344</c:v>
                </c:pt>
                <c:pt idx="51">
                  <c:v>-0.5918169952926241</c:v>
                </c:pt>
                <c:pt idx="52">
                  <c:v>-1.2858494851179181E-2</c:v>
                </c:pt>
                <c:pt idx="53">
                  <c:v>0.63306726394977886</c:v>
                </c:pt>
                <c:pt idx="54">
                  <c:v>0.15237744927225916</c:v>
                </c:pt>
                <c:pt idx="55">
                  <c:v>0.42278536985487558</c:v>
                </c:pt>
                <c:pt idx="56">
                  <c:v>1.5472801441490429</c:v>
                </c:pt>
                <c:pt idx="57">
                  <c:v>2.2094113784459695</c:v>
                </c:pt>
                <c:pt idx="58">
                  <c:v>1.9706611013813715</c:v>
                </c:pt>
                <c:pt idx="59">
                  <c:v>0.51215446345934368</c:v>
                </c:pt>
                <c:pt idx="60">
                  <c:v>1.2675536306968247</c:v>
                </c:pt>
                <c:pt idx="61">
                  <c:v>1.1101185155486588</c:v>
                </c:pt>
                <c:pt idx="62">
                  <c:v>0.43344629632760734</c:v>
                </c:pt>
                <c:pt idx="63">
                  <c:v>-0.82560984628436351</c:v>
                </c:pt>
                <c:pt idx="64">
                  <c:v>-3.6777526595425925</c:v>
                </c:pt>
                <c:pt idx="65">
                  <c:v>-6.0530978247047607</c:v>
                </c:pt>
                <c:pt idx="66">
                  <c:v>-6.9074203966141141</c:v>
                </c:pt>
                <c:pt idx="67">
                  <c:v>-5.8524390041955883</c:v>
                </c:pt>
                <c:pt idx="68">
                  <c:v>-7.2601476479530609</c:v>
                </c:pt>
                <c:pt idx="69">
                  <c:v>-12.807357818070145</c:v>
                </c:pt>
                <c:pt idx="70">
                  <c:v>-19.770096145231097</c:v>
                </c:pt>
                <c:pt idx="71">
                  <c:v>-26.174941883006142</c:v>
                </c:pt>
                <c:pt idx="72">
                  <c:v>-29.532390527304702</c:v>
                </c:pt>
                <c:pt idx="73">
                  <c:v>-32.263291208099879</c:v>
                </c:pt>
                <c:pt idx="74">
                  <c:v>-30.991944201365627</c:v>
                </c:pt>
                <c:pt idx="75">
                  <c:v>-31.728971117789769</c:v>
                </c:pt>
                <c:pt idx="76">
                  <c:v>-29.792304461005646</c:v>
                </c:pt>
                <c:pt idx="77">
                  <c:v>-29.466821415038993</c:v>
                </c:pt>
                <c:pt idx="78">
                  <c:v>-26.14193640475246</c:v>
                </c:pt>
                <c:pt idx="79">
                  <c:v>-23.802154571518098</c:v>
                </c:pt>
                <c:pt idx="80">
                  <c:v>-20.205831667281966</c:v>
                </c:pt>
                <c:pt idx="81">
                  <c:v>-18.059849313333842</c:v>
                </c:pt>
                <c:pt idx="82">
                  <c:v>-16.513293701790605</c:v>
                </c:pt>
                <c:pt idx="83">
                  <c:v>-16.864993678879486</c:v>
                </c:pt>
                <c:pt idx="84">
                  <c:v>-15.909771631737099</c:v>
                </c:pt>
                <c:pt idx="85">
                  <c:v>-14.945546230289819</c:v>
                </c:pt>
                <c:pt idx="86">
                  <c:v>-13.55510785156933</c:v>
                </c:pt>
                <c:pt idx="87">
                  <c:v>-12.746284721793893</c:v>
                </c:pt>
                <c:pt idx="88">
                  <c:v>-12.715301507237449</c:v>
                </c:pt>
                <c:pt idx="89">
                  <c:v>-13.103576168499677</c:v>
                </c:pt>
                <c:pt idx="90">
                  <c:v>-12.581173969424654</c:v>
                </c:pt>
                <c:pt idx="91">
                  <c:v>-11.727027382520077</c:v>
                </c:pt>
                <c:pt idx="92">
                  <c:v>-9.9334867785393861</c:v>
                </c:pt>
                <c:pt idx="93">
                  <c:v>-10.651252075068557</c:v>
                </c:pt>
                <c:pt idx="94">
                  <c:v>-10.642548580778373</c:v>
                </c:pt>
                <c:pt idx="95">
                  <c:v>-11.752987965143733</c:v>
                </c:pt>
                <c:pt idx="96">
                  <c:v>-10.346976113050369</c:v>
                </c:pt>
                <c:pt idx="97">
                  <c:v>-9.3336877812107506</c:v>
                </c:pt>
                <c:pt idx="98">
                  <c:v>-9.6452384280727301</c:v>
                </c:pt>
                <c:pt idx="99">
                  <c:v>-10.631046389652139</c:v>
                </c:pt>
                <c:pt idx="100">
                  <c:v>-12.958587236283185</c:v>
                </c:pt>
                <c:pt idx="101">
                  <c:v>-14.403665770635092</c:v>
                </c:pt>
                <c:pt idx="102">
                  <c:v>-13.811519916553451</c:v>
                </c:pt>
                <c:pt idx="103">
                  <c:v>-15.040559153774433</c:v>
                </c:pt>
                <c:pt idx="104">
                  <c:v>-17.098199683081784</c:v>
                </c:pt>
                <c:pt idx="105">
                  <c:v>-20.246798609773546</c:v>
                </c:pt>
                <c:pt idx="106">
                  <c:v>-21.454097659580892</c:v>
                </c:pt>
                <c:pt idx="107">
                  <c:v>-21.577729727994342</c:v>
                </c:pt>
                <c:pt idx="108">
                  <c:v>-21.967628027928356</c:v>
                </c:pt>
                <c:pt idx="109">
                  <c:v>-21.641614890880522</c:v>
                </c:pt>
                <c:pt idx="110">
                  <c:v>-20.150991019386367</c:v>
                </c:pt>
                <c:pt idx="111">
                  <c:v>-19.568854447176236</c:v>
                </c:pt>
                <c:pt idx="112">
                  <c:v>-19.757380673469381</c:v>
                </c:pt>
                <c:pt idx="113">
                  <c:v>-19.861303663132897</c:v>
                </c:pt>
              </c:numCache>
            </c:numRef>
          </c:val>
        </c:ser>
        <c:ser>
          <c:idx val="1"/>
          <c:order val="1"/>
          <c:tx>
            <c:strRef>
              <c:f>'[1]apoio-graficos'!$E$2347</c:f>
              <c:strCache>
                <c:ptCount val="1"/>
                <c:pt idx="0">
                  <c:v>Construção</c:v>
                </c:pt>
              </c:strCache>
            </c:strRef>
          </c:tx>
          <c:spPr>
            <a:ln w="25400">
              <a:solidFill>
                <a:srgbClr val="99CC00"/>
              </a:solidFill>
              <a:prstDash val="solid"/>
            </a:ln>
          </c:spPr>
          <c:marker>
            <c:symbol val="none"/>
          </c:marker>
          <c:dLbls>
            <c:dLbl>
              <c:idx val="3"/>
              <c:layout>
                <c:manualLayout>
                  <c:x val="2.1356923758024251E-2"/>
                  <c:y val="-2.8620206765168311E-3"/>
                </c:manualLayout>
              </c:layout>
              <c:tx>
                <c:rich>
                  <a:bodyPr/>
                  <a:lstStyle/>
                  <a:p>
                    <a:pPr>
                      <a:defRPr sz="700" b="1" i="0" u="none" strike="noStrike" baseline="0">
                        <a:solidFill>
                          <a:srgbClr val="99CC00"/>
                        </a:solidFill>
                        <a:latin typeface="Arial"/>
                        <a:ea typeface="Arial"/>
                        <a:cs typeface="Arial"/>
                      </a:defRPr>
                    </a:pPr>
                    <a:r>
                      <a:rPr lang="pt-PT"/>
                      <a:t>construção</a:t>
                    </a:r>
                  </a:p>
                </c:rich>
              </c:tx>
              <c:spPr>
                <a:noFill/>
                <a:ln w="25400">
                  <a:noFill/>
                </a:ln>
              </c:spPr>
              <c:dLblPos val="r"/>
            </c:dLbl>
            <c:delete val="1"/>
          </c:dLbls>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'[1]apoio-graficos'!$E$2518:$E$2631</c:f>
              <c:numCache>
                <c:formatCode>General</c:formatCode>
                <c:ptCount val="114"/>
                <c:pt idx="0">
                  <c:v>-40.636393134760368</c:v>
                </c:pt>
                <c:pt idx="1">
                  <c:v>-41.238587390941952</c:v>
                </c:pt>
                <c:pt idx="2">
                  <c:v>-45.016805646247235</c:v>
                </c:pt>
                <c:pt idx="3">
                  <c:v>-45.283697632213112</c:v>
                </c:pt>
                <c:pt idx="4">
                  <c:v>-45.279658045869006</c:v>
                </c:pt>
                <c:pt idx="5">
                  <c:v>-45.31673961172266</c:v>
                </c:pt>
                <c:pt idx="6">
                  <c:v>-44.181056767200744</c:v>
                </c:pt>
                <c:pt idx="7">
                  <c:v>-43.571268197151362</c:v>
                </c:pt>
                <c:pt idx="8">
                  <c:v>-41.670961831260868</c:v>
                </c:pt>
                <c:pt idx="9">
                  <c:v>-41.031256800754903</c:v>
                </c:pt>
                <c:pt idx="10">
                  <c:v>-39.507729032029097</c:v>
                </c:pt>
                <c:pt idx="11">
                  <c:v>-38.58579345383378</c:v>
                </c:pt>
                <c:pt idx="12">
                  <c:v>-37.71838795216248</c:v>
                </c:pt>
                <c:pt idx="13">
                  <c:v>-37.607616758251289</c:v>
                </c:pt>
                <c:pt idx="14">
                  <c:v>-37.464614632522803</c:v>
                </c:pt>
                <c:pt idx="15">
                  <c:v>-37.221681080155463</c:v>
                </c:pt>
                <c:pt idx="16">
                  <c:v>-36.94242808206571</c:v>
                </c:pt>
                <c:pt idx="17">
                  <c:v>-36.512149080778144</c:v>
                </c:pt>
                <c:pt idx="18">
                  <c:v>-36.445119976004769</c:v>
                </c:pt>
                <c:pt idx="19">
                  <c:v>-35.842197588277891</c:v>
                </c:pt>
                <c:pt idx="20">
                  <c:v>-35.332864150307536</c:v>
                </c:pt>
                <c:pt idx="21">
                  <c:v>-35.091346445759235</c:v>
                </c:pt>
                <c:pt idx="22">
                  <c:v>-34.398964650896538</c:v>
                </c:pt>
                <c:pt idx="23">
                  <c:v>-33.617509186107178</c:v>
                </c:pt>
                <c:pt idx="24">
                  <c:v>-32.438137915856153</c:v>
                </c:pt>
                <c:pt idx="25">
                  <c:v>-32.319802919344625</c:v>
                </c:pt>
                <c:pt idx="26">
                  <c:v>-32.917515093852494</c:v>
                </c:pt>
                <c:pt idx="27">
                  <c:v>-31.880982113023169</c:v>
                </c:pt>
                <c:pt idx="28">
                  <c:v>-31.896068840805679</c:v>
                </c:pt>
                <c:pt idx="29">
                  <c:v>-31.425502393027074</c:v>
                </c:pt>
                <c:pt idx="30">
                  <c:v>-31.518877852240177</c:v>
                </c:pt>
                <c:pt idx="31">
                  <c:v>-31.567629770427686</c:v>
                </c:pt>
                <c:pt idx="32">
                  <c:v>-32.763729255753709</c:v>
                </c:pt>
                <c:pt idx="33">
                  <c:v>-34.112009146288486</c:v>
                </c:pt>
                <c:pt idx="34">
                  <c:v>-35.364570833042393</c:v>
                </c:pt>
                <c:pt idx="35">
                  <c:v>-35.359958501913418</c:v>
                </c:pt>
                <c:pt idx="36">
                  <c:v>-36.675686956742595</c:v>
                </c:pt>
                <c:pt idx="37">
                  <c:v>-36.488285831207442</c:v>
                </c:pt>
                <c:pt idx="38">
                  <c:v>-36.772359015261841</c:v>
                </c:pt>
                <c:pt idx="39">
                  <c:v>-36.706320474806326</c:v>
                </c:pt>
                <c:pt idx="40">
                  <c:v>-38.043660363479766</c:v>
                </c:pt>
                <c:pt idx="41">
                  <c:v>-39.10001104658479</c:v>
                </c:pt>
                <c:pt idx="42">
                  <c:v>-39.622981826243887</c:v>
                </c:pt>
                <c:pt idx="43">
                  <c:v>-39.276058561103561</c:v>
                </c:pt>
                <c:pt idx="44">
                  <c:v>-38.796735882899263</c:v>
                </c:pt>
                <c:pt idx="45">
                  <c:v>-38.794791088481965</c:v>
                </c:pt>
                <c:pt idx="46">
                  <c:v>-37.861532612594388</c:v>
                </c:pt>
                <c:pt idx="47">
                  <c:v>-37.993692416640862</c:v>
                </c:pt>
                <c:pt idx="48">
                  <c:v>-36.222592226183899</c:v>
                </c:pt>
                <c:pt idx="49">
                  <c:v>-36.30534871167233</c:v>
                </c:pt>
                <c:pt idx="50">
                  <c:v>-34.409651108166763</c:v>
                </c:pt>
                <c:pt idx="51">
                  <c:v>-34.166742093928121</c:v>
                </c:pt>
                <c:pt idx="52">
                  <c:v>-32.341274364681531</c:v>
                </c:pt>
                <c:pt idx="53">
                  <c:v>-32.133318707206946</c:v>
                </c:pt>
                <c:pt idx="54">
                  <c:v>-32.125222515026387</c:v>
                </c:pt>
                <c:pt idx="55">
                  <c:v>-30.972475486234643</c:v>
                </c:pt>
                <c:pt idx="56">
                  <c:v>-29.867710546516403</c:v>
                </c:pt>
                <c:pt idx="57">
                  <c:v>-29.082165828116846</c:v>
                </c:pt>
                <c:pt idx="58">
                  <c:v>-31.557508942736472</c:v>
                </c:pt>
                <c:pt idx="59">
                  <c:v>-32.122392161196338</c:v>
                </c:pt>
                <c:pt idx="60">
                  <c:v>-31.764828333686854</c:v>
                </c:pt>
                <c:pt idx="61">
                  <c:v>-29.721466349234163</c:v>
                </c:pt>
                <c:pt idx="62">
                  <c:v>-28.292843262465691</c:v>
                </c:pt>
                <c:pt idx="63">
                  <c:v>-27.431364578919261</c:v>
                </c:pt>
                <c:pt idx="64">
                  <c:v>-27.227744455293116</c:v>
                </c:pt>
                <c:pt idx="65">
                  <c:v>-28.130279812650361</c:v>
                </c:pt>
                <c:pt idx="66">
                  <c:v>-29.261334470415989</c:v>
                </c:pt>
                <c:pt idx="67">
                  <c:v>-30.659417389793344</c:v>
                </c:pt>
                <c:pt idx="68">
                  <c:v>-31.683597048081413</c:v>
                </c:pt>
                <c:pt idx="69">
                  <c:v>-32.502840186549811</c:v>
                </c:pt>
                <c:pt idx="70">
                  <c:v>-34.055495815686491</c:v>
                </c:pt>
                <c:pt idx="71">
                  <c:v>-35.764896792210017</c:v>
                </c:pt>
                <c:pt idx="72">
                  <c:v>-37.329452657235976</c:v>
                </c:pt>
                <c:pt idx="73">
                  <c:v>-37.692159223292379</c:v>
                </c:pt>
                <c:pt idx="74">
                  <c:v>-38.529240263682318</c:v>
                </c:pt>
                <c:pt idx="75">
                  <c:v>-39.813484127444184</c:v>
                </c:pt>
                <c:pt idx="76">
                  <c:v>-37.876893620005937</c:v>
                </c:pt>
                <c:pt idx="77">
                  <c:v>-35.214838461644092</c:v>
                </c:pt>
                <c:pt idx="78">
                  <c:v>-33.567598105397643</c:v>
                </c:pt>
                <c:pt idx="79">
                  <c:v>-33.321022378214131</c:v>
                </c:pt>
                <c:pt idx="80">
                  <c:v>-34.758594459256209</c:v>
                </c:pt>
                <c:pt idx="81">
                  <c:v>-34.115706728821117</c:v>
                </c:pt>
                <c:pt idx="82">
                  <c:v>-35.360450919103904</c:v>
                </c:pt>
                <c:pt idx="83">
                  <c:v>-35.581431594091072</c:v>
                </c:pt>
                <c:pt idx="84">
                  <c:v>-37.509849302433302</c:v>
                </c:pt>
                <c:pt idx="85">
                  <c:v>-38.62934732599139</c:v>
                </c:pt>
                <c:pt idx="86">
                  <c:v>-40.19472587560972</c:v>
                </c:pt>
                <c:pt idx="87">
                  <c:v>-40.9028760513987</c:v>
                </c:pt>
                <c:pt idx="88">
                  <c:v>-42.046383845791098</c:v>
                </c:pt>
                <c:pt idx="89">
                  <c:v>-41.632107661132999</c:v>
                </c:pt>
                <c:pt idx="90">
                  <c:v>-40.495279682263252</c:v>
                </c:pt>
                <c:pt idx="91">
                  <c:v>-40.795254475627196</c:v>
                </c:pt>
                <c:pt idx="92">
                  <c:v>-41.09538508525484</c:v>
                </c:pt>
                <c:pt idx="93">
                  <c:v>-43.481383457894673</c:v>
                </c:pt>
                <c:pt idx="94">
                  <c:v>-44.200970701190251</c:v>
                </c:pt>
                <c:pt idx="95">
                  <c:v>-45.733717179422797</c:v>
                </c:pt>
                <c:pt idx="96">
                  <c:v>-46.365055290433482</c:v>
                </c:pt>
                <c:pt idx="97">
                  <c:v>-47.997557960680062</c:v>
                </c:pt>
                <c:pt idx="98">
                  <c:v>-49.646754680984081</c:v>
                </c:pt>
                <c:pt idx="99">
                  <c:v>-51.303895962850369</c:v>
                </c:pt>
                <c:pt idx="100">
                  <c:v>-52.889525601022321</c:v>
                </c:pt>
                <c:pt idx="101">
                  <c:v>-54.690531747906618</c:v>
                </c:pt>
                <c:pt idx="102">
                  <c:v>-55.60903810065529</c:v>
                </c:pt>
                <c:pt idx="103">
                  <c:v>-57.31765404909256</c:v>
                </c:pt>
                <c:pt idx="104">
                  <c:v>-59.330339704321375</c:v>
                </c:pt>
                <c:pt idx="105">
                  <c:v>-61.92557377208319</c:v>
                </c:pt>
                <c:pt idx="106">
                  <c:v>-64.173524136990196</c:v>
                </c:pt>
                <c:pt idx="107">
                  <c:v>-65.252082537448743</c:v>
                </c:pt>
                <c:pt idx="108">
                  <c:v>-66.64388003832758</c:v>
                </c:pt>
                <c:pt idx="109">
                  <c:v>-67.481237051483419</c:v>
                </c:pt>
                <c:pt idx="110">
                  <c:v>-68.785962185958425</c:v>
                </c:pt>
                <c:pt idx="111">
                  <c:v>-69.747204413305496</c:v>
                </c:pt>
                <c:pt idx="112">
                  <c:v>-70.940735180527454</c:v>
                </c:pt>
                <c:pt idx="113">
                  <c:v>-71.510769909294169</c:v>
                </c:pt>
              </c:numCache>
            </c:numRef>
          </c:val>
        </c:ser>
        <c:ser>
          <c:idx val="2"/>
          <c:order val="2"/>
          <c:tx>
            <c:strRef>
              <c:f>'[1]apoio-graficos'!$F$2347</c:f>
              <c:strCache>
                <c:ptCount val="1"/>
                <c:pt idx="0">
                  <c:v>Comércio </c:v>
                </c:pt>
              </c:strCache>
            </c:strRef>
          </c:tx>
          <c:spPr>
            <a:ln w="38100">
              <a:solidFill>
                <a:srgbClr val="008000"/>
              </a:solidFill>
              <a:prstDash val="solid"/>
            </a:ln>
          </c:spPr>
          <c:marker>
            <c:symbol val="none"/>
          </c:marker>
          <c:dLbls>
            <c:dLbl>
              <c:idx val="21"/>
              <c:layout>
                <c:manualLayout>
                  <c:x val="0.1725522562691712"/>
                  <c:y val="0.10779420353871499"/>
                </c:manualLayout>
              </c:layout>
              <c:tx>
                <c:rich>
                  <a:bodyPr/>
                  <a:lstStyle/>
                  <a:p>
                    <a:pPr>
                      <a:defRPr sz="700" b="1" i="0" u="none" strike="noStrike" baseline="0">
                        <a:solidFill>
                          <a:srgbClr val="008000"/>
                        </a:solidFill>
                        <a:latin typeface="Arial"/>
                        <a:ea typeface="Arial"/>
                        <a:cs typeface="Arial"/>
                      </a:defRPr>
                    </a:pPr>
                    <a:r>
                      <a:rPr lang="pt-PT"/>
                      <a:t>comércio </a:t>
                    </a:r>
                  </a:p>
                </c:rich>
              </c:tx>
              <c:spPr>
                <a:noFill/>
                <a:ln w="25400">
                  <a:noFill/>
                </a:ln>
              </c:spPr>
              <c:dLblPos val="r"/>
            </c:dLbl>
            <c:delete val="1"/>
          </c:dLbls>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'[1]apoio-graficos'!$F$2518:$F$2631</c:f>
              <c:numCache>
                <c:formatCode>General</c:formatCode>
                <c:ptCount val="114"/>
                <c:pt idx="0">
                  <c:v>-12.772025085900729</c:v>
                </c:pt>
                <c:pt idx="1">
                  <c:v>-11.47353698518962</c:v>
                </c:pt>
                <c:pt idx="2">
                  <c:v>-11.92712789893516</c:v>
                </c:pt>
                <c:pt idx="3">
                  <c:v>-12.027987002630292</c:v>
                </c:pt>
                <c:pt idx="4">
                  <c:v>-13.176812463173901</c:v>
                </c:pt>
                <c:pt idx="5">
                  <c:v>-12.805998685211691</c:v>
                </c:pt>
                <c:pt idx="6">
                  <c:v>-12.233613099293935</c:v>
                </c:pt>
                <c:pt idx="7">
                  <c:v>-9.6081323584560643</c:v>
                </c:pt>
                <c:pt idx="8">
                  <c:v>-7.4784672068403424</c:v>
                </c:pt>
                <c:pt idx="9">
                  <c:v>-5.5535070623599276</c:v>
                </c:pt>
                <c:pt idx="10">
                  <c:v>-4.855721868320841</c:v>
                </c:pt>
                <c:pt idx="11">
                  <c:v>-4.4228266963961858</c:v>
                </c:pt>
                <c:pt idx="12">
                  <c:v>-4.1751027541583516</c:v>
                </c:pt>
                <c:pt idx="13">
                  <c:v>-5.5768392078865743</c:v>
                </c:pt>
                <c:pt idx="14">
                  <c:v>-7.4262064970940038</c:v>
                </c:pt>
                <c:pt idx="15">
                  <c:v>-8.223983970433677</c:v>
                </c:pt>
                <c:pt idx="16">
                  <c:v>-5.0139265497063379</c:v>
                </c:pt>
                <c:pt idx="17">
                  <c:v>-2.4342403463278406</c:v>
                </c:pt>
                <c:pt idx="18">
                  <c:v>-0.10744875065121007</c:v>
                </c:pt>
                <c:pt idx="19">
                  <c:v>-1.2677573826882929</c:v>
                </c:pt>
                <c:pt idx="20">
                  <c:v>-1.3181655965583969</c:v>
                </c:pt>
                <c:pt idx="21">
                  <c:v>-2.7765164653534726</c:v>
                </c:pt>
                <c:pt idx="22">
                  <c:v>-3.6637389675686181</c:v>
                </c:pt>
                <c:pt idx="23">
                  <c:v>-4.2372422426464702</c:v>
                </c:pt>
                <c:pt idx="24">
                  <c:v>-4.6152013892606663</c:v>
                </c:pt>
                <c:pt idx="25">
                  <c:v>-5.0867582902005326</c:v>
                </c:pt>
                <c:pt idx="26">
                  <c:v>-4.9629165170730003</c:v>
                </c:pt>
                <c:pt idx="27">
                  <c:v>-5.5452569010455468</c:v>
                </c:pt>
                <c:pt idx="28">
                  <c:v>-5.1521523218328822</c:v>
                </c:pt>
                <c:pt idx="29">
                  <c:v>-6.3255408694333362</c:v>
                </c:pt>
                <c:pt idx="30">
                  <c:v>-7.5501454130222045</c:v>
                </c:pt>
                <c:pt idx="31">
                  <c:v>-9.6888631906320608</c:v>
                </c:pt>
                <c:pt idx="32">
                  <c:v>-10.628540015044349</c:v>
                </c:pt>
                <c:pt idx="33">
                  <c:v>-11.28102043826258</c:v>
                </c:pt>
                <c:pt idx="34">
                  <c:v>-11.146038279140781</c:v>
                </c:pt>
                <c:pt idx="35">
                  <c:v>-8.7556299043338672</c:v>
                </c:pt>
                <c:pt idx="36">
                  <c:v>-6.6536131955833975</c:v>
                </c:pt>
                <c:pt idx="37">
                  <c:v>-5.1352363130188543</c:v>
                </c:pt>
                <c:pt idx="38">
                  <c:v>-7.6613526716122244</c:v>
                </c:pt>
                <c:pt idx="39">
                  <c:v>-7.6012629794287241</c:v>
                </c:pt>
                <c:pt idx="40">
                  <c:v>-9.2597857628087468</c:v>
                </c:pt>
                <c:pt idx="41">
                  <c:v>-7.2162561018088338</c:v>
                </c:pt>
                <c:pt idx="42">
                  <c:v>-7.2284035565916547</c:v>
                </c:pt>
                <c:pt idx="43">
                  <c:v>-6.4669836670216254</c:v>
                </c:pt>
                <c:pt idx="44">
                  <c:v>-6.1927663052750122</c:v>
                </c:pt>
                <c:pt idx="45">
                  <c:v>-4.2593326941106628</c:v>
                </c:pt>
                <c:pt idx="46">
                  <c:v>-2.8544422230276258</c:v>
                </c:pt>
                <c:pt idx="47">
                  <c:v>-2.9922159512163584</c:v>
                </c:pt>
                <c:pt idx="48">
                  <c:v>-4.3284326349785447</c:v>
                </c:pt>
                <c:pt idx="49">
                  <c:v>-3.7428347181720856</c:v>
                </c:pt>
                <c:pt idx="50">
                  <c:v>-3.7296802634455495</c:v>
                </c:pt>
                <c:pt idx="51">
                  <c:v>-3.5463494038857228</c:v>
                </c:pt>
                <c:pt idx="52">
                  <c:v>-3.4181917475445034</c:v>
                </c:pt>
                <c:pt idx="53">
                  <c:v>-2.5105689429498881</c:v>
                </c:pt>
                <c:pt idx="54">
                  <c:v>-2.6917634674148316</c:v>
                </c:pt>
                <c:pt idx="55">
                  <c:v>-3.1895372725682685</c:v>
                </c:pt>
                <c:pt idx="56">
                  <c:v>-4.0646850556108909</c:v>
                </c:pt>
                <c:pt idx="57">
                  <c:v>-3.9112706807054107</c:v>
                </c:pt>
                <c:pt idx="58">
                  <c:v>-3.4615571730901813</c:v>
                </c:pt>
                <c:pt idx="59">
                  <c:v>-2.5537927190758025</c:v>
                </c:pt>
                <c:pt idx="60">
                  <c:v>-1.9882569884243981</c:v>
                </c:pt>
                <c:pt idx="61">
                  <c:v>-1.9816824226698468</c:v>
                </c:pt>
                <c:pt idx="62">
                  <c:v>-1.8602003803665008</c:v>
                </c:pt>
                <c:pt idx="63">
                  <c:v>-2.8388906333918693</c:v>
                </c:pt>
                <c:pt idx="64">
                  <c:v>-4.2143849471048798</c:v>
                </c:pt>
                <c:pt idx="65">
                  <c:v>-7.4531063005227773</c:v>
                </c:pt>
                <c:pt idx="66">
                  <c:v>-9.7720228863810785</c:v>
                </c:pt>
                <c:pt idx="67">
                  <c:v>-11.102092494071748</c:v>
                </c:pt>
                <c:pt idx="68">
                  <c:v>-11.422916543034253</c:v>
                </c:pt>
                <c:pt idx="69">
                  <c:v>-12.610291829116802</c:v>
                </c:pt>
                <c:pt idx="70">
                  <c:v>-14.783340986288385</c:v>
                </c:pt>
                <c:pt idx="71">
                  <c:v>-17.371156531586077</c:v>
                </c:pt>
                <c:pt idx="72">
                  <c:v>-17.980827643730269</c:v>
                </c:pt>
                <c:pt idx="73">
                  <c:v>-19.848734283751128</c:v>
                </c:pt>
                <c:pt idx="74">
                  <c:v>-20.255997456413848</c:v>
                </c:pt>
                <c:pt idx="75">
                  <c:v>-21.397563267025607</c:v>
                </c:pt>
                <c:pt idx="76">
                  <c:v>-19.972490944408193</c:v>
                </c:pt>
                <c:pt idx="77">
                  <c:v>-17.765585380751734</c:v>
                </c:pt>
                <c:pt idx="78">
                  <c:v>-14.72740662786965</c:v>
                </c:pt>
                <c:pt idx="79">
                  <c:v>-12.248274955842087</c:v>
                </c:pt>
                <c:pt idx="80">
                  <c:v>-9.7452278461582704</c:v>
                </c:pt>
                <c:pt idx="81">
                  <c:v>-7.7644091930062364</c:v>
                </c:pt>
                <c:pt idx="82">
                  <c:v>-6.5416802652848682</c:v>
                </c:pt>
                <c:pt idx="83">
                  <c:v>-5.9759821055851416</c:v>
                </c:pt>
                <c:pt idx="84">
                  <c:v>-5.8778345103817697</c:v>
                </c:pt>
                <c:pt idx="85">
                  <c:v>-4.5321497132354809</c:v>
                </c:pt>
                <c:pt idx="86">
                  <c:v>-3.8727868127028571</c:v>
                </c:pt>
                <c:pt idx="87">
                  <c:v>-2.5758030531255618</c:v>
                </c:pt>
                <c:pt idx="88">
                  <c:v>-2.4392802471594872</c:v>
                </c:pt>
                <c:pt idx="89">
                  <c:v>-2.4628612684713191</c:v>
                </c:pt>
                <c:pt idx="90">
                  <c:v>-3.2793063566788665</c:v>
                </c:pt>
                <c:pt idx="91">
                  <c:v>-3.9821931006343712</c:v>
                </c:pt>
                <c:pt idx="92">
                  <c:v>-5.4319820553316225</c:v>
                </c:pt>
                <c:pt idx="93">
                  <c:v>-7.053514324638833</c:v>
                </c:pt>
                <c:pt idx="94">
                  <c:v>-7.7528444323172501</c:v>
                </c:pt>
                <c:pt idx="95">
                  <c:v>-8.1304751995852786</c:v>
                </c:pt>
                <c:pt idx="96">
                  <c:v>-7.1647782439239478</c:v>
                </c:pt>
                <c:pt idx="97">
                  <c:v>-7.4701143574194795</c:v>
                </c:pt>
                <c:pt idx="98">
                  <c:v>-8.3354930863462471</c:v>
                </c:pt>
                <c:pt idx="99">
                  <c:v>-11.827072803808109</c:v>
                </c:pt>
                <c:pt idx="100">
                  <c:v>-14.697203475879945</c:v>
                </c:pt>
                <c:pt idx="101">
                  <c:v>-16.553785475818657</c:v>
                </c:pt>
                <c:pt idx="102">
                  <c:v>-17.786734300271284</c:v>
                </c:pt>
                <c:pt idx="103">
                  <c:v>-18.345899292163327</c:v>
                </c:pt>
                <c:pt idx="104">
                  <c:v>-19.24260440604009</c:v>
                </c:pt>
                <c:pt idx="105">
                  <c:v>-19.680308840750627</c:v>
                </c:pt>
                <c:pt idx="106">
                  <c:v>-21.291731059131667</c:v>
                </c:pt>
                <c:pt idx="107">
                  <c:v>-22.439186330026605</c:v>
                </c:pt>
                <c:pt idx="108">
                  <c:v>-22.279047526042532</c:v>
                </c:pt>
                <c:pt idx="109">
                  <c:v>-21.222830947465638</c:v>
                </c:pt>
                <c:pt idx="110">
                  <c:v>-19.897415134468698</c:v>
                </c:pt>
                <c:pt idx="111">
                  <c:v>-19.296838986973281</c:v>
                </c:pt>
                <c:pt idx="112">
                  <c:v>-19.837130795921439</c:v>
                </c:pt>
                <c:pt idx="113">
                  <c:v>-19.940898935164412</c:v>
                </c:pt>
              </c:numCache>
            </c:numRef>
          </c:val>
        </c:ser>
        <c:ser>
          <c:idx val="3"/>
          <c:order val="3"/>
          <c:tx>
            <c:strRef>
              <c:f>'[1]apoio-graficos'!$G$2347</c:f>
              <c:strCache>
                <c:ptCount val="1"/>
                <c:pt idx="0">
                  <c:v>Serviços </c:v>
                </c:pt>
              </c:strCache>
            </c:strRef>
          </c:tx>
          <c:spPr>
            <a:ln w="25400">
              <a:solidFill>
                <a:srgbClr val="333333"/>
              </a:solidFill>
              <a:prstDash val="solid"/>
            </a:ln>
          </c:spPr>
          <c:marker>
            <c:symbol val="none"/>
          </c:marker>
          <c:dLbls>
            <c:dLbl>
              <c:idx val="20"/>
              <c:layout>
                <c:manualLayout>
                  <c:x val="-0.10475666445309025"/>
                  <c:y val="-8.3758643072844821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'[1]apoio-graficos'!$G$2518:$G$2631</c:f>
              <c:numCache>
                <c:formatCode>General</c:formatCode>
                <c:ptCount val="114"/>
                <c:pt idx="0">
                  <c:v>-6.438364790833691</c:v>
                </c:pt>
                <c:pt idx="1">
                  <c:v>-5.480506101084992</c:v>
                </c:pt>
                <c:pt idx="2">
                  <c:v>-10.08476719056508</c:v>
                </c:pt>
                <c:pt idx="3">
                  <c:v>-13.783292672810928</c:v>
                </c:pt>
                <c:pt idx="4">
                  <c:v>-17.302682451379553</c:v>
                </c:pt>
                <c:pt idx="5">
                  <c:v>-16.017461644844509</c:v>
                </c:pt>
                <c:pt idx="6">
                  <c:v>-14.8470798196643</c:v>
                </c:pt>
                <c:pt idx="7">
                  <c:v>-11.128894549799325</c:v>
                </c:pt>
                <c:pt idx="8">
                  <c:v>-13.084543938707048</c:v>
                </c:pt>
                <c:pt idx="9">
                  <c:v>-10.778003721152643</c:v>
                </c:pt>
                <c:pt idx="10">
                  <c:v>-10.209939883570618</c:v>
                </c:pt>
                <c:pt idx="11">
                  <c:v>-6.13035149220633</c:v>
                </c:pt>
                <c:pt idx="12">
                  <c:v>-6.673683357147806</c:v>
                </c:pt>
                <c:pt idx="13">
                  <c:v>-6.4092576647904629</c:v>
                </c:pt>
                <c:pt idx="14">
                  <c:v>-3.4413683754012894</c:v>
                </c:pt>
                <c:pt idx="15">
                  <c:v>2.0194816249060832</c:v>
                </c:pt>
                <c:pt idx="16">
                  <c:v>5.4975204972180336</c:v>
                </c:pt>
                <c:pt idx="17">
                  <c:v>5.0385095501768404</c:v>
                </c:pt>
                <c:pt idx="18">
                  <c:v>1.977959120540157</c:v>
                </c:pt>
                <c:pt idx="19">
                  <c:v>1.7898963134905193</c:v>
                </c:pt>
                <c:pt idx="20">
                  <c:v>0.60417444323914582</c:v>
                </c:pt>
                <c:pt idx="21">
                  <c:v>-0.92039967907535825</c:v>
                </c:pt>
                <c:pt idx="22">
                  <c:v>-2.3538007788118986</c:v>
                </c:pt>
                <c:pt idx="23">
                  <c:v>-3.1909090950389962</c:v>
                </c:pt>
                <c:pt idx="24">
                  <c:v>-3.8212679138493146</c:v>
                </c:pt>
                <c:pt idx="25">
                  <c:v>-4.0633673777468697</c:v>
                </c:pt>
                <c:pt idx="26">
                  <c:v>-4.5952187170367162</c:v>
                </c:pt>
                <c:pt idx="27">
                  <c:v>-5.5476786301902878</c:v>
                </c:pt>
                <c:pt idx="28">
                  <c:v>-6.7650778976610626</c:v>
                </c:pt>
                <c:pt idx="29">
                  <c:v>-6.7635781089866072</c:v>
                </c:pt>
                <c:pt idx="30">
                  <c:v>-7.1370665457816189</c:v>
                </c:pt>
                <c:pt idx="31">
                  <c:v>-6.8032382289133766</c:v>
                </c:pt>
                <c:pt idx="32">
                  <c:v>-6.68606618919243</c:v>
                </c:pt>
                <c:pt idx="33">
                  <c:v>-6.0997413439193648</c:v>
                </c:pt>
                <c:pt idx="34">
                  <c:v>-8.335265579209862</c:v>
                </c:pt>
                <c:pt idx="35">
                  <c:v>-6.2527883822671955</c:v>
                </c:pt>
                <c:pt idx="36">
                  <c:v>-6.1153393850810049</c:v>
                </c:pt>
                <c:pt idx="37">
                  <c:v>-4.1947156679025914</c:v>
                </c:pt>
                <c:pt idx="38">
                  <c:v>-6.0562240965652441</c:v>
                </c:pt>
                <c:pt idx="39">
                  <c:v>-4.970083961977446</c:v>
                </c:pt>
                <c:pt idx="40">
                  <c:v>-4.7419821449697421</c:v>
                </c:pt>
                <c:pt idx="41">
                  <c:v>2.1852684598596057</c:v>
                </c:pt>
                <c:pt idx="42">
                  <c:v>3.5389171924385239</c:v>
                </c:pt>
                <c:pt idx="43">
                  <c:v>2.3107530468307056</c:v>
                </c:pt>
                <c:pt idx="44">
                  <c:v>-2.6878603135125001</c:v>
                </c:pt>
                <c:pt idx="45">
                  <c:v>-1.2170526132559589</c:v>
                </c:pt>
                <c:pt idx="46">
                  <c:v>0.82466890194501519</c:v>
                </c:pt>
                <c:pt idx="47">
                  <c:v>1.1771487787405084</c:v>
                </c:pt>
                <c:pt idx="48">
                  <c:v>-0.67797816110687614</c:v>
                </c:pt>
                <c:pt idx="49">
                  <c:v>0.3538207037546206</c:v>
                </c:pt>
                <c:pt idx="50">
                  <c:v>1.0725087850587369</c:v>
                </c:pt>
                <c:pt idx="51">
                  <c:v>3.6565492354175149</c:v>
                </c:pt>
                <c:pt idx="52">
                  <c:v>4.2096807516118515</c:v>
                </c:pt>
                <c:pt idx="53">
                  <c:v>4.1373421773720702</c:v>
                </c:pt>
                <c:pt idx="54">
                  <c:v>2.7625587079813094</c:v>
                </c:pt>
                <c:pt idx="55">
                  <c:v>2.9956946570259553</c:v>
                </c:pt>
                <c:pt idx="56">
                  <c:v>3.8315865433569307</c:v>
                </c:pt>
                <c:pt idx="57">
                  <c:v>4.0088584695386871</c:v>
                </c:pt>
                <c:pt idx="58">
                  <c:v>5.135818993100159</c:v>
                </c:pt>
                <c:pt idx="59">
                  <c:v>4.825321140800785</c:v>
                </c:pt>
                <c:pt idx="60">
                  <c:v>6.1083496888719528</c:v>
                </c:pt>
                <c:pt idx="61">
                  <c:v>5.0367444715181087</c:v>
                </c:pt>
                <c:pt idx="62">
                  <c:v>5.309823865855404</c:v>
                </c:pt>
                <c:pt idx="63">
                  <c:v>6.2046149861571864</c:v>
                </c:pt>
                <c:pt idx="64">
                  <c:v>5.9302434181639576</c:v>
                </c:pt>
                <c:pt idx="65">
                  <c:v>4.1134130826007018</c:v>
                </c:pt>
                <c:pt idx="66">
                  <c:v>0.44122581803771938</c:v>
                </c:pt>
                <c:pt idx="67">
                  <c:v>-2.9673807706422566</c:v>
                </c:pt>
                <c:pt idx="68">
                  <c:v>-5.7057167608397208</c:v>
                </c:pt>
                <c:pt idx="69">
                  <c:v>-9.0673568401603699</c:v>
                </c:pt>
                <c:pt idx="70">
                  <c:v>-10.397597906110848</c:v>
                </c:pt>
                <c:pt idx="71">
                  <c:v>-10.318062357076135</c:v>
                </c:pt>
                <c:pt idx="72">
                  <c:v>-12.878358347103253</c:v>
                </c:pt>
                <c:pt idx="73">
                  <c:v>-18.286819788510243</c:v>
                </c:pt>
                <c:pt idx="74">
                  <c:v>-23.527112075894085</c:v>
                </c:pt>
                <c:pt idx="75">
                  <c:v>-25.236352816897579</c:v>
                </c:pt>
                <c:pt idx="76">
                  <c:v>-24.33421875450821</c:v>
                </c:pt>
                <c:pt idx="77">
                  <c:v>-23.07165107360402</c:v>
                </c:pt>
                <c:pt idx="78">
                  <c:v>-20.014685770507139</c:v>
                </c:pt>
                <c:pt idx="79">
                  <c:v>-15.117619547189692</c:v>
                </c:pt>
                <c:pt idx="80">
                  <c:v>-12.381774388959926</c:v>
                </c:pt>
                <c:pt idx="81">
                  <c:v>-10.322786585736511</c:v>
                </c:pt>
                <c:pt idx="82">
                  <c:v>-10.442753342643131</c:v>
                </c:pt>
                <c:pt idx="83">
                  <c:v>-9.4458963827449836</c:v>
                </c:pt>
                <c:pt idx="84">
                  <c:v>-7.8712579308542638</c:v>
                </c:pt>
                <c:pt idx="85">
                  <c:v>-7.7489918901534978</c:v>
                </c:pt>
                <c:pt idx="86">
                  <c:v>-6.6706909539994932</c:v>
                </c:pt>
                <c:pt idx="87">
                  <c:v>-7.5334548257370306</c:v>
                </c:pt>
                <c:pt idx="88">
                  <c:v>-7.3207910472231772</c:v>
                </c:pt>
                <c:pt idx="89">
                  <c:v>-8.8549317891261534</c:v>
                </c:pt>
                <c:pt idx="90">
                  <c:v>-8.6433122584626521</c:v>
                </c:pt>
                <c:pt idx="91">
                  <c:v>-10.241553107886908</c:v>
                </c:pt>
                <c:pt idx="92">
                  <c:v>-9.8067145978988375</c:v>
                </c:pt>
                <c:pt idx="93">
                  <c:v>-10.598123080127984</c:v>
                </c:pt>
                <c:pt idx="94">
                  <c:v>-9.456081703812103</c:v>
                </c:pt>
                <c:pt idx="95">
                  <c:v>-9.9510023642193968</c:v>
                </c:pt>
                <c:pt idx="96">
                  <c:v>-11.127975324781444</c:v>
                </c:pt>
                <c:pt idx="97">
                  <c:v>-10.639508876260434</c:v>
                </c:pt>
                <c:pt idx="98">
                  <c:v>-11.634147056034514</c:v>
                </c:pt>
                <c:pt idx="99">
                  <c:v>-12.111109055730514</c:v>
                </c:pt>
                <c:pt idx="100">
                  <c:v>-14.402981727480997</c:v>
                </c:pt>
                <c:pt idx="101">
                  <c:v>-14.705950265964381</c:v>
                </c:pt>
                <c:pt idx="102">
                  <c:v>-16.838343383633898</c:v>
                </c:pt>
                <c:pt idx="103">
                  <c:v>-19.1951229615612</c:v>
                </c:pt>
                <c:pt idx="104">
                  <c:v>-22.496038476542154</c:v>
                </c:pt>
                <c:pt idx="105">
                  <c:v>-23.830754233004953</c:v>
                </c:pt>
                <c:pt idx="106">
                  <c:v>-26.441504972093128</c:v>
                </c:pt>
                <c:pt idx="107">
                  <c:v>-28.055513069772729</c:v>
                </c:pt>
                <c:pt idx="108">
                  <c:v>-29.481908207154714</c:v>
                </c:pt>
                <c:pt idx="109">
                  <c:v>-29.189927905399781</c:v>
                </c:pt>
                <c:pt idx="110">
                  <c:v>-29.626548545562727</c:v>
                </c:pt>
                <c:pt idx="111">
                  <c:v>-29.904968489850702</c:v>
                </c:pt>
                <c:pt idx="112">
                  <c:v>-29.509944057307667</c:v>
                </c:pt>
                <c:pt idx="113">
                  <c:v>-30.301863536904552</c:v>
                </c:pt>
              </c:numCache>
            </c:numRef>
          </c:val>
        </c:ser>
        <c:marker val="1"/>
        <c:axId val="137535488"/>
        <c:axId val="137537024"/>
      </c:lineChart>
      <c:catAx>
        <c:axId val="13753548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7537024"/>
        <c:crosses val="autoZero"/>
        <c:auto val="1"/>
        <c:lblAlgn val="ctr"/>
        <c:lblOffset val="100"/>
        <c:tickLblSkip val="6"/>
        <c:tickMarkSkip val="1"/>
      </c:catAx>
      <c:valAx>
        <c:axId val="137537024"/>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7535488"/>
        <c:crosses val="autoZero"/>
        <c:crossBetween val="between"/>
        <c:majorUnit val="10"/>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rgbClr val="008000"/>
                </a:solidFill>
                <a:latin typeface="Arial"/>
                <a:ea typeface="Arial"/>
                <a:cs typeface="Arial"/>
              </a:defRPr>
            </a:pPr>
            <a:r>
              <a:rPr lang="pt-PT"/>
              <a:t>consumidores ...</a:t>
            </a:r>
          </a:p>
        </c:rich>
      </c:tx>
      <c:layout>
        <c:manualLayout>
          <c:xMode val="edge"/>
          <c:yMode val="edge"/>
          <c:x val="0.1337386018237082"/>
          <c:y val="2.7472527472530341E-2"/>
        </c:manualLayout>
      </c:layout>
      <c:spPr>
        <a:noFill/>
        <a:ln w="25400">
          <a:noFill/>
        </a:ln>
      </c:spPr>
    </c:title>
    <c:plotArea>
      <c:layout>
        <c:manualLayout>
          <c:layoutTarget val="inner"/>
          <c:xMode val="edge"/>
          <c:yMode val="edge"/>
          <c:x val="8.5106382978723707E-2"/>
          <c:y val="0.12637362637361182"/>
          <c:w val="0.9027355623100306"/>
          <c:h val="0.60989010989010994"/>
        </c:manualLayout>
      </c:layout>
      <c:lineChart>
        <c:grouping val="standard"/>
        <c:ser>
          <c:idx val="0"/>
          <c:order val="0"/>
          <c:tx>
            <c:strRef>
              <c:f>'[1]apoio-graficos'!$B$2518:$B$2631</c:f>
              <c:strCache>
                <c:ptCount val="1"/>
                <c:pt idx="0">
                  <c:v>jan.03 jul.03 jan.04 jul.04 jan.05 jul.05 jan.06 jul.06 jan.07 jul.07 jan.08 jul.08 jan.09 jul.09 jan.10 jul.10 0 0 0 0 0 jan.11 0 0 0 0 0 jul.11 0 0 0 0 0 jan.12 0 0 0 0 0</c:v>
                </c:pt>
              </c:strCache>
            </c:strRef>
          </c:tx>
          <c:spPr>
            <a:ln w="25400">
              <a:solidFill>
                <a:srgbClr val="99CC00"/>
              </a:solidFill>
              <a:prstDash val="solid"/>
            </a:ln>
          </c:spPr>
          <c:marker>
            <c:symbol val="none"/>
          </c:marker>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'[1]apoio-graficos'!$H$2518:$H$2631</c:f>
              <c:numCache>
                <c:formatCode>General</c:formatCode>
                <c:ptCount val="114"/>
                <c:pt idx="0">
                  <c:v>-36.239583333333329</c:v>
                </c:pt>
                <c:pt idx="1">
                  <c:v>-37.539583333333326</c:v>
                </c:pt>
                <c:pt idx="2">
                  <c:v>-39.53125</c:v>
                </c:pt>
                <c:pt idx="3">
                  <c:v>-40.222916666666663</c:v>
                </c:pt>
                <c:pt idx="4">
                  <c:v>-39.418750000000003</c:v>
                </c:pt>
                <c:pt idx="5">
                  <c:v>-37.381250000000001</c:v>
                </c:pt>
                <c:pt idx="6">
                  <c:v>-35.293750000000003</c:v>
                </c:pt>
                <c:pt idx="7">
                  <c:v>-33.797916666666659</c:v>
                </c:pt>
                <c:pt idx="8">
                  <c:v>-32.797916666666666</c:v>
                </c:pt>
                <c:pt idx="9">
                  <c:v>-30.327083333333331</c:v>
                </c:pt>
                <c:pt idx="10">
                  <c:v>-29.356249999999999</c:v>
                </c:pt>
                <c:pt idx="11">
                  <c:v>-28.485416666666662</c:v>
                </c:pt>
                <c:pt idx="12">
                  <c:v>-29.993749999999999</c:v>
                </c:pt>
                <c:pt idx="13">
                  <c:v>-30.02291666666666</c:v>
                </c:pt>
                <c:pt idx="14">
                  <c:v>-30.268750000000001</c:v>
                </c:pt>
                <c:pt idx="15">
                  <c:v>-30.768750000000001</c:v>
                </c:pt>
                <c:pt idx="16">
                  <c:v>-30.706250000000001</c:v>
                </c:pt>
                <c:pt idx="17">
                  <c:v>-29.318750000000001</c:v>
                </c:pt>
                <c:pt idx="18">
                  <c:v>-27.193750000000001</c:v>
                </c:pt>
                <c:pt idx="19">
                  <c:v>-25.756250000000001</c:v>
                </c:pt>
                <c:pt idx="20">
                  <c:v>-25.877083333333331</c:v>
                </c:pt>
                <c:pt idx="21">
                  <c:v>-27.085416666666664</c:v>
                </c:pt>
                <c:pt idx="22">
                  <c:v>-28.668749999999999</c:v>
                </c:pt>
                <c:pt idx="23">
                  <c:v>-30.164583333333326</c:v>
                </c:pt>
                <c:pt idx="24">
                  <c:v>-30.822916666666657</c:v>
                </c:pt>
                <c:pt idx="25">
                  <c:v>-30.28125</c:v>
                </c:pt>
                <c:pt idx="26">
                  <c:v>-28.243749999999999</c:v>
                </c:pt>
                <c:pt idx="27">
                  <c:v>-25.668749999999999</c:v>
                </c:pt>
                <c:pt idx="28">
                  <c:v>-24.389583333333331</c:v>
                </c:pt>
                <c:pt idx="29">
                  <c:v>-27.602083333333329</c:v>
                </c:pt>
                <c:pt idx="30">
                  <c:v>-32.056249999999999</c:v>
                </c:pt>
                <c:pt idx="31">
                  <c:v>-35.702083333333327</c:v>
                </c:pt>
                <c:pt idx="32">
                  <c:v>-35.910416666666663</c:v>
                </c:pt>
                <c:pt idx="33">
                  <c:v>-35.272916666666667</c:v>
                </c:pt>
                <c:pt idx="34">
                  <c:v>-34.977083333333326</c:v>
                </c:pt>
                <c:pt idx="35">
                  <c:v>-34.947916666666657</c:v>
                </c:pt>
                <c:pt idx="36">
                  <c:v>-35.168750000000003</c:v>
                </c:pt>
                <c:pt idx="37">
                  <c:v>-34.039583333333333</c:v>
                </c:pt>
                <c:pt idx="38">
                  <c:v>-31.785416666666666</c:v>
                </c:pt>
                <c:pt idx="39">
                  <c:v>-30.131250000000001</c:v>
                </c:pt>
                <c:pt idx="40">
                  <c:v>-29.806249999999999</c:v>
                </c:pt>
                <c:pt idx="41">
                  <c:v>-30.181249999999999</c:v>
                </c:pt>
                <c:pt idx="42">
                  <c:v>-29.764583333333331</c:v>
                </c:pt>
                <c:pt idx="43">
                  <c:v>-28.02291666666666</c:v>
                </c:pt>
                <c:pt idx="44">
                  <c:v>-25.864583333333332</c:v>
                </c:pt>
                <c:pt idx="45">
                  <c:v>-24.643750000000001</c:v>
                </c:pt>
                <c:pt idx="46">
                  <c:v>-24.952083333333331</c:v>
                </c:pt>
                <c:pt idx="47">
                  <c:v>-25.010416666666668</c:v>
                </c:pt>
                <c:pt idx="48">
                  <c:v>-25.331250000000001</c:v>
                </c:pt>
                <c:pt idx="49">
                  <c:v>-25.393750000000001</c:v>
                </c:pt>
                <c:pt idx="50">
                  <c:v>-27.193750000000001</c:v>
                </c:pt>
                <c:pt idx="51">
                  <c:v>-27.40625</c:v>
                </c:pt>
                <c:pt idx="52">
                  <c:v>-27.014583333333331</c:v>
                </c:pt>
                <c:pt idx="53">
                  <c:v>-26.847916666666663</c:v>
                </c:pt>
                <c:pt idx="54">
                  <c:v>-27.189583333333331</c:v>
                </c:pt>
                <c:pt idx="55">
                  <c:v>-28.572916666666668</c:v>
                </c:pt>
                <c:pt idx="56">
                  <c:v>-29.514583333333331</c:v>
                </c:pt>
                <c:pt idx="57">
                  <c:v>-30.772916666666664</c:v>
                </c:pt>
                <c:pt idx="58">
                  <c:v>-31.893750000000001</c:v>
                </c:pt>
                <c:pt idx="59">
                  <c:v>-33.239583333333329</c:v>
                </c:pt>
                <c:pt idx="60">
                  <c:v>-35.439583333333324</c:v>
                </c:pt>
                <c:pt idx="61">
                  <c:v>-36.52291666666666</c:v>
                </c:pt>
                <c:pt idx="62">
                  <c:v>-36.918749999999996</c:v>
                </c:pt>
                <c:pt idx="63">
                  <c:v>-35.77708333333333</c:v>
                </c:pt>
                <c:pt idx="64">
                  <c:v>-35.298611111111107</c:v>
                </c:pt>
                <c:pt idx="65">
                  <c:v>-37.486805555555556</c:v>
                </c:pt>
                <c:pt idx="66">
                  <c:v>-40.291666666666664</c:v>
                </c:pt>
                <c:pt idx="67">
                  <c:v>-40.491666666666667</c:v>
                </c:pt>
                <c:pt idx="68">
                  <c:v>-36.5</c:v>
                </c:pt>
                <c:pt idx="69">
                  <c:v>-35.287500000000001</c:v>
                </c:pt>
                <c:pt idx="70">
                  <c:v>-37.529166666666661</c:v>
                </c:pt>
                <c:pt idx="71">
                  <c:v>-42.662500000000001</c:v>
                </c:pt>
                <c:pt idx="72">
                  <c:v>-46.0625</c:v>
                </c:pt>
                <c:pt idx="73">
                  <c:v>-49.995833333333337</c:v>
                </c:pt>
                <c:pt idx="74">
                  <c:v>-51.020833333333336</c:v>
                </c:pt>
                <c:pt idx="75">
                  <c:v>-49.458333333333336</c:v>
                </c:pt>
                <c:pt idx="76">
                  <c:v>-46.212500000000006</c:v>
                </c:pt>
                <c:pt idx="77">
                  <c:v>-43.454166666666673</c:v>
                </c:pt>
                <c:pt idx="78">
                  <c:v>-39.333333333333336</c:v>
                </c:pt>
                <c:pt idx="79">
                  <c:v>-34.333333333333329</c:v>
                </c:pt>
                <c:pt idx="80">
                  <c:v>-29.487500000000001</c:v>
                </c:pt>
                <c:pt idx="81">
                  <c:v>-27</c:v>
                </c:pt>
                <c:pt idx="82">
                  <c:v>-27.350000000000005</c:v>
                </c:pt>
                <c:pt idx="83">
                  <c:v>-30.037500000000005</c:v>
                </c:pt>
                <c:pt idx="84">
                  <c:v>-32.266666666666673</c:v>
                </c:pt>
                <c:pt idx="85">
                  <c:v>-34.37916666666667</c:v>
                </c:pt>
                <c:pt idx="86">
                  <c:v>-35.387500000000003</c:v>
                </c:pt>
                <c:pt idx="87">
                  <c:v>-36.670833333333327</c:v>
                </c:pt>
                <c:pt idx="88">
                  <c:v>-38.324999999999996</c:v>
                </c:pt>
                <c:pt idx="89">
                  <c:v>-40.083333333333336</c:v>
                </c:pt>
                <c:pt idx="90">
                  <c:v>-41.958333333333336</c:v>
                </c:pt>
                <c:pt idx="91">
                  <c:v>-40.354166666666664</c:v>
                </c:pt>
                <c:pt idx="92">
                  <c:v>-37.424999999999997</c:v>
                </c:pt>
                <c:pt idx="93">
                  <c:v>-40.012499999999996</c:v>
                </c:pt>
                <c:pt idx="94">
                  <c:v>-44.875</c:v>
                </c:pt>
                <c:pt idx="95">
                  <c:v>-50.158333333333331</c:v>
                </c:pt>
                <c:pt idx="96">
                  <c:v>-50.641666666666673</c:v>
                </c:pt>
                <c:pt idx="97">
                  <c:v>-49.066666666666663</c:v>
                </c:pt>
                <c:pt idx="98">
                  <c:v>-48.404166666666669</c:v>
                </c:pt>
                <c:pt idx="99">
                  <c:v>-49.470833333333331</c:v>
                </c:pt>
                <c:pt idx="100">
                  <c:v>-50.274999999999999</c:v>
                </c:pt>
                <c:pt idx="101">
                  <c:v>-50.666666666666657</c:v>
                </c:pt>
                <c:pt idx="102">
                  <c:v>-49.120833333333337</c:v>
                </c:pt>
                <c:pt idx="103">
                  <c:v>-49.129166666666663</c:v>
                </c:pt>
                <c:pt idx="104">
                  <c:v>-50.8125</c:v>
                </c:pt>
                <c:pt idx="105">
                  <c:v>-52.954166666666673</c:v>
                </c:pt>
                <c:pt idx="106">
                  <c:v>-55.954166666666673</c:v>
                </c:pt>
                <c:pt idx="107">
                  <c:v>-56.795833333333327</c:v>
                </c:pt>
                <c:pt idx="108">
                  <c:v>-57.1</c:v>
                </c:pt>
                <c:pt idx="109">
                  <c:v>-55.8</c:v>
                </c:pt>
                <c:pt idx="110">
                  <c:v>-54.5</c:v>
                </c:pt>
                <c:pt idx="111">
                  <c:v>-53.3</c:v>
                </c:pt>
                <c:pt idx="112">
                  <c:v>-52.6</c:v>
                </c:pt>
                <c:pt idx="113">
                  <c:v>-51.5</c:v>
                </c:pt>
              </c:numCache>
            </c:numRef>
          </c:val>
        </c:ser>
        <c:ser>
          <c:idx val="1"/>
          <c:order val="1"/>
          <c:tx>
            <c:strRef>
              <c:f>'[1]apoio-graficos'!$B$2518:$B$2631</c:f>
              <c:strCache>
                <c:ptCount val="1"/>
                <c:pt idx="0">
                  <c:v>jan.03 jul.03 jan.04 jul.04 jan.05 jul.05 jan.06 jul.06 jan.07 jul.07 jan.08 jul.08 jan.09 jul.09 jan.10 jul.10 0 0 0 0 0 jan.11 0 0 0 0 0 jul.11 0 0 0 0 0 jan.12 0 0 0 0 0</c:v>
                </c:pt>
              </c:strCache>
            </c:strRef>
          </c:tx>
          <c:spPr>
            <a:ln w="25400">
              <a:solidFill>
                <a:srgbClr val="008000"/>
              </a:solidFill>
              <a:prstDash val="solid"/>
            </a:ln>
          </c:spPr>
          <c:marker>
            <c:symbol val="none"/>
          </c:marker>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'[1]apoio-graficos'!$J$2518:$J$2631</c:f>
              <c:numCache>
                <c:formatCode>General</c:formatCode>
                <c:ptCount val="114"/>
                <c:pt idx="0">
                  <c:v>60.112499999999983</c:v>
                </c:pt>
                <c:pt idx="1">
                  <c:v>63.629166666666656</c:v>
                </c:pt>
                <c:pt idx="2">
                  <c:v>66.712499999999991</c:v>
                </c:pt>
                <c:pt idx="3">
                  <c:v>68.012499999999989</c:v>
                </c:pt>
                <c:pt idx="4">
                  <c:v>65.762499999999989</c:v>
                </c:pt>
                <c:pt idx="5">
                  <c:v>62.945833333333326</c:v>
                </c:pt>
                <c:pt idx="6">
                  <c:v>59.212499999999999</c:v>
                </c:pt>
                <c:pt idx="7">
                  <c:v>56.329166666666652</c:v>
                </c:pt>
                <c:pt idx="8">
                  <c:v>54.86249999999999</c:v>
                </c:pt>
                <c:pt idx="9">
                  <c:v>55.11249999999999</c:v>
                </c:pt>
                <c:pt idx="10">
                  <c:v>56.329166666666652</c:v>
                </c:pt>
                <c:pt idx="11">
                  <c:v>56.72916666666665</c:v>
                </c:pt>
                <c:pt idx="12">
                  <c:v>57.629166666666656</c:v>
                </c:pt>
                <c:pt idx="13">
                  <c:v>58.079166666666652</c:v>
                </c:pt>
                <c:pt idx="14">
                  <c:v>58.262499999999989</c:v>
                </c:pt>
                <c:pt idx="15">
                  <c:v>57.61249999999999</c:v>
                </c:pt>
                <c:pt idx="16">
                  <c:v>55.395833333333314</c:v>
                </c:pt>
                <c:pt idx="17">
                  <c:v>50.179166666666653</c:v>
                </c:pt>
                <c:pt idx="18">
                  <c:v>44.245833333333316</c:v>
                </c:pt>
                <c:pt idx="19">
                  <c:v>40.245833333333316</c:v>
                </c:pt>
                <c:pt idx="20">
                  <c:v>41.012499999999989</c:v>
                </c:pt>
                <c:pt idx="21">
                  <c:v>43.879166666666656</c:v>
                </c:pt>
                <c:pt idx="22">
                  <c:v>47.395833333333321</c:v>
                </c:pt>
                <c:pt idx="23">
                  <c:v>49.412499999999987</c:v>
                </c:pt>
                <c:pt idx="24">
                  <c:v>50.945833333333319</c:v>
                </c:pt>
                <c:pt idx="25">
                  <c:v>50.295833333333313</c:v>
                </c:pt>
                <c:pt idx="26">
                  <c:v>47.72916666666665</c:v>
                </c:pt>
                <c:pt idx="27">
                  <c:v>44.245833333333316</c:v>
                </c:pt>
                <c:pt idx="28">
                  <c:v>42.345833333333324</c:v>
                </c:pt>
                <c:pt idx="29">
                  <c:v>44.895833333333321</c:v>
                </c:pt>
                <c:pt idx="30">
                  <c:v>49.279166666666661</c:v>
                </c:pt>
                <c:pt idx="31">
                  <c:v>52.095833333333324</c:v>
                </c:pt>
                <c:pt idx="32">
                  <c:v>52.595833333333324</c:v>
                </c:pt>
                <c:pt idx="33">
                  <c:v>51.895833333333321</c:v>
                </c:pt>
                <c:pt idx="34">
                  <c:v>53.11249999999999</c:v>
                </c:pt>
                <c:pt idx="35">
                  <c:v>54.429166666666653</c:v>
                </c:pt>
                <c:pt idx="36">
                  <c:v>55.212499999999984</c:v>
                </c:pt>
                <c:pt idx="37">
                  <c:v>54.495833333333316</c:v>
                </c:pt>
                <c:pt idx="38">
                  <c:v>51.479166666666657</c:v>
                </c:pt>
                <c:pt idx="39">
                  <c:v>48.979166666666657</c:v>
                </c:pt>
                <c:pt idx="40">
                  <c:v>46.579166666666652</c:v>
                </c:pt>
                <c:pt idx="41">
                  <c:v>46.162499999999987</c:v>
                </c:pt>
                <c:pt idx="42">
                  <c:v>45.145833333333314</c:v>
                </c:pt>
                <c:pt idx="43">
                  <c:v>43.279166666666661</c:v>
                </c:pt>
                <c:pt idx="44">
                  <c:v>40.962499999999984</c:v>
                </c:pt>
                <c:pt idx="45">
                  <c:v>40.245833333333316</c:v>
                </c:pt>
                <c:pt idx="46">
                  <c:v>40.245833333333316</c:v>
                </c:pt>
                <c:pt idx="47">
                  <c:v>40.262499999999989</c:v>
                </c:pt>
                <c:pt idx="48">
                  <c:v>39.279166666666661</c:v>
                </c:pt>
                <c:pt idx="49">
                  <c:v>38.912499999999994</c:v>
                </c:pt>
                <c:pt idx="50">
                  <c:v>41.462499999999991</c:v>
                </c:pt>
                <c:pt idx="51">
                  <c:v>42.295833333333327</c:v>
                </c:pt>
                <c:pt idx="52">
                  <c:v>41.845833333333324</c:v>
                </c:pt>
                <c:pt idx="53">
                  <c:v>41.295833333333327</c:v>
                </c:pt>
                <c:pt idx="54">
                  <c:v>41.512499999999996</c:v>
                </c:pt>
                <c:pt idx="55">
                  <c:v>43.045833333333327</c:v>
                </c:pt>
                <c:pt idx="56">
                  <c:v>43.629166666666663</c:v>
                </c:pt>
                <c:pt idx="57">
                  <c:v>44.912499999999994</c:v>
                </c:pt>
                <c:pt idx="58">
                  <c:v>45.595833333333324</c:v>
                </c:pt>
                <c:pt idx="59">
                  <c:v>46.22916666666665</c:v>
                </c:pt>
                <c:pt idx="60">
                  <c:v>47.545833333333313</c:v>
                </c:pt>
                <c:pt idx="61">
                  <c:v>48.72916666666665</c:v>
                </c:pt>
                <c:pt idx="62">
                  <c:v>47.562499999999979</c:v>
                </c:pt>
                <c:pt idx="63">
                  <c:v>46.079166666666652</c:v>
                </c:pt>
                <c:pt idx="64">
                  <c:v>46.352777777777767</c:v>
                </c:pt>
                <c:pt idx="65">
                  <c:v>48.093055555555544</c:v>
                </c:pt>
                <c:pt idx="66">
                  <c:v>50.816666666666663</c:v>
                </c:pt>
                <c:pt idx="67">
                  <c:v>49.333333333333336</c:v>
                </c:pt>
                <c:pt idx="68">
                  <c:v>45.483333333333327</c:v>
                </c:pt>
                <c:pt idx="69">
                  <c:v>45.29999999999999</c:v>
                </c:pt>
                <c:pt idx="70">
                  <c:v>51.849999999999994</c:v>
                </c:pt>
                <c:pt idx="71">
                  <c:v>61.083333333333336</c:v>
                </c:pt>
                <c:pt idx="72">
                  <c:v>68.899999999999991</c:v>
                </c:pt>
                <c:pt idx="73">
                  <c:v>76.099999999999994</c:v>
                </c:pt>
                <c:pt idx="74">
                  <c:v>79.783333333333317</c:v>
                </c:pt>
                <c:pt idx="75">
                  <c:v>78.400000000000006</c:v>
                </c:pt>
                <c:pt idx="76">
                  <c:v>73.800000000000011</c:v>
                </c:pt>
                <c:pt idx="77">
                  <c:v>69.983333333333334</c:v>
                </c:pt>
                <c:pt idx="78">
                  <c:v>64.083333333333329</c:v>
                </c:pt>
                <c:pt idx="79">
                  <c:v>57.733333333333327</c:v>
                </c:pt>
                <c:pt idx="80">
                  <c:v>52.5</c:v>
                </c:pt>
                <c:pt idx="81">
                  <c:v>50.25</c:v>
                </c:pt>
                <c:pt idx="82">
                  <c:v>51.35</c:v>
                </c:pt>
                <c:pt idx="83">
                  <c:v>54.266666666666673</c:v>
                </c:pt>
                <c:pt idx="84">
                  <c:v>56.04999999999999</c:v>
                </c:pt>
                <c:pt idx="85">
                  <c:v>56.666666666666664</c:v>
                </c:pt>
                <c:pt idx="86">
                  <c:v>56.016666666666659</c:v>
                </c:pt>
                <c:pt idx="87">
                  <c:v>55.383333333333333</c:v>
                </c:pt>
                <c:pt idx="88">
                  <c:v>54.616666666666667</c:v>
                </c:pt>
                <c:pt idx="89">
                  <c:v>54.866666666666667</c:v>
                </c:pt>
                <c:pt idx="90">
                  <c:v>56.566666666666663</c:v>
                </c:pt>
                <c:pt idx="91">
                  <c:v>55.5</c:v>
                </c:pt>
                <c:pt idx="92">
                  <c:v>52.483333333333327</c:v>
                </c:pt>
                <c:pt idx="93">
                  <c:v>53.733333333333327</c:v>
                </c:pt>
                <c:pt idx="94">
                  <c:v>57.099999999999994</c:v>
                </c:pt>
                <c:pt idx="95">
                  <c:v>62.266666666666673</c:v>
                </c:pt>
                <c:pt idx="96">
                  <c:v>63.316666666666663</c:v>
                </c:pt>
                <c:pt idx="97">
                  <c:v>62.1</c:v>
                </c:pt>
                <c:pt idx="98">
                  <c:v>60.6</c:v>
                </c:pt>
                <c:pt idx="99">
                  <c:v>60.933333333333337</c:v>
                </c:pt>
                <c:pt idx="100">
                  <c:v>61.916666666666664</c:v>
                </c:pt>
                <c:pt idx="101">
                  <c:v>63.533333333333324</c:v>
                </c:pt>
                <c:pt idx="102">
                  <c:v>63.216666666666661</c:v>
                </c:pt>
                <c:pt idx="103">
                  <c:v>63.733333333333327</c:v>
                </c:pt>
                <c:pt idx="104">
                  <c:v>64.566666666666663</c:v>
                </c:pt>
                <c:pt idx="105">
                  <c:v>67.133333333333326</c:v>
                </c:pt>
                <c:pt idx="106">
                  <c:v>70.666666666666671</c:v>
                </c:pt>
                <c:pt idx="107">
                  <c:v>72.84999999999998</c:v>
                </c:pt>
                <c:pt idx="108">
                  <c:v>74.099999999999994</c:v>
                </c:pt>
                <c:pt idx="109">
                  <c:v>74.5</c:v>
                </c:pt>
                <c:pt idx="110">
                  <c:v>74.5</c:v>
                </c:pt>
                <c:pt idx="111">
                  <c:v>72.8</c:v>
                </c:pt>
                <c:pt idx="112">
                  <c:v>71.5</c:v>
                </c:pt>
                <c:pt idx="113">
                  <c:v>69.900000000000006</c:v>
                </c:pt>
              </c:numCache>
            </c:numRef>
          </c:val>
        </c:ser>
        <c:marker val="1"/>
        <c:axId val="137590272"/>
        <c:axId val="137591808"/>
      </c:lineChart>
      <c:catAx>
        <c:axId val="13759027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7591808"/>
        <c:crosses val="autoZero"/>
        <c:auto val="1"/>
        <c:lblAlgn val="ctr"/>
        <c:lblOffset val="100"/>
        <c:tickLblSkip val="6"/>
        <c:tickMarkSkip val="1"/>
      </c:catAx>
      <c:valAx>
        <c:axId val="137591808"/>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7590272"/>
        <c:crosses val="autoZero"/>
        <c:crossBetween val="between"/>
        <c:majorUnit val="40"/>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rgbClr val="008000"/>
                </a:solidFill>
                <a:latin typeface="Arial"/>
                <a:ea typeface="Arial"/>
                <a:cs typeface="Arial"/>
              </a:defRPr>
            </a:pPr>
            <a:r>
              <a:rPr lang="pt-PT"/>
              <a:t>desemprego registado... 
</a:t>
            </a:r>
          </a:p>
        </c:rich>
      </c:tx>
      <c:layout>
        <c:manualLayout>
          <c:xMode val="edge"/>
          <c:yMode val="edge"/>
          <c:x val="0.29376876562999116"/>
          <c:y val="4.5197740112994364E-2"/>
        </c:manualLayout>
      </c:layout>
      <c:spPr>
        <a:noFill/>
        <a:ln w="25400">
          <a:noFill/>
        </a:ln>
      </c:spPr>
    </c:title>
    <c:plotArea>
      <c:layout>
        <c:manualLayout>
          <c:layoutTarget val="inner"/>
          <c:xMode val="edge"/>
          <c:yMode val="edge"/>
          <c:x val="8.8495830152534566E-2"/>
          <c:y val="0.24858894216181379"/>
          <c:w val="0.8377605254439916"/>
          <c:h val="0.4689291408961252"/>
        </c:manualLayout>
      </c:layout>
      <c:lineChart>
        <c:grouping val="standard"/>
        <c:ser>
          <c:idx val="0"/>
          <c:order val="0"/>
          <c:tx>
            <c:strRef>
              <c:f>'[1]apoio-graficos'!$O$2347:$O$2631</c:f>
              <c:strCache>
                <c:ptCount val="1"/>
                <c:pt idx="0">
                  <c:v>desemprego registado no final do período (milhares) 0 333,09 337,408 331,746 312,674 308,853 302,135 297,819 297,073 297,751 302,402 308,779 309,364 317,562 323,195 321,564 317,567 307,671 299,353 298,539 296,379 295,297 300,158 303,693 304,319 308,279 30</c:v>
                </c:pt>
              </c:strCache>
            </c:strRef>
          </c:tx>
          <c:spPr>
            <a:ln w="25400">
              <a:solidFill>
                <a:srgbClr val="008000"/>
              </a:solidFill>
              <a:prstDash val="solid"/>
            </a:ln>
          </c:spPr>
          <c:marker>
            <c:symbol val="none"/>
          </c:marker>
          <c:dLbls>
            <c:dLbl>
              <c:idx val="71"/>
              <c:layout>
                <c:manualLayout>
                  <c:x val="-0.3510098405840863"/>
                  <c:y val="-0.19857704227649753"/>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008000"/>
                        </a:solidFill>
                        <a:latin typeface="Arial"/>
                        <a:cs typeface="Arial"/>
                      </a:rPr>
                      <a:t>… no final do período </a:t>
                    </a:r>
                    <a:r>
                      <a:rPr lang="pt-PT" sz="600" b="0" i="0" u="none" strike="noStrike" baseline="0">
                        <a:solidFill>
                          <a:srgbClr val="008000"/>
                        </a:solidFill>
                        <a:latin typeface="Arial"/>
                        <a:cs typeface="Arial"/>
                      </a:rPr>
                      <a:t>(milhares)</a:t>
                    </a:r>
                  </a:p>
                </c:rich>
              </c:tx>
              <c:spPr>
                <a:noFill/>
                <a:ln w="25400">
                  <a:noFill/>
                </a:ln>
              </c:spPr>
              <c:dLblPos val="r"/>
            </c:dLbl>
            <c:delete val="1"/>
          </c:dLbls>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'[1]apoio-graficos'!$O$2518:$O$2631</c:f>
              <c:numCache>
                <c:formatCode>General</c:formatCode>
                <c:ptCount val="114"/>
                <c:pt idx="0">
                  <c:v>402.60199999999998</c:v>
                </c:pt>
                <c:pt idx="1">
                  <c:v>412.49700000000001</c:v>
                </c:pt>
                <c:pt idx="2">
                  <c:v>421.05799999999999</c:v>
                </c:pt>
                <c:pt idx="3">
                  <c:v>423.59500000000003</c:v>
                </c:pt>
                <c:pt idx="4">
                  <c:v>418.53800000000001</c:v>
                </c:pt>
                <c:pt idx="5">
                  <c:v>414.14499999999998</c:v>
                </c:pt>
                <c:pt idx="6">
                  <c:v>419.375</c:v>
                </c:pt>
                <c:pt idx="7">
                  <c:v>420.89100000000002</c:v>
                </c:pt>
                <c:pt idx="8">
                  <c:v>440.66800000000001</c:v>
                </c:pt>
                <c:pt idx="9">
                  <c:v>447.91699999999997</c:v>
                </c:pt>
                <c:pt idx="10">
                  <c:v>453.72699999999998</c:v>
                </c:pt>
                <c:pt idx="11">
                  <c:v>452.54199999999997</c:v>
                </c:pt>
                <c:pt idx="12">
                  <c:v>464.45</c:v>
                </c:pt>
                <c:pt idx="13">
                  <c:v>467.54</c:v>
                </c:pt>
                <c:pt idx="14">
                  <c:v>471.089</c:v>
                </c:pt>
                <c:pt idx="15">
                  <c:v>462.05599999999998</c:v>
                </c:pt>
                <c:pt idx="16">
                  <c:v>452.14</c:v>
                </c:pt>
                <c:pt idx="17">
                  <c:v>444.67899999999997</c:v>
                </c:pt>
                <c:pt idx="18">
                  <c:v>446.09100000000001</c:v>
                </c:pt>
                <c:pt idx="19">
                  <c:v>449.76</c:v>
                </c:pt>
                <c:pt idx="20">
                  <c:v>466.529</c:v>
                </c:pt>
                <c:pt idx="21">
                  <c:v>467.80900000000003</c:v>
                </c:pt>
                <c:pt idx="22">
                  <c:v>471.19</c:v>
                </c:pt>
                <c:pt idx="23">
                  <c:v>468.85199999999998</c:v>
                </c:pt>
                <c:pt idx="24">
                  <c:v>483.447</c:v>
                </c:pt>
                <c:pt idx="25">
                  <c:v>487.62299999999999</c:v>
                </c:pt>
                <c:pt idx="26">
                  <c:v>484.48700000000002</c:v>
                </c:pt>
                <c:pt idx="27">
                  <c:v>478.608</c:v>
                </c:pt>
                <c:pt idx="28">
                  <c:v>470.274</c:v>
                </c:pt>
                <c:pt idx="29">
                  <c:v>463.67599999999999</c:v>
                </c:pt>
                <c:pt idx="30">
                  <c:v>460.41199999999998</c:v>
                </c:pt>
                <c:pt idx="31">
                  <c:v>464.88799999999998</c:v>
                </c:pt>
                <c:pt idx="32">
                  <c:v>482.548</c:v>
                </c:pt>
                <c:pt idx="33">
                  <c:v>484.73</c:v>
                </c:pt>
                <c:pt idx="34">
                  <c:v>486.31099999999998</c:v>
                </c:pt>
                <c:pt idx="35">
                  <c:v>479.37299999999999</c:v>
                </c:pt>
                <c:pt idx="36">
                  <c:v>491.18400000000003</c:v>
                </c:pt>
                <c:pt idx="37">
                  <c:v>487.93599999999998</c:v>
                </c:pt>
                <c:pt idx="38">
                  <c:v>480.16399999999999</c:v>
                </c:pt>
                <c:pt idx="39">
                  <c:v>469.25299999999999</c:v>
                </c:pt>
                <c:pt idx="40">
                  <c:v>457.00900000000001</c:v>
                </c:pt>
                <c:pt idx="41">
                  <c:v>442.49900000000002</c:v>
                </c:pt>
                <c:pt idx="42">
                  <c:v>436.90100000000001</c:v>
                </c:pt>
                <c:pt idx="43">
                  <c:v>436.79199999999997</c:v>
                </c:pt>
                <c:pt idx="44">
                  <c:v>448.73599999999999</c:v>
                </c:pt>
                <c:pt idx="45">
                  <c:v>453.02800000000002</c:v>
                </c:pt>
                <c:pt idx="46">
                  <c:v>457.72800000000001</c:v>
                </c:pt>
                <c:pt idx="47">
                  <c:v>452.65100000000001</c:v>
                </c:pt>
                <c:pt idx="48">
                  <c:v>457.63400000000001</c:v>
                </c:pt>
                <c:pt idx="49">
                  <c:v>450.83699999999999</c:v>
                </c:pt>
                <c:pt idx="50">
                  <c:v>441.35599999999999</c:v>
                </c:pt>
                <c:pt idx="51">
                  <c:v>420.685</c:v>
                </c:pt>
                <c:pt idx="52">
                  <c:v>397.48200000000003</c:v>
                </c:pt>
                <c:pt idx="53">
                  <c:v>388.61900000000003</c:v>
                </c:pt>
                <c:pt idx="54">
                  <c:v>389.57100000000003</c:v>
                </c:pt>
                <c:pt idx="55">
                  <c:v>392.03800000000001</c:v>
                </c:pt>
                <c:pt idx="56">
                  <c:v>397.928</c:v>
                </c:pt>
                <c:pt idx="57">
                  <c:v>398.79300000000001</c:v>
                </c:pt>
                <c:pt idx="58">
                  <c:v>397.19200000000001</c:v>
                </c:pt>
                <c:pt idx="59">
                  <c:v>390.28</c:v>
                </c:pt>
                <c:pt idx="60">
                  <c:v>399.67399999999998</c:v>
                </c:pt>
                <c:pt idx="61">
                  <c:v>398.57900000000001</c:v>
                </c:pt>
                <c:pt idx="62">
                  <c:v>391.02600000000001</c:v>
                </c:pt>
                <c:pt idx="63">
                  <c:v>386.34100000000001</c:v>
                </c:pt>
                <c:pt idx="64">
                  <c:v>383.35700000000003</c:v>
                </c:pt>
                <c:pt idx="65">
                  <c:v>382.49799999999999</c:v>
                </c:pt>
                <c:pt idx="66">
                  <c:v>381.77600000000001</c:v>
                </c:pt>
                <c:pt idx="67">
                  <c:v>389.94400000000002</c:v>
                </c:pt>
                <c:pt idx="68">
                  <c:v>395.24299999999999</c:v>
                </c:pt>
                <c:pt idx="69">
                  <c:v>400.81400000000002</c:v>
                </c:pt>
                <c:pt idx="70">
                  <c:v>408.59800000000001</c:v>
                </c:pt>
                <c:pt idx="71">
                  <c:v>416.005</c:v>
                </c:pt>
                <c:pt idx="72">
                  <c:v>447.96600000000001</c:v>
                </c:pt>
                <c:pt idx="73">
                  <c:v>469.29899999999998</c:v>
                </c:pt>
                <c:pt idx="74">
                  <c:v>484.13099999999997</c:v>
                </c:pt>
                <c:pt idx="75">
                  <c:v>491.63499999999999</c:v>
                </c:pt>
                <c:pt idx="76">
                  <c:v>489.11500000000001</c:v>
                </c:pt>
                <c:pt idx="77">
                  <c:v>489.82</c:v>
                </c:pt>
                <c:pt idx="78">
                  <c:v>496.68299999999999</c:v>
                </c:pt>
                <c:pt idx="79">
                  <c:v>501.66300000000001</c:v>
                </c:pt>
                <c:pt idx="80">
                  <c:v>510.35599999999999</c:v>
                </c:pt>
                <c:pt idx="81">
                  <c:v>517.52599999999995</c:v>
                </c:pt>
                <c:pt idx="82">
                  <c:v>523.67999999999995</c:v>
                </c:pt>
                <c:pt idx="83">
                  <c:v>524.67399999999998</c:v>
                </c:pt>
                <c:pt idx="84">
                  <c:v>560.31200000000001</c:v>
                </c:pt>
                <c:pt idx="85">
                  <c:v>561.31500000000005</c:v>
                </c:pt>
                <c:pt idx="86">
                  <c:v>571.75400000000002</c:v>
                </c:pt>
                <c:pt idx="87">
                  <c:v>570.76800000000003</c:v>
                </c:pt>
                <c:pt idx="88">
                  <c:v>560.75099999999998</c:v>
                </c:pt>
                <c:pt idx="89">
                  <c:v>551.86800000000005</c:v>
                </c:pt>
                <c:pt idx="90">
                  <c:v>548.06700000000001</c:v>
                </c:pt>
                <c:pt idx="91">
                  <c:v>549.654</c:v>
                </c:pt>
                <c:pt idx="92">
                  <c:v>555.82000000000005</c:v>
                </c:pt>
                <c:pt idx="93">
                  <c:v>550.846</c:v>
                </c:pt>
                <c:pt idx="94">
                  <c:v>546.92600000000004</c:v>
                </c:pt>
                <c:pt idx="95">
                  <c:v>541.84</c:v>
                </c:pt>
                <c:pt idx="96">
                  <c:v>557.24400000000003</c:v>
                </c:pt>
                <c:pt idx="97">
                  <c:v>555.54700000000003</c:v>
                </c:pt>
                <c:pt idx="98">
                  <c:v>551.86099999999999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637.66200000000003</c:v>
                </c:pt>
                <c:pt idx="109">
                  <c:v>648.01800000000003</c:v>
                </c:pt>
                <c:pt idx="110">
                  <c:v>661.04300000000001</c:v>
                </c:pt>
                <c:pt idx="111">
                  <c:v>655.89800000000002</c:v>
                </c:pt>
                <c:pt idx="112">
                  <c:v>641.22199999999998</c:v>
                </c:pt>
                <c:pt idx="113">
                  <c:v>645.95500000000004</c:v>
                </c:pt>
              </c:numCache>
            </c:numRef>
          </c:val>
        </c:ser>
        <c:marker val="1"/>
        <c:axId val="137725824"/>
        <c:axId val="137727360"/>
      </c:lineChart>
      <c:lineChart>
        <c:grouping val="standard"/>
        <c:ser>
          <c:idx val="1"/>
          <c:order val="1"/>
          <c:tx>
            <c:strRef>
              <c:f>'[1]apoio-graficos'!$V$2347</c:f>
              <c:strCache>
                <c:ptCount val="1"/>
                <c:pt idx="0">
                  <c:v>…ao longo do período (v.h.)</c:v>
                </c:pt>
              </c:strCache>
            </c:strRef>
          </c:tx>
          <c:spPr>
            <a:ln w="25400">
              <a:solidFill>
                <a:srgbClr val="808080"/>
              </a:solidFill>
              <a:prstDash val="solid"/>
            </a:ln>
          </c:spPr>
          <c:marker>
            <c:symbol val="none"/>
          </c:marker>
          <c:dLbls>
            <c:dLbl>
              <c:idx val="37"/>
              <c:layout>
                <c:manualLayout>
                  <c:x val="0.29986822443654731"/>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'[1]apoio-graficos'!$V$2518:$V$2631</c:f>
              <c:numCache>
                <c:formatCode>General</c:formatCode>
                <c:ptCount val="114"/>
                <c:pt idx="0">
                  <c:v>18.363751817939722</c:v>
                </c:pt>
                <c:pt idx="1">
                  <c:v>25.219242230736484</c:v>
                </c:pt>
                <c:pt idx="2">
                  <c:v>23.4470716207706</c:v>
                </c:pt>
                <c:pt idx="3">
                  <c:v>12.864659375774767</c:v>
                </c:pt>
                <c:pt idx="4">
                  <c:v>15.684421534936988</c:v>
                </c:pt>
                <c:pt idx="5">
                  <c:v>10.681557846506283</c:v>
                </c:pt>
                <c:pt idx="6">
                  <c:v>11.914483528188491</c:v>
                </c:pt>
                <c:pt idx="7">
                  <c:v>5.8919506889050233</c:v>
                </c:pt>
                <c:pt idx="8">
                  <c:v>8.1377097213017446</c:v>
                </c:pt>
                <c:pt idx="9">
                  <c:v>-0.48061287175225065</c:v>
                </c:pt>
                <c:pt idx="10">
                  <c:v>-2.061811753178977</c:v>
                </c:pt>
                <c:pt idx="11">
                  <c:v>3.9882779793469325</c:v>
                </c:pt>
                <c:pt idx="12">
                  <c:v>-8.1008583690987059</c:v>
                </c:pt>
                <c:pt idx="13">
                  <c:v>-3.5243988123569214</c:v>
                </c:pt>
                <c:pt idx="14">
                  <c:v>8.6840579710144805</c:v>
                </c:pt>
                <c:pt idx="15">
                  <c:v>-2.0038563862244008</c:v>
                </c:pt>
                <c:pt idx="16">
                  <c:v>-3.7948362502166044</c:v>
                </c:pt>
                <c:pt idx="17">
                  <c:v>3.7832399022567298</c:v>
                </c:pt>
                <c:pt idx="18">
                  <c:v>2.2660835278465186E-3</c:v>
                </c:pt>
                <c:pt idx="19">
                  <c:v>18.007761228100215</c:v>
                </c:pt>
                <c:pt idx="20">
                  <c:v>15.490936068640737</c:v>
                </c:pt>
                <c:pt idx="21">
                  <c:v>-6.8681917211328987</c:v>
                </c:pt>
                <c:pt idx="22">
                  <c:v>14.242839433679123</c:v>
                </c:pt>
                <c:pt idx="23">
                  <c:v>5.6013312219866274</c:v>
                </c:pt>
                <c:pt idx="24">
                  <c:v>6.2463514302393497</c:v>
                </c:pt>
                <c:pt idx="25">
                  <c:v>3.4628576798383603</c:v>
                </c:pt>
                <c:pt idx="26">
                  <c:v>0.4608491572434481</c:v>
                </c:pt>
                <c:pt idx="27">
                  <c:v>9.5591531755915291</c:v>
                </c:pt>
                <c:pt idx="28">
                  <c:v>9.9397900370522763</c:v>
                </c:pt>
                <c:pt idx="29">
                  <c:v>15.697626104540042</c:v>
                </c:pt>
                <c:pt idx="30">
                  <c:v>-2.9798323136188687</c:v>
                </c:pt>
                <c:pt idx="31">
                  <c:v>2.5146891699107776</c:v>
                </c:pt>
                <c:pt idx="32">
                  <c:v>-3.9645854571352723</c:v>
                </c:pt>
                <c:pt idx="33">
                  <c:v>2.9865294266721243</c:v>
                </c:pt>
                <c:pt idx="34">
                  <c:v>0.91566723776890235</c:v>
                </c:pt>
                <c:pt idx="35">
                  <c:v>7.426421999695032</c:v>
                </c:pt>
                <c:pt idx="36">
                  <c:v>7.7578872740162952</c:v>
                </c:pt>
                <c:pt idx="37">
                  <c:v>-0.95140781108082884</c:v>
                </c:pt>
                <c:pt idx="38">
                  <c:v>10.151637429384541</c:v>
                </c:pt>
                <c:pt idx="39">
                  <c:v>-12.392016004364825</c:v>
                </c:pt>
                <c:pt idx="40">
                  <c:v>2.5932080417534698</c:v>
                </c:pt>
                <c:pt idx="41">
                  <c:v>-7.6613675541092885E-2</c:v>
                </c:pt>
                <c:pt idx="42">
                  <c:v>1.9595936003737213</c:v>
                </c:pt>
                <c:pt idx="43">
                  <c:v>2.0331627237776262</c:v>
                </c:pt>
                <c:pt idx="44">
                  <c:v>-5.1374145703068201</c:v>
                </c:pt>
                <c:pt idx="45">
                  <c:v>8.8493062522478247</c:v>
                </c:pt>
                <c:pt idx="46">
                  <c:v>2.6994397389221048</c:v>
                </c:pt>
                <c:pt idx="47">
                  <c:v>-1.1994889751111848</c:v>
                </c:pt>
                <c:pt idx="48">
                  <c:v>-5.9345033472046227</c:v>
                </c:pt>
                <c:pt idx="49">
                  <c:v>-1.8133467825130145</c:v>
                </c:pt>
                <c:pt idx="50">
                  <c:v>-10.340107199321324</c:v>
                </c:pt>
                <c:pt idx="51">
                  <c:v>-1.4868827360718262</c:v>
                </c:pt>
                <c:pt idx="52">
                  <c:v>-2.6759438804608182</c:v>
                </c:pt>
                <c:pt idx="53">
                  <c:v>-5.7049070346942727</c:v>
                </c:pt>
                <c:pt idx="54">
                  <c:v>2.8794612177578172</c:v>
                </c:pt>
                <c:pt idx="55">
                  <c:v>-6.0750364086086144</c:v>
                </c:pt>
                <c:pt idx="56">
                  <c:v>-13.236353603016692</c:v>
                </c:pt>
                <c:pt idx="57">
                  <c:v>-3.3649833055091727</c:v>
                </c:pt>
                <c:pt idx="58">
                  <c:v>-12.736490209764517</c:v>
                </c:pt>
                <c:pt idx="59">
                  <c:v>-15.136131797610219</c:v>
                </c:pt>
                <c:pt idx="60">
                  <c:v>-3.3870149853992837</c:v>
                </c:pt>
                <c:pt idx="61">
                  <c:v>2.715386411393883</c:v>
                </c:pt>
                <c:pt idx="62">
                  <c:v>-7.5479001354751274</c:v>
                </c:pt>
                <c:pt idx="63">
                  <c:v>21.472974396796964</c:v>
                </c:pt>
                <c:pt idx="64">
                  <c:v>-0.22502461206693747</c:v>
                </c:pt>
                <c:pt idx="65">
                  <c:v>10.466268580866478</c:v>
                </c:pt>
                <c:pt idx="66">
                  <c:v>12.996815924829107</c:v>
                </c:pt>
                <c:pt idx="67">
                  <c:v>6.1923162117594854</c:v>
                </c:pt>
                <c:pt idx="68">
                  <c:v>16.418147768630085</c:v>
                </c:pt>
                <c:pt idx="69">
                  <c:v>18.774856484730673</c:v>
                </c:pt>
                <c:pt idx="70">
                  <c:v>24.835817125536753</c:v>
                </c:pt>
                <c:pt idx="71">
                  <c:v>37.141647855530493</c:v>
                </c:pt>
                <c:pt idx="72">
                  <c:v>27.296749438934341</c:v>
                </c:pt>
                <c:pt idx="73">
                  <c:v>37.696906326006399</c:v>
                </c:pt>
                <c:pt idx="74">
                  <c:v>52.915590910148147</c:v>
                </c:pt>
                <c:pt idx="75">
                  <c:v>26.229508196721319</c:v>
                </c:pt>
                <c:pt idx="76">
                  <c:v>21.848423624489023</c:v>
                </c:pt>
                <c:pt idx="77">
                  <c:v>21.523209274508925</c:v>
                </c:pt>
                <c:pt idx="78">
                  <c:v>18.546543706155916</c:v>
                </c:pt>
                <c:pt idx="79">
                  <c:v>17.572484761397078</c:v>
                </c:pt>
                <c:pt idx="80">
                  <c:v>10.154032931178403</c:v>
                </c:pt>
                <c:pt idx="81">
                  <c:v>-0.78937001909032967</c:v>
                </c:pt>
                <c:pt idx="82">
                  <c:v>3.1986106193198083</c:v>
                </c:pt>
                <c:pt idx="83">
                  <c:v>-1.5184247885932978</c:v>
                </c:pt>
                <c:pt idx="84">
                  <c:v>-1.0478573662809021</c:v>
                </c:pt>
                <c:pt idx="85">
                  <c:v>-9.239480330818628</c:v>
                </c:pt>
                <c:pt idx="86">
                  <c:v>-2.0717034513180077</c:v>
                </c:pt>
                <c:pt idx="87">
                  <c:v>-7.496736068164644</c:v>
                </c:pt>
                <c:pt idx="88">
                  <c:v>-7.2590907338140553</c:v>
                </c:pt>
                <c:pt idx="89">
                  <c:v>-12.763339705854515</c:v>
                </c:pt>
                <c:pt idx="90">
                  <c:v>-13.848071808510632</c:v>
                </c:pt>
                <c:pt idx="91">
                  <c:v>-0.52435490547813046</c:v>
                </c:pt>
                <c:pt idx="92">
                  <c:v>-5.4142672140633064</c:v>
                </c:pt>
                <c:pt idx="93">
                  <c:v>-13.290878270032525</c:v>
                </c:pt>
                <c:pt idx="94">
                  <c:v>-6.4587281877001583</c:v>
                </c:pt>
                <c:pt idx="95">
                  <c:v>-0.81061318291028028</c:v>
                </c:pt>
                <c:pt idx="96">
                  <c:v>-9.0923459344511954</c:v>
                </c:pt>
                <c:pt idx="97">
                  <c:v>-8.3994179701709637</c:v>
                </c:pt>
                <c:pt idx="98">
                  <c:v>-15.21100945931253</c:v>
                </c:pt>
                <c:pt idx="99">
                  <c:v>-14.617070271876397</c:v>
                </c:pt>
                <c:pt idx="100">
                  <c:v>4.9562379160516423</c:v>
                </c:pt>
                <c:pt idx="101">
                  <c:v>4.6888561013712859</c:v>
                </c:pt>
                <c:pt idx="102">
                  <c:v>6.1857261378764683</c:v>
                </c:pt>
                <c:pt idx="103">
                  <c:v>6.6048391891088576</c:v>
                </c:pt>
                <c:pt idx="104">
                  <c:v>17.195875087392221</c:v>
                </c:pt>
                <c:pt idx="105">
                  <c:v>22.4277008700553</c:v>
                </c:pt>
                <c:pt idx="106">
                  <c:v>20.015370910551766</c:v>
                </c:pt>
                <c:pt idx="107">
                  <c:v>35.198095920129767</c:v>
                </c:pt>
                <c:pt idx="108">
                  <c:v>19.883355197648143</c:v>
                </c:pt>
                <c:pt idx="109">
                  <c:v>19.590167189547671</c:v>
                </c:pt>
                <c:pt idx="110">
                  <c:v>19.859676119293624</c:v>
                </c:pt>
                <c:pt idx="111">
                  <c:v>15.188028797007203</c:v>
                </c:pt>
                <c:pt idx="112">
                  <c:v>12.577993463404979</c:v>
                </c:pt>
                <c:pt idx="113">
                  <c:v>16.406557648863185</c:v>
                </c:pt>
              </c:numCache>
            </c:numRef>
          </c:val>
        </c:ser>
        <c:marker val="1"/>
        <c:axId val="137749632"/>
        <c:axId val="137751168"/>
      </c:lineChart>
      <c:catAx>
        <c:axId val="13772582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7727360"/>
        <c:crosses val="autoZero"/>
        <c:auto val="1"/>
        <c:lblAlgn val="ctr"/>
        <c:lblOffset val="100"/>
        <c:tickLblSkip val="1"/>
        <c:tickMarkSkip val="1"/>
      </c:catAx>
      <c:valAx>
        <c:axId val="137727360"/>
        <c:scaling>
          <c:orientation val="minMax"/>
          <c:max val="700"/>
          <c:min val="10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7725824"/>
        <c:crosses val="autoZero"/>
        <c:crossBetween val="between"/>
        <c:majorUnit val="100"/>
        <c:minorUnit val="100"/>
      </c:valAx>
      <c:catAx>
        <c:axId val="137749632"/>
        <c:scaling>
          <c:orientation val="minMax"/>
        </c:scaling>
        <c:delete val="1"/>
        <c:axPos val="b"/>
        <c:tickLblPos val="none"/>
        <c:crossAx val="137751168"/>
        <c:crosses val="autoZero"/>
        <c:auto val="1"/>
        <c:lblAlgn val="ctr"/>
        <c:lblOffset val="100"/>
      </c:catAx>
      <c:valAx>
        <c:axId val="137751168"/>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rgbClr val="008000"/>
                </a:solidFill>
                <a:latin typeface="Arial"/>
                <a:ea typeface="Arial"/>
                <a:cs typeface="Arial"/>
              </a:defRPr>
            </a:pPr>
            <a:endParaRPr lang="pt-PT"/>
          </a:p>
        </c:txPr>
        <c:crossAx val="137749632"/>
        <c:crosses val="max"/>
        <c:crossBetween val="between"/>
      </c:valAx>
      <c:spPr>
        <a:gradFill rotWithShape="0">
          <a:gsLst>
            <a:gs pos="0">
              <a:srgbClr val="FFF2E5"/>
            </a:gs>
            <a:gs pos="100000">
              <a:srgbClr val="FFFFFF"/>
            </a:gs>
          </a:gsLst>
          <a:lin ang="5400000" scaled="1"/>
        </a:gradFill>
        <a:ln w="25400">
          <a:noFill/>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desemprego registado, no final do período </a:t>
            </a:r>
          </a:p>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 estrangeiros ... </a:t>
            </a:r>
          </a:p>
          <a:p>
            <a:pPr>
              <a:defRPr sz="800" b="0" i="0" u="none" strike="noStrike" baseline="0">
                <a:solidFill>
                  <a:srgbClr val="000000"/>
                </a:solidFill>
                <a:latin typeface="Arial"/>
                <a:ea typeface="Arial"/>
                <a:cs typeface="Arial"/>
              </a:defRPr>
            </a:pPr>
            <a:endParaRPr lang="pt-PT" sz="800" b="1" i="0" u="none" strike="noStrike" baseline="0">
              <a:solidFill>
                <a:srgbClr val="008000"/>
              </a:solidFill>
              <a:latin typeface="Arial"/>
              <a:cs typeface="Arial"/>
            </a:endParaRPr>
          </a:p>
        </c:rich>
      </c:tx>
      <c:layout>
        <c:manualLayout>
          <c:xMode val="edge"/>
          <c:yMode val="edge"/>
          <c:x val="0.21021053219412497"/>
          <c:y val="2.7932997139402602E-2"/>
        </c:manualLayout>
      </c:layout>
      <c:spPr>
        <a:noFill/>
        <a:ln w="25400">
          <a:noFill/>
        </a:ln>
      </c:spPr>
    </c:title>
    <c:plotArea>
      <c:layout>
        <c:manualLayout>
          <c:layoutTarget val="inner"/>
          <c:xMode val="edge"/>
          <c:yMode val="edge"/>
          <c:x val="7.5987841945288834E-2"/>
          <c:y val="0.2471916893206014"/>
          <c:w val="0.91185410334346562"/>
          <c:h val="0.47752939982390996"/>
        </c:manualLayout>
      </c:layout>
      <c:lineChart>
        <c:grouping val="standard"/>
        <c:ser>
          <c:idx val="0"/>
          <c:order val="0"/>
          <c:tx>
            <c:strRef>
              <c:f>'[1]apoio-graficos'!$AQ$2347</c:f>
              <c:strCache>
                <c:ptCount val="1"/>
                <c:pt idx="0">
                  <c:v>Estatísticas Mensais - Quadro IX
V.A.</c:v>
                </c:pt>
              </c:strCache>
            </c:strRef>
          </c:tx>
          <c:spPr>
            <a:ln w="25400">
              <a:solidFill>
                <a:srgbClr val="008000"/>
              </a:solidFill>
              <a:prstDash val="solid"/>
            </a:ln>
          </c:spPr>
          <c:marker>
            <c:symbol val="none"/>
          </c:marker>
          <c:cat>
            <c:strRef>
              <c:f>'[1]apoio-graficos'!$B$2518:$B$2631</c:f>
              <c:strCache>
                <c:ptCount val="114"/>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1">
                  <c:v>0</c:v>
                </c:pt>
                <c:pt idx="92">
                  <c:v>0</c:v>
                </c:pt>
                <c:pt idx="93">
                  <c:v>0</c:v>
                </c:pt>
                <c:pt idx="94">
                  <c:v>0</c:v>
                </c:pt>
                <c:pt idx="95">
                  <c:v>0</c:v>
                </c:pt>
                <c:pt idx="96">
                  <c:v>jan.11</c:v>
                </c:pt>
                <c:pt idx="97">
                  <c:v>0</c:v>
                </c:pt>
                <c:pt idx="98">
                  <c:v>0</c:v>
                </c:pt>
                <c:pt idx="99">
                  <c:v>0</c:v>
                </c:pt>
                <c:pt idx="100">
                  <c:v>0</c:v>
                </c:pt>
                <c:pt idx="101">
                  <c:v>0</c:v>
                </c:pt>
                <c:pt idx="102">
                  <c:v>jul.11</c:v>
                </c:pt>
                <c:pt idx="103">
                  <c:v>0</c:v>
                </c:pt>
                <c:pt idx="104">
                  <c:v>0</c:v>
                </c:pt>
                <c:pt idx="105">
                  <c:v>0</c:v>
                </c:pt>
                <c:pt idx="106">
                  <c:v>0</c:v>
                </c:pt>
                <c:pt idx="107">
                  <c:v>0</c:v>
                </c:pt>
                <c:pt idx="108">
                  <c:v>jan.12</c:v>
                </c:pt>
                <c:pt idx="109">
                  <c:v>0</c:v>
                </c:pt>
                <c:pt idx="110">
                  <c:v>0</c:v>
                </c:pt>
                <c:pt idx="111">
                  <c:v>0</c:v>
                </c:pt>
                <c:pt idx="112">
                  <c:v>0</c:v>
                </c:pt>
                <c:pt idx="113">
                  <c:v>0</c:v>
                </c:pt>
              </c:strCache>
            </c:strRef>
          </c:cat>
          <c:val>
            <c:numRef>
              <c:f>'[1]apoio-graficos'!$AQ$2518:$AQ$2631</c:f>
              <c:numCache>
                <c:formatCode>General</c:formatCode>
                <c:ptCount val="114"/>
                <c:pt idx="0">
                  <c:v>16.388999999999999</c:v>
                </c:pt>
                <c:pt idx="1">
                  <c:v>17.131</c:v>
                </c:pt>
                <c:pt idx="2">
                  <c:v>17.760999999999999</c:v>
                </c:pt>
                <c:pt idx="3">
                  <c:v>17.834</c:v>
                </c:pt>
                <c:pt idx="4">
                  <c:v>17.29</c:v>
                </c:pt>
                <c:pt idx="5">
                  <c:v>16.898</c:v>
                </c:pt>
                <c:pt idx="6">
                  <c:v>16.498999999999999</c:v>
                </c:pt>
                <c:pt idx="7">
                  <c:v>16.010000000000002</c:v>
                </c:pt>
                <c:pt idx="8">
                  <c:v>16.484999999999999</c:v>
                </c:pt>
                <c:pt idx="9">
                  <c:v>17.206</c:v>
                </c:pt>
                <c:pt idx="10">
                  <c:v>18.184999999999999</c:v>
                </c:pt>
                <c:pt idx="11">
                  <c:v>18.393000000000001</c:v>
                </c:pt>
                <c:pt idx="12">
                  <c:v>18.734999999999999</c:v>
                </c:pt>
                <c:pt idx="13">
                  <c:v>18.937999999999999</c:v>
                </c:pt>
                <c:pt idx="14">
                  <c:v>18.919</c:v>
                </c:pt>
                <c:pt idx="15">
                  <c:v>18.533000000000001</c:v>
                </c:pt>
                <c:pt idx="16">
                  <c:v>17.831</c:v>
                </c:pt>
                <c:pt idx="17">
                  <c:v>17.315999999999999</c:v>
                </c:pt>
                <c:pt idx="18">
                  <c:v>17.151</c:v>
                </c:pt>
                <c:pt idx="19">
                  <c:v>17.212</c:v>
                </c:pt>
                <c:pt idx="20">
                  <c:v>17.617999999999999</c:v>
                </c:pt>
                <c:pt idx="21">
                  <c:v>18.399999999999999</c:v>
                </c:pt>
                <c:pt idx="22">
                  <c:v>19.631</c:v>
                </c:pt>
                <c:pt idx="23">
                  <c:v>20.036000000000001</c:v>
                </c:pt>
                <c:pt idx="24">
                  <c:v>20.792000000000002</c:v>
                </c:pt>
                <c:pt idx="25">
                  <c:v>21.152999999999999</c:v>
                </c:pt>
                <c:pt idx="26">
                  <c:v>21.28</c:v>
                </c:pt>
                <c:pt idx="27">
                  <c:v>21.059000000000001</c:v>
                </c:pt>
                <c:pt idx="28">
                  <c:v>20.239999999999998</c:v>
                </c:pt>
                <c:pt idx="29">
                  <c:v>19.760000000000002</c:v>
                </c:pt>
                <c:pt idx="30">
                  <c:v>19.376000000000001</c:v>
                </c:pt>
                <c:pt idx="31">
                  <c:v>19.227</c:v>
                </c:pt>
                <c:pt idx="32">
                  <c:v>19.681000000000001</c:v>
                </c:pt>
                <c:pt idx="33">
                  <c:v>20.341000000000001</c:v>
                </c:pt>
                <c:pt idx="34">
                  <c:v>21.381</c:v>
                </c:pt>
                <c:pt idx="35">
                  <c:v>21.57</c:v>
                </c:pt>
                <c:pt idx="36">
                  <c:v>22.484999999999999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21.672999999999998</c:v>
                </c:pt>
                <c:pt idx="48">
                  <c:v>22.158000000000001</c:v>
                </c:pt>
                <c:pt idx="49">
                  <c:v>22.187999999999999</c:v>
                </c:pt>
                <c:pt idx="50">
                  <c:v>21.812000000000001</c:v>
                </c:pt>
                <c:pt idx="51">
                  <c:v>20.263999999999999</c:v>
                </c:pt>
                <c:pt idx="52">
                  <c:v>18.646000000000001</c:v>
                </c:pt>
                <c:pt idx="53">
                  <c:v>18.143999999999998</c:v>
                </c:pt>
                <c:pt idx="54">
                  <c:v>17.896999999999998</c:v>
                </c:pt>
                <c:pt idx="55">
                  <c:v>17.408999999999999</c:v>
                </c:pt>
                <c:pt idx="56">
                  <c:v>17.971</c:v>
                </c:pt>
                <c:pt idx="57">
                  <c:v>18.82</c:v>
                </c:pt>
                <c:pt idx="58">
                  <c:v>19.652999999999999</c:v>
                </c:pt>
                <c:pt idx="59">
                  <c:v>19.510999999999999</c:v>
                </c:pt>
                <c:pt idx="60">
                  <c:v>20.337</c:v>
                </c:pt>
                <c:pt idx="61">
                  <c:v>20.754000000000001</c:v>
                </c:pt>
                <c:pt idx="62">
                  <c:v>20.387</c:v>
                </c:pt>
                <c:pt idx="63">
                  <c:v>19.956</c:v>
                </c:pt>
                <c:pt idx="64">
                  <c:v>19.513999999999999</c:v>
                </c:pt>
                <c:pt idx="65">
                  <c:v>19.492999999999999</c:v>
                </c:pt>
                <c:pt idx="66">
                  <c:v>19.030999999999999</c:v>
                </c:pt>
                <c:pt idx="67">
                  <c:v>19.100000000000001</c:v>
                </c:pt>
                <c:pt idx="68">
                  <c:v>19.617000000000001</c:v>
                </c:pt>
                <c:pt idx="69">
                  <c:v>20.902000000000001</c:v>
                </c:pt>
                <c:pt idx="70">
                  <c:v>23.125</c:v>
                </c:pt>
                <c:pt idx="71">
                  <c:v>24.202999999999999</c:v>
                </c:pt>
                <c:pt idx="72">
                  <c:v>27.81</c:v>
                </c:pt>
                <c:pt idx="73">
                  <c:v>30.754000000000001</c:v>
                </c:pt>
                <c:pt idx="74">
                  <c:v>32.594999999999999</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39.527999999999999</c:v>
                </c:pt>
                <c:pt idx="85">
                  <c:v>40.128</c:v>
                </c:pt>
                <c:pt idx="86">
                  <c:v>41.216000000000001</c:v>
                </c:pt>
                <c:pt idx="87">
                  <c:v>40.606999999999999</c:v>
                </c:pt>
                <c:pt idx="88">
                  <c:v>38.798000000000002</c:v>
                </c:pt>
                <c:pt idx="89">
                  <c:v>37.19</c:v>
                </c:pt>
                <c:pt idx="90">
                  <c:v>35.759</c:v>
                </c:pt>
                <c:pt idx="91">
                  <c:v>34.718000000000004</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32.817</c:v>
                </c:pt>
                <c:pt idx="103">
                  <c:v>32.463999999999999</c:v>
                </c:pt>
                <c:pt idx="104">
                  <c:v>33.67</c:v>
                </c:pt>
                <c:pt idx="105">
                  <c:v>35.363</c:v>
                </c:pt>
                <c:pt idx="106">
                  <c:v>37.819000000000003</c:v>
                </c:pt>
                <c:pt idx="107">
                  <c:v>38.802999999999997</c:v>
                </c:pt>
                <c:pt idx="108">
                  <c:v>42.25</c:v>
                </c:pt>
                <c:pt idx="109">
                  <c:v>0</c:v>
                </c:pt>
                <c:pt idx="110">
                  <c:v>0</c:v>
                </c:pt>
                <c:pt idx="111">
                  <c:v>0</c:v>
                </c:pt>
                <c:pt idx="112">
                  <c:v>0</c:v>
                </c:pt>
                <c:pt idx="113">
                  <c:v>0</c:v>
                </c:pt>
              </c:numCache>
            </c:numRef>
          </c:val>
        </c:ser>
        <c:marker val="1"/>
        <c:axId val="137656192"/>
        <c:axId val="137657728"/>
      </c:lineChart>
      <c:catAx>
        <c:axId val="1376561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7657728"/>
        <c:crosses val="autoZero"/>
        <c:auto val="1"/>
        <c:lblAlgn val="ctr"/>
        <c:lblOffset val="100"/>
        <c:tickLblSkip val="1"/>
        <c:tickMarkSkip val="1"/>
      </c:catAx>
      <c:valAx>
        <c:axId val="137657728"/>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7656192"/>
        <c:crosses val="autoZero"/>
        <c:crossBetween val="between"/>
        <c:majorUnit val="5"/>
        <c:minorUnit val="5"/>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rgbClr val="008000"/>
              </a:solidFill>
              <a:prstDash val="solid"/>
            </a:ln>
            <a:effectLst/>
          </c:spPr>
          <c:marker>
            <c:symbol val="none"/>
          </c:marker>
          <c:cat>
            <c:strRef>
              <c:f>('21destaque'!$C$9:$C$25,'21destaque'!$C$27:$C$36,'21destaque'!$C$38:$C$39)</c:f>
              <c:strCache>
                <c:ptCount val="29"/>
                <c:pt idx="0">
                  <c:v>Alemanha</c:v>
                </c:pt>
                <c:pt idx="1">
                  <c:v>Áustria</c:v>
                </c:pt>
                <c:pt idx="2">
                  <c:v>Bélgica</c:v>
                </c:pt>
                <c:pt idx="3">
                  <c:v>Chipre (1)(2)</c:v>
                </c:pt>
                <c:pt idx="4">
                  <c:v>Eslováquia</c:v>
                </c:pt>
                <c:pt idx="5">
                  <c:v>Eslovénia (1)(2)</c:v>
                </c:pt>
                <c:pt idx="6">
                  <c:v>Espanha</c:v>
                </c:pt>
                <c:pt idx="7">
                  <c:v>Estónia (1)(2)</c:v>
                </c:pt>
                <c:pt idx="8">
                  <c:v>Finlândia</c:v>
                </c:pt>
                <c:pt idx="9">
                  <c:v>França</c:v>
                </c:pt>
                <c:pt idx="10">
                  <c:v>Grécia (1)(2)</c:v>
                </c:pt>
                <c:pt idx="11">
                  <c:v>Holanda</c:v>
                </c:pt>
                <c:pt idx="12">
                  <c:v>Irlanda</c:v>
                </c:pt>
                <c:pt idx="13">
                  <c:v>Itália</c:v>
                </c:pt>
                <c:pt idx="14">
                  <c:v>Luxemburgo</c:v>
                </c:pt>
                <c:pt idx="15">
                  <c:v>Malta</c:v>
                </c:pt>
                <c:pt idx="16">
                  <c:v>Portugal</c:v>
                </c:pt>
                <c:pt idx="17">
                  <c:v>Bulgária</c:v>
                </c:pt>
                <c:pt idx="18">
                  <c:v>Dinamarca </c:v>
                </c:pt>
                <c:pt idx="19">
                  <c:v>Hungria</c:v>
                </c:pt>
                <c:pt idx="20">
                  <c:v>Letónia (1)(2)</c:v>
                </c:pt>
                <c:pt idx="21">
                  <c:v>Lituânia </c:v>
                </c:pt>
                <c:pt idx="22">
                  <c:v>Polónia</c:v>
                </c:pt>
                <c:pt idx="23">
                  <c:v>Reino Unido (1)(2)</c:v>
                </c:pt>
                <c:pt idx="24">
                  <c:v>República Checa</c:v>
                </c:pt>
                <c:pt idx="25">
                  <c:v>Roménia (1)(2)</c:v>
                </c:pt>
                <c:pt idx="26">
                  <c:v>Suécia</c:v>
                </c:pt>
                <c:pt idx="27">
                  <c:v>Estados Unidos</c:v>
                </c:pt>
                <c:pt idx="28">
                  <c:v>Japão </c:v>
                </c:pt>
              </c:strCache>
            </c:strRef>
          </c:cat>
          <c:val>
            <c:numRef>
              <c:f>('21destaque'!$L$9:$L$25,'21destaque'!$L$27:$L$36,'21destaque'!$L$38:$L$39)</c:f>
              <c:numCache>
                <c:formatCode>#,##0.00</c:formatCode>
                <c:ptCount val="29"/>
                <c:pt idx="0">
                  <c:v>0.88</c:v>
                </c:pt>
                <c:pt idx="1">
                  <c:v>0.86</c:v>
                </c:pt>
                <c:pt idx="2">
                  <c:v>1.03</c:v>
                </c:pt>
                <c:pt idx="3">
                  <c:v>0.88</c:v>
                </c:pt>
                <c:pt idx="4">
                  <c:v>1.08</c:v>
                </c:pt>
                <c:pt idx="5">
                  <c:v>1.1200000000000001</c:v>
                </c:pt>
                <c:pt idx="6">
                  <c:v>1.03</c:v>
                </c:pt>
                <c:pt idx="7">
                  <c:v>0.81</c:v>
                </c:pt>
                <c:pt idx="8">
                  <c:v>0.8</c:v>
                </c:pt>
                <c:pt idx="9">
                  <c:v>1.02</c:v>
                </c:pt>
                <c:pt idx="10">
                  <c:v>1.37</c:v>
                </c:pt>
                <c:pt idx="11">
                  <c:v>0.98</c:v>
                </c:pt>
                <c:pt idx="12">
                  <c:v>0.64</c:v>
                </c:pt>
                <c:pt idx="13">
                  <c:v>1.2</c:v>
                </c:pt>
                <c:pt idx="14">
                  <c:v>1.44</c:v>
                </c:pt>
                <c:pt idx="15">
                  <c:v>1.1399999999999999</c:v>
                </c:pt>
                <c:pt idx="16">
                  <c:v>1.03</c:v>
                </c:pt>
                <c:pt idx="17">
                  <c:v>0.79</c:v>
                </c:pt>
                <c:pt idx="18">
                  <c:v>1</c:v>
                </c:pt>
                <c:pt idx="19">
                  <c:v>1.05</c:v>
                </c:pt>
                <c:pt idx="20">
                  <c:v>0.85</c:v>
                </c:pt>
                <c:pt idx="21">
                  <c:v>0.77</c:v>
                </c:pt>
                <c:pt idx="22">
                  <c:v>1.1299999999999999</c:v>
                </c:pt>
                <c:pt idx="23">
                  <c:v>0.89</c:v>
                </c:pt>
                <c:pt idx="24">
                  <c:v>1.43</c:v>
                </c:pt>
                <c:pt idx="25">
                  <c:v>0.8</c:v>
                </c:pt>
                <c:pt idx="26">
                  <c:v>0.94</c:v>
                </c:pt>
                <c:pt idx="27">
                  <c:v>0.94</c:v>
                </c:pt>
                <c:pt idx="28">
                  <c:v>0.96</c:v>
                </c:pt>
              </c:numCache>
            </c:numRef>
          </c:val>
        </c:ser>
        <c:axId val="138110080"/>
        <c:axId val="138111616"/>
      </c:radarChart>
      <c:catAx>
        <c:axId val="13811008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38111616"/>
        <c:crosses val="autoZero"/>
        <c:lblAlgn val="ctr"/>
        <c:lblOffset val="100"/>
      </c:catAx>
      <c:valAx>
        <c:axId val="138111616"/>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3811008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30332160"/>
        <c:axId val="130333696"/>
      </c:barChart>
      <c:catAx>
        <c:axId val="130332160"/>
        <c:scaling>
          <c:orientation val="maxMin"/>
        </c:scaling>
        <c:axPos val="l"/>
        <c:majorTickMark val="none"/>
        <c:tickLblPos val="none"/>
        <c:spPr>
          <a:ln w="3175">
            <a:solidFill>
              <a:srgbClr val="333333"/>
            </a:solidFill>
            <a:prstDash val="solid"/>
          </a:ln>
        </c:spPr>
        <c:crossAx val="130333696"/>
        <c:crosses val="autoZero"/>
        <c:auto val="1"/>
        <c:lblAlgn val="ctr"/>
        <c:lblOffset val="100"/>
        <c:tickMarkSkip val="1"/>
      </c:catAx>
      <c:valAx>
        <c:axId val="13033369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30332160"/>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30348928"/>
        <c:axId val="130350464"/>
      </c:barChart>
      <c:catAx>
        <c:axId val="130348928"/>
        <c:scaling>
          <c:orientation val="maxMin"/>
        </c:scaling>
        <c:axPos val="l"/>
        <c:majorTickMark val="none"/>
        <c:tickLblPos val="none"/>
        <c:spPr>
          <a:ln w="3175">
            <a:solidFill>
              <a:srgbClr val="333333"/>
            </a:solidFill>
            <a:prstDash val="solid"/>
          </a:ln>
        </c:spPr>
        <c:crossAx val="130350464"/>
        <c:crosses val="autoZero"/>
        <c:auto val="1"/>
        <c:lblAlgn val="ctr"/>
        <c:lblOffset val="100"/>
        <c:tickMarkSkip val="1"/>
      </c:catAx>
      <c:valAx>
        <c:axId val="130350464"/>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3034892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32815104"/>
        <c:axId val="132816896"/>
      </c:barChart>
      <c:catAx>
        <c:axId val="132815104"/>
        <c:scaling>
          <c:orientation val="maxMin"/>
        </c:scaling>
        <c:axPos val="l"/>
        <c:majorTickMark val="none"/>
        <c:tickLblPos val="none"/>
        <c:spPr>
          <a:ln w="3175">
            <a:solidFill>
              <a:srgbClr val="333333"/>
            </a:solidFill>
            <a:prstDash val="solid"/>
          </a:ln>
        </c:spPr>
        <c:crossAx val="132816896"/>
        <c:crosses val="autoZero"/>
        <c:auto val="1"/>
        <c:lblAlgn val="ctr"/>
        <c:lblOffset val="100"/>
        <c:tickMarkSkip val="1"/>
      </c:catAx>
      <c:valAx>
        <c:axId val="13281689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3281510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699461E-2"/>
          <c:w val="0.9788134839532836"/>
          <c:h val="0.93403579928657465"/>
        </c:manualLayout>
      </c:layout>
      <c:barChart>
        <c:barDir val="bar"/>
        <c:grouping val="clustered"/>
        <c:ser>
          <c:idx val="0"/>
          <c:order val="0"/>
          <c:spPr>
            <a:solidFill>
              <a:srgbClr val="CC0000"/>
            </a:solidFill>
            <a:ln w="12700">
              <a:solidFill>
                <a:srgbClr val="FFFFFF"/>
              </a:solidFill>
              <a:prstDash val="solid"/>
            </a:ln>
          </c:spPr>
          <c:val>
            <c:numRef>
              <c:f>'16irct'!$P$78:$P$87</c:f>
              <c:numCache>
                <c:formatCode>0.00</c:formatCode>
                <c:ptCount val="10"/>
                <c:pt idx="0">
                  <c:v>8.68</c:v>
                </c:pt>
                <c:pt idx="1">
                  <c:v>3.25</c:v>
                </c:pt>
                <c:pt idx="2">
                  <c:v>2.21</c:v>
                </c:pt>
                <c:pt idx="3">
                  <c:v>1.87</c:v>
                </c:pt>
                <c:pt idx="4" formatCode="@">
                  <c:v>0.68006897016752399</c:v>
                </c:pt>
                <c:pt idx="5" formatCode="0.0">
                  <c:v>-2.4</c:v>
                </c:pt>
                <c:pt idx="6" formatCode="0.0">
                  <c:v>-2.6</c:v>
                </c:pt>
                <c:pt idx="7" formatCode="0.0">
                  <c:v>-2.7</c:v>
                </c:pt>
                <c:pt idx="8" formatCode="0.0">
                  <c:v>-2.7</c:v>
                </c:pt>
                <c:pt idx="9" formatCode="0.0">
                  <c:v>-3.6</c:v>
                </c:pt>
              </c:numCache>
            </c:numRef>
          </c:val>
        </c:ser>
        <c:gapWidth val="80"/>
        <c:axId val="135268992"/>
        <c:axId val="135283072"/>
      </c:barChart>
      <c:catAx>
        <c:axId val="135268992"/>
        <c:scaling>
          <c:orientation val="maxMin"/>
        </c:scaling>
        <c:delete val="1"/>
        <c:axPos val="l"/>
        <c:tickLblPos val="none"/>
        <c:crossAx val="135283072"/>
        <c:crossesAt val="0"/>
        <c:auto val="1"/>
        <c:lblAlgn val="ctr"/>
        <c:lblOffset val="100"/>
      </c:catAx>
      <c:valAx>
        <c:axId val="135283072"/>
        <c:scaling>
          <c:orientation val="minMax"/>
          <c:max val="4"/>
          <c:min val="-4"/>
        </c:scaling>
        <c:axPos val="t"/>
        <c:numFmt formatCode="0.00" sourceLinked="1"/>
        <c:majorTickMark val="none"/>
        <c:tickLblPos val="none"/>
        <c:spPr>
          <a:ln w="9525">
            <a:noFill/>
          </a:ln>
        </c:spPr>
        <c:crossAx val="135268992"/>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326732336595789"/>
          <c:y val="6.2174875199423614E-2"/>
        </c:manualLayout>
      </c:layout>
      <c:spPr>
        <a:noFill/>
        <a:ln w="25400">
          <a:noFill/>
        </a:ln>
      </c:spPr>
    </c:title>
    <c:plotArea>
      <c:layout>
        <c:manualLayout>
          <c:layoutTarget val="inner"/>
          <c:xMode val="edge"/>
          <c:yMode val="edge"/>
          <c:x val="0.22574257425742594"/>
          <c:y val="0.34196891191712453"/>
          <c:w val="0.75643564356436765"/>
          <c:h val="0.62176165803113081"/>
        </c:manualLayout>
      </c:layout>
      <c:barChart>
        <c:barDir val="bar"/>
        <c:grouping val="clustered"/>
        <c:ser>
          <c:idx val="0"/>
          <c:order val="0"/>
          <c:tx>
            <c:v>sexo</c:v>
          </c:tx>
          <c:spPr>
            <a:solidFill>
              <a:srgbClr val="C0C0C0"/>
            </a:solidFill>
            <a:ln w="12700">
              <a:solidFill>
                <a:srgbClr val="808080"/>
              </a:solidFill>
              <a:prstDash val="solid"/>
            </a:ln>
          </c:spPr>
          <c:dPt>
            <c:idx val="0"/>
            <c:spPr>
              <a:solidFill>
                <a:srgbClr val="FFF2E5"/>
              </a:solidFill>
              <a:ln w="12700">
                <a:solidFill>
                  <a:srgbClr val="808080"/>
                </a:solidFill>
                <a:prstDash val="solid"/>
              </a:ln>
            </c:spPr>
          </c:dPt>
          <c:dLbls>
            <c:dLbl>
              <c:idx val="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2"/>
              <c:pt idx="0">
                <c:v> Feminino  </c:v>
              </c:pt>
              <c:pt idx="1">
                <c:v> Masculino  </c:v>
              </c:pt>
            </c:strLit>
          </c:cat>
          <c:val>
            <c:numRef>
              <c:f>'[1]apoio-graficos'!$N$2052:$O$2052</c:f>
              <c:numCache>
                <c:formatCode>General</c:formatCode>
                <c:ptCount val="2"/>
                <c:pt idx="0">
                  <c:v>0</c:v>
                </c:pt>
              </c:numCache>
            </c:numRef>
          </c:val>
        </c:ser>
        <c:gapWidth val="40"/>
        <c:axId val="136003584"/>
        <c:axId val="136005120"/>
      </c:barChart>
      <c:catAx>
        <c:axId val="13600358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6005120"/>
        <c:crossesAt val="0"/>
        <c:auto val="1"/>
        <c:lblAlgn val="ctr"/>
        <c:lblOffset val="100"/>
        <c:tickLblSkip val="1"/>
        <c:tickMarkSkip val="1"/>
      </c:catAx>
      <c:valAx>
        <c:axId val="136005120"/>
        <c:scaling>
          <c:orientation val="minMax"/>
          <c:max val="250000"/>
          <c:min val="0"/>
        </c:scaling>
        <c:delete val="1"/>
        <c:axPos val="b"/>
        <c:majorGridlines>
          <c:spPr>
            <a:ln w="3175">
              <a:solidFill>
                <a:srgbClr val="FFF2E5"/>
              </a:solidFill>
              <a:prstDash val="sysDash"/>
            </a:ln>
          </c:spPr>
        </c:majorGridlines>
        <c:numFmt formatCode="General" sourceLinked="1"/>
        <c:tickLblPos val="none"/>
        <c:crossAx val="136003584"/>
        <c:crosses val="autoZero"/>
        <c:crossBetween val="between"/>
        <c:majorUnit val="50000"/>
        <c:minorUnit val="5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 por escalão de rendimento </a:t>
            </a:r>
            <a:r>
              <a:rPr lang="pt-PT" sz="700" b="0" i="0" u="none" strike="noStrike" baseline="0">
                <a:solidFill>
                  <a:srgbClr val="333333"/>
                </a:solidFill>
                <a:latin typeface="Arial"/>
                <a:cs typeface="Arial"/>
              </a:rPr>
              <a:t>(euros)</a:t>
            </a:r>
          </a:p>
        </c:rich>
      </c:tx>
      <c:layout>
        <c:manualLayout>
          <c:xMode val="edge"/>
          <c:yMode val="edge"/>
          <c:x val="0.13545836890870569"/>
          <c:y val="2.659575929972104E-2"/>
        </c:manualLayout>
      </c:layout>
      <c:spPr>
        <a:noFill/>
        <a:ln w="25400">
          <a:noFill/>
        </a:ln>
      </c:spPr>
    </c:title>
    <c:plotArea>
      <c:layout>
        <c:manualLayout>
          <c:layoutTarget val="inner"/>
          <c:xMode val="edge"/>
          <c:yMode val="edge"/>
          <c:x val="0.35189155572420938"/>
          <c:y val="0.14594594594595497"/>
          <c:w val="0.67361519569091965"/>
          <c:h val="0.8324324324324327"/>
        </c:manualLayout>
      </c:layout>
      <c:barChart>
        <c:barDir val="bar"/>
        <c:grouping val="clustered"/>
        <c:ser>
          <c:idx val="0"/>
          <c:order val="0"/>
          <c:tx>
            <c:v>escalão de rendimento</c:v>
          </c:tx>
          <c:spPr>
            <a:solidFill>
              <a:srgbClr val="C0C0C0"/>
            </a:solidFill>
            <a:ln w="12700">
              <a:solidFill>
                <a:srgbClr val="808080"/>
              </a:solidFill>
              <a:prstDash val="solid"/>
            </a:ln>
          </c:spPr>
          <c:dLbls>
            <c:dLbl>
              <c:idx val="0"/>
              <c:layout>
                <c:manualLayout>
                  <c:x val="-7.0038910505840603E-3"/>
                  <c:y val="-3.9548779806779892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10"/>
              <c:pt idx="0">
                <c:v>sem rendimentos</c:v>
              </c:pt>
              <c:pt idx="1">
                <c:v> &lt; 50€  </c:v>
              </c:pt>
              <c:pt idx="2">
                <c:v> 50€ a 100€  </c:v>
              </c:pt>
              <c:pt idx="3">
                <c:v> 100€ a 200€  </c:v>
              </c:pt>
              <c:pt idx="4">
                <c:v> 200€ a 300€  </c:v>
              </c:pt>
              <c:pt idx="5">
                <c:v> 300€ a 400€  </c:v>
              </c:pt>
              <c:pt idx="6">
                <c:v> 400€ a 500€  </c:v>
              </c:pt>
              <c:pt idx="7">
                <c:v> 500€ a 600€  </c:v>
              </c:pt>
              <c:pt idx="8">
                <c:v> 600€ a 700€  </c:v>
              </c:pt>
              <c:pt idx="9">
                <c:v> &gt; 700€  </c:v>
              </c:pt>
            </c:strLit>
          </c:cat>
          <c:val>
            <c:numRef>
              <c:f>'[1]apoio-graficos'!$N$2000:$W$2000</c:f>
              <c:numCache>
                <c:formatCode>General</c:formatCode>
                <c:ptCount val="10"/>
                <c:pt idx="0">
                  <c:v>260.72000000000003</c:v>
                </c:pt>
                <c:pt idx="1">
                  <c:v>246.72</c:v>
                </c:pt>
                <c:pt idx="3">
                  <c:v>0</c:v>
                </c:pt>
                <c:pt idx="4">
                  <c:v>0</c:v>
                </c:pt>
                <c:pt idx="6">
                  <c:v>0</c:v>
                </c:pt>
                <c:pt idx="7">
                  <c:v>254.38</c:v>
                </c:pt>
              </c:numCache>
            </c:numRef>
          </c:val>
        </c:ser>
        <c:gapWidth val="30"/>
        <c:axId val="136361088"/>
        <c:axId val="136362624"/>
      </c:barChart>
      <c:catAx>
        <c:axId val="136361088"/>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6362624"/>
        <c:crossesAt val="0"/>
        <c:auto val="1"/>
        <c:lblAlgn val="ctr"/>
        <c:lblOffset val="100"/>
        <c:tickLblSkip val="1"/>
        <c:tickMarkSkip val="1"/>
      </c:catAx>
      <c:valAx>
        <c:axId val="136362624"/>
        <c:scaling>
          <c:orientation val="minMax"/>
          <c:max val="50000"/>
          <c:min val="0"/>
        </c:scaling>
        <c:delete val="1"/>
        <c:axPos val="b"/>
        <c:majorGridlines>
          <c:spPr>
            <a:ln w="3175">
              <a:solidFill>
                <a:srgbClr val="FFF2E5"/>
              </a:solidFill>
              <a:prstDash val="sysDash"/>
            </a:ln>
          </c:spPr>
        </c:majorGridlines>
        <c:numFmt formatCode="General" sourceLinked="1"/>
        <c:tickLblPos val="none"/>
        <c:crossAx val="136361088"/>
        <c:crosses val="autoZero"/>
        <c:crossBetween val="between"/>
        <c:majorUnit val="20000"/>
        <c:minorUnit val="2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 por escalão de rendimento </a:t>
            </a:r>
            <a:r>
              <a:rPr lang="pt-PT" sz="700" b="0" i="0" u="none" strike="noStrike" baseline="0">
                <a:solidFill>
                  <a:srgbClr val="333333"/>
                </a:solidFill>
                <a:latin typeface="Arial"/>
                <a:cs typeface="Arial"/>
              </a:rPr>
              <a:t>(euros)</a:t>
            </a:r>
          </a:p>
        </c:rich>
      </c:tx>
      <c:layout>
        <c:manualLayout>
          <c:xMode val="edge"/>
          <c:yMode val="edge"/>
          <c:x val="0.13545836890870569"/>
          <c:y val="2.659575929972104E-2"/>
        </c:manualLayout>
      </c:layout>
      <c:spPr>
        <a:noFill/>
        <a:ln w="25400">
          <a:noFill/>
        </a:ln>
      </c:spPr>
    </c:title>
    <c:plotArea>
      <c:layout>
        <c:manualLayout>
          <c:layoutTarget val="inner"/>
          <c:xMode val="edge"/>
          <c:yMode val="edge"/>
          <c:x val="0.35189155572420938"/>
          <c:y val="0.14594594594595464"/>
          <c:w val="0.67361519569091965"/>
          <c:h val="0.8324324324324327"/>
        </c:manualLayout>
      </c:layout>
      <c:barChart>
        <c:barDir val="bar"/>
        <c:grouping val="clustered"/>
        <c:ser>
          <c:idx val="0"/>
          <c:order val="0"/>
          <c:tx>
            <c:v>escalão de rendimento</c:v>
          </c:tx>
          <c:spPr>
            <a:solidFill>
              <a:srgbClr val="C0C0C0"/>
            </a:solidFill>
            <a:ln w="12700">
              <a:solidFill>
                <a:srgbClr val="808080"/>
              </a:solidFill>
              <a:prstDash val="solid"/>
            </a:ln>
          </c:spPr>
          <c:dLbls>
            <c:dLbl>
              <c:idx val="0"/>
              <c:layout>
                <c:manualLayout>
                  <c:x val="-7.003891050584043E-3"/>
                  <c:y val="-3.9548779806779892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10"/>
              <c:pt idx="0">
                <c:v>sem rendimentos</c:v>
              </c:pt>
              <c:pt idx="1">
                <c:v> &lt; 50€  </c:v>
              </c:pt>
              <c:pt idx="2">
                <c:v> 50€ a 100€  </c:v>
              </c:pt>
              <c:pt idx="3">
                <c:v> 100€ a 200€  </c:v>
              </c:pt>
              <c:pt idx="4">
                <c:v> 200€ a 300€  </c:v>
              </c:pt>
              <c:pt idx="5">
                <c:v> 300€ a 400€  </c:v>
              </c:pt>
              <c:pt idx="6">
                <c:v> 400€ a 500€  </c:v>
              </c:pt>
              <c:pt idx="7">
                <c:v> 500€ a 600€  </c:v>
              </c:pt>
              <c:pt idx="8">
                <c:v> 600€ a 700€  </c:v>
              </c:pt>
              <c:pt idx="9">
                <c:v> &gt; 700€  </c:v>
              </c:pt>
            </c:strLit>
          </c:cat>
          <c:val>
            <c:numRef>
              <c:f>'[1]apoio-graficos'!$N$2050:$W$2050</c:f>
              <c:numCache>
                <c:formatCode>General</c:formatCode>
                <c:ptCount val="10"/>
                <c:pt idx="0">
                  <c:v>38940</c:v>
                </c:pt>
                <c:pt idx="1">
                  <c:v>18971</c:v>
                </c:pt>
                <c:pt idx="2">
                  <c:v>7868</c:v>
                </c:pt>
                <c:pt idx="3">
                  <c:v>14058</c:v>
                </c:pt>
                <c:pt idx="4">
                  <c:v>10268</c:v>
                </c:pt>
                <c:pt idx="5">
                  <c:v>6911</c:v>
                </c:pt>
                <c:pt idx="6">
                  <c:v>8498</c:v>
                </c:pt>
                <c:pt idx="7">
                  <c:v>5623</c:v>
                </c:pt>
                <c:pt idx="8">
                  <c:v>2651</c:v>
                </c:pt>
                <c:pt idx="9">
                  <c:v>12542</c:v>
                </c:pt>
              </c:numCache>
            </c:numRef>
          </c:val>
        </c:ser>
        <c:gapWidth val="30"/>
        <c:axId val="136812800"/>
        <c:axId val="136818688"/>
      </c:barChart>
      <c:catAx>
        <c:axId val="136812800"/>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6818688"/>
        <c:crossesAt val="0"/>
        <c:auto val="1"/>
        <c:lblAlgn val="ctr"/>
        <c:lblOffset val="100"/>
        <c:tickLblSkip val="1"/>
        <c:tickMarkSkip val="1"/>
      </c:catAx>
      <c:valAx>
        <c:axId val="136818688"/>
        <c:scaling>
          <c:orientation val="minMax"/>
          <c:max val="50000"/>
          <c:min val="0"/>
        </c:scaling>
        <c:delete val="1"/>
        <c:axPos val="b"/>
        <c:majorGridlines>
          <c:spPr>
            <a:ln w="3175">
              <a:solidFill>
                <a:srgbClr val="FFF2E5"/>
              </a:solidFill>
              <a:prstDash val="sysDash"/>
            </a:ln>
          </c:spPr>
        </c:majorGridlines>
        <c:numFmt formatCode="General" sourceLinked="1"/>
        <c:tickLblPos val="none"/>
        <c:crossAx val="136812800"/>
        <c:crosses val="autoZero"/>
        <c:crossBetween val="between"/>
        <c:majorUnit val="20000"/>
        <c:minorUnit val="2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3267323365957807"/>
          <c:y val="6.2174875199423614E-2"/>
        </c:manualLayout>
      </c:layout>
      <c:spPr>
        <a:noFill/>
        <a:ln w="25400">
          <a:noFill/>
        </a:ln>
      </c:spPr>
    </c:title>
    <c:plotArea>
      <c:layout>
        <c:manualLayout>
          <c:layoutTarget val="inner"/>
          <c:xMode val="edge"/>
          <c:yMode val="edge"/>
          <c:x val="0.22574257425742594"/>
          <c:y val="0.34196891191712364"/>
          <c:w val="0.75643564356436765"/>
          <c:h val="0.62176165803112915"/>
        </c:manualLayout>
      </c:layout>
      <c:barChart>
        <c:barDir val="bar"/>
        <c:grouping val="clustered"/>
        <c:ser>
          <c:idx val="0"/>
          <c:order val="0"/>
          <c:tx>
            <c:v>sexo</c:v>
          </c:tx>
          <c:spPr>
            <a:solidFill>
              <a:srgbClr val="C0C0C0"/>
            </a:solidFill>
            <a:ln w="12700">
              <a:solidFill>
                <a:srgbClr val="808080"/>
              </a:solidFill>
              <a:prstDash val="solid"/>
            </a:ln>
          </c:spPr>
          <c:dPt>
            <c:idx val="0"/>
            <c:spPr>
              <a:solidFill>
                <a:srgbClr val="FFF2E5"/>
              </a:solidFill>
              <a:ln w="12700">
                <a:solidFill>
                  <a:srgbClr val="808080"/>
                </a:solidFill>
                <a:prstDash val="solid"/>
              </a:ln>
            </c:spPr>
          </c:dPt>
          <c:dLbls>
            <c:dLbl>
              <c:idx val="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2"/>
              <c:pt idx="0">
                <c:v> Feminino  </c:v>
              </c:pt>
              <c:pt idx="1">
                <c:v> Masculino  </c:v>
              </c:pt>
            </c:strLit>
          </c:cat>
          <c:val>
            <c:numRef>
              <c:f>'[1]apoio-graficos'!$N$2102:$O$2102</c:f>
              <c:numCache>
                <c:formatCode>General</c:formatCode>
                <c:ptCount val="2"/>
                <c:pt idx="0">
                  <c:v>174822</c:v>
                </c:pt>
                <c:pt idx="1">
                  <c:v>160752</c:v>
                </c:pt>
              </c:numCache>
            </c:numRef>
          </c:val>
        </c:ser>
        <c:gapWidth val="40"/>
        <c:axId val="136843264"/>
        <c:axId val="136844800"/>
      </c:barChart>
      <c:catAx>
        <c:axId val="13684326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6844800"/>
        <c:crossesAt val="0"/>
        <c:auto val="1"/>
        <c:lblAlgn val="ctr"/>
        <c:lblOffset val="100"/>
        <c:tickLblSkip val="1"/>
        <c:tickMarkSkip val="1"/>
      </c:catAx>
      <c:valAx>
        <c:axId val="136844800"/>
        <c:scaling>
          <c:orientation val="minMax"/>
          <c:max val="250000"/>
          <c:min val="0"/>
        </c:scaling>
        <c:delete val="1"/>
        <c:axPos val="b"/>
        <c:majorGridlines>
          <c:spPr>
            <a:ln w="3175">
              <a:solidFill>
                <a:srgbClr val="FFF2E5"/>
              </a:solidFill>
              <a:prstDash val="sysDash"/>
            </a:ln>
          </c:spPr>
        </c:majorGridlines>
        <c:numFmt formatCode="General" sourceLinked="1"/>
        <c:tickLblPos val="none"/>
        <c:crossAx val="136843264"/>
        <c:crosses val="autoZero"/>
        <c:crossBetween val="between"/>
        <c:majorUnit val="50000"/>
        <c:minorUnit val="5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5" Type="http://schemas.openxmlformats.org/officeDocument/2006/relationships/chart" Target="../charts/chart17.xml"/><Relationship Id="rId4" Type="http://schemas.openxmlformats.org/officeDocument/2006/relationships/chart" Target="../charts/chart16.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image" Target="../media/image3.emf"/></Relationships>
</file>

<file path=xl/drawings/_rels/drawing2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7" Type="http://schemas.openxmlformats.org/officeDocument/2006/relationships/chart" Target="../charts/chart12.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81350" cy="1600200"/>
    <xdr:sp macro="" textlink="">
      <xdr:nvSpPr>
        <xdr:cNvPr id="150529" name="Text Box 1"/>
        <xdr:cNvSpPr txBox="1">
          <a:spLocks noChangeArrowheads="1"/>
        </xdr:cNvSpPr>
      </xdr:nvSpPr>
      <xdr:spPr bwMode="auto">
        <a:xfrm>
          <a:off x="2724150" y="1838325"/>
          <a:ext cx="3305175" cy="1562100"/>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rgbClr val="000000"/>
              </a:solidFill>
              <a:latin typeface="Arial"/>
              <a:cs typeface="Arial"/>
            </a:rPr>
            <a:t>Boletim </a:t>
          </a:r>
        </a:p>
        <a:p>
          <a:pPr algn="l" rtl="0">
            <a:defRPr sz="1000"/>
          </a:pPr>
          <a:r>
            <a:rPr lang="pt-PT" sz="4800" b="1" i="0" u="none" strike="noStrike" baseline="0">
              <a:solidFill>
                <a:srgbClr val="000000"/>
              </a:solidFill>
              <a:latin typeface="Arial"/>
              <a:cs typeface="Arial"/>
            </a:rPr>
            <a:t>Estatístico</a:t>
          </a:r>
        </a:p>
      </xdr:txBody>
    </xdr:sp>
    <xdr:clientData/>
  </xdr:oneCellAnchor>
  <xdr:twoCellAnchor editAs="oneCell">
    <xdr:from>
      <xdr:col>5</xdr:col>
      <xdr:colOff>85725</xdr:colOff>
      <xdr:row>35</xdr:row>
      <xdr:rowOff>133350</xdr:rowOff>
    </xdr:from>
    <xdr:to>
      <xdr:col>10</xdr:col>
      <xdr:colOff>142875</xdr:colOff>
      <xdr:row>57</xdr:row>
      <xdr:rowOff>142875</xdr:rowOff>
    </xdr:to>
    <xdr:pic>
      <xdr:nvPicPr>
        <xdr:cNvPr id="50697528" name="Picture 44" descr="quadrado8"/>
        <xdr:cNvPicPr>
          <a:picLocks noChangeAspect="1" noChangeArrowheads="1"/>
        </xdr:cNvPicPr>
      </xdr:nvPicPr>
      <xdr:blipFill>
        <a:blip xmlns:r="http://schemas.openxmlformats.org/officeDocument/2006/relationships" r:embed="rId1" cstate="print"/>
        <a:srcRect/>
        <a:stretch>
          <a:fillRect/>
        </a:stretch>
      </xdr:blipFill>
      <xdr:spPr bwMode="auto">
        <a:xfrm>
          <a:off x="2667000" y="6457950"/>
          <a:ext cx="4191000" cy="4114800"/>
        </a:xfrm>
        <a:prstGeom prst="rect">
          <a:avLst/>
        </a:prstGeom>
        <a:noFill/>
        <a:ln w="9525">
          <a:noFill/>
          <a:miter lim="800000"/>
          <a:headEnd/>
          <a:tailEnd/>
        </a:ln>
      </xdr:spPr>
    </xdr:pic>
    <xdr:clientData/>
  </xdr:twoCellAnchor>
  <xdr:twoCellAnchor>
    <xdr:from>
      <xdr:col>1</xdr:col>
      <xdr:colOff>0</xdr:colOff>
      <xdr:row>0</xdr:row>
      <xdr:rowOff>47625</xdr:rowOff>
    </xdr:from>
    <xdr:to>
      <xdr:col>4</xdr:col>
      <xdr:colOff>19050</xdr:colOff>
      <xdr:row>0</xdr:row>
      <xdr:rowOff>47625</xdr:rowOff>
    </xdr:to>
    <xdr:sp macro="" textlink="">
      <xdr:nvSpPr>
        <xdr:cNvPr id="50697529" name="Line 53"/>
        <xdr:cNvSpPr>
          <a:spLocks noChangeShapeType="1"/>
        </xdr:cNvSpPr>
      </xdr:nvSpPr>
      <xdr:spPr bwMode="auto">
        <a:xfrm>
          <a:off x="95250" y="47625"/>
          <a:ext cx="2419350" cy="0"/>
        </a:xfrm>
        <a:prstGeom prst="line">
          <a:avLst/>
        </a:prstGeom>
        <a:noFill/>
        <a:ln w="9525">
          <a:solidFill>
            <a:srgbClr val="800000"/>
          </a:solidFill>
          <a:round/>
          <a:headEnd/>
          <a:tailEnd/>
        </a:ln>
      </xdr:spPr>
    </xdr:sp>
    <xdr:clientData/>
  </xdr:twoCellAnchor>
  <xdr:twoCellAnchor>
    <xdr:from>
      <xdr:col>0</xdr:col>
      <xdr:colOff>85725</xdr:colOff>
      <xdr:row>4</xdr:row>
      <xdr:rowOff>0</xdr:rowOff>
    </xdr:from>
    <xdr:to>
      <xdr:col>4</xdr:col>
      <xdr:colOff>9525</xdr:colOff>
      <xdr:row>4</xdr:row>
      <xdr:rowOff>0</xdr:rowOff>
    </xdr:to>
    <xdr:sp macro="" textlink="">
      <xdr:nvSpPr>
        <xdr:cNvPr id="50697530" name="Line 54"/>
        <xdr:cNvSpPr>
          <a:spLocks noChangeShapeType="1"/>
        </xdr:cNvSpPr>
      </xdr:nvSpPr>
      <xdr:spPr bwMode="auto">
        <a:xfrm>
          <a:off x="85725" y="866775"/>
          <a:ext cx="2419350" cy="0"/>
        </a:xfrm>
        <a:prstGeom prst="line">
          <a:avLst/>
        </a:prstGeom>
        <a:noFill/>
        <a:ln w="9525">
          <a:solidFill>
            <a:srgbClr val="800000"/>
          </a:solidFill>
          <a:round/>
          <a:headEnd/>
          <a:tailEnd/>
        </a:ln>
      </xdr:spPr>
    </xdr:sp>
    <xdr:clientData/>
  </xdr:twoCellAnchor>
  <xdr:twoCellAnchor editAs="oneCell">
    <xdr:from>
      <xdr:col>1</xdr:col>
      <xdr:colOff>85725</xdr:colOff>
      <xdr:row>1</xdr:row>
      <xdr:rowOff>66675</xdr:rowOff>
    </xdr:from>
    <xdr:to>
      <xdr:col>3</xdr:col>
      <xdr:colOff>57150</xdr:colOff>
      <xdr:row>3</xdr:row>
      <xdr:rowOff>361950</xdr:rowOff>
    </xdr:to>
    <xdr:pic>
      <xdr:nvPicPr>
        <xdr:cNvPr id="470017" name="Picture 1" descr="Gabinete de Estratégia e Planeamento"/>
        <xdr:cNvPicPr>
          <a:picLocks noChangeAspect="1" noChangeArrowheads="1"/>
        </xdr:cNvPicPr>
      </xdr:nvPicPr>
      <xdr:blipFill>
        <a:blip xmlns:r="http://schemas.openxmlformats.org/officeDocument/2006/relationships" r:embed="rId2" cstate="print"/>
        <a:srcRect/>
        <a:stretch>
          <a:fillRect/>
        </a:stretch>
      </xdr:blipFill>
      <xdr:spPr bwMode="auto">
        <a:xfrm>
          <a:off x="180975" y="123825"/>
          <a:ext cx="2190750" cy="676275"/>
        </a:xfrm>
        <a:prstGeom prst="rect">
          <a:avLst/>
        </a:prstGeom>
        <a:noFill/>
      </xdr:spPr>
    </xdr:pic>
    <xdr:clientData/>
  </xdr:twoCellAnchor>
</xdr:wsDr>
</file>

<file path=xl/drawings/drawing10.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0.79734</cdr:x>
      <cdr:y>0.2029</cdr:y>
    </cdr:from>
    <cdr:to>
      <cdr:x>0.82134</cdr:x>
      <cdr:y>0.30198</cdr:y>
    </cdr:to>
    <cdr:sp macro="" textlink="">
      <cdr:nvSpPr>
        <cdr:cNvPr id="1516547" name="Line 3"/>
        <cdr:cNvSpPr>
          <a:spLocks xmlns:a="http://schemas.openxmlformats.org/drawingml/2006/main" noChangeShapeType="1"/>
        </cdr:cNvSpPr>
      </cdr:nvSpPr>
      <cdr:spPr bwMode="auto">
        <a:xfrm xmlns:a="http://schemas.openxmlformats.org/drawingml/2006/main" flipH="1">
          <a:off x="5133974" y="390390"/>
          <a:ext cx="154551" cy="190635"/>
        </a:xfrm>
        <a:prstGeom xmlns:a="http://schemas.openxmlformats.org/drawingml/2006/main" prst="line">
          <a:avLst/>
        </a:prstGeom>
        <a:noFill xmlns:a="http://schemas.openxmlformats.org/drawingml/2006/main"/>
        <a:ln xmlns:a="http://schemas.openxmlformats.org/drawingml/2006/main" w="9525">
          <a:solidFill>
            <a:srgbClr val="333333"/>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0.80425</cdr:x>
      <cdr:y>0.03039</cdr:y>
    </cdr:from>
    <cdr:to>
      <cdr:x>0.90634</cdr:x>
      <cdr:y>0.20773</cdr:y>
    </cdr:to>
    <cdr:sp macro="" textlink="">
      <cdr:nvSpPr>
        <cdr:cNvPr id="1516549" name="Text Box 5"/>
        <cdr:cNvSpPr txBox="1">
          <a:spLocks xmlns:a="http://schemas.openxmlformats.org/drawingml/2006/main" noChangeArrowheads="1"/>
        </cdr:cNvSpPr>
      </cdr:nvSpPr>
      <cdr:spPr bwMode="auto">
        <a:xfrm xmlns:a="http://schemas.openxmlformats.org/drawingml/2006/main">
          <a:off x="5561508" y="59919"/>
          <a:ext cx="705941" cy="349656"/>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a:t>
          </a:r>
        </a:p>
        <a:p xmlns:a="http://schemas.openxmlformats.org/drawingml/2006/main">
          <a:pPr algn="ctr" rtl="0">
            <a:defRPr sz="1000"/>
          </a:pPr>
          <a:r>
            <a:rPr lang="pt-PT" sz="700" b="1" i="0" u="none" strike="noStrike" baseline="0">
              <a:solidFill>
                <a:srgbClr val="333333"/>
              </a:solidFill>
              <a:latin typeface="Arial"/>
              <a:cs typeface="Arial"/>
            </a:rPr>
            <a:t>92,20 euros</a:t>
          </a:r>
        </a:p>
      </cdr:txBody>
    </cdr:sp>
  </cdr:relSizeAnchor>
  <cdr:relSizeAnchor xmlns:cdr="http://schemas.openxmlformats.org/drawingml/2006/chartDrawing">
    <cdr:from>
      <cdr:x>0.00556</cdr:x>
      <cdr:y>0.89862</cdr:y>
    </cdr:from>
    <cdr:to>
      <cdr:x>0.08198</cdr:x>
      <cdr:y>0.96034</cdr:y>
    </cdr:to>
    <cdr:sp macro="" textlink="">
      <cdr:nvSpPr>
        <cdr:cNvPr id="1516550" name="Text Box 6"/>
        <cdr:cNvSpPr txBox="1">
          <a:spLocks xmlns:a="http://schemas.openxmlformats.org/drawingml/2006/main" noChangeArrowheads="1"/>
        </cdr:cNvSpPr>
      </cdr:nvSpPr>
      <cdr:spPr bwMode="auto">
        <a:xfrm xmlns:a="http://schemas.openxmlformats.org/drawingml/2006/main">
          <a:off x="44909" y="1771787"/>
          <a:ext cx="617220"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700" b="0" i="0" u="none" strike="noStrike" baseline="0">
              <a:solidFill>
                <a:srgbClr val="000000"/>
              </a:solidFill>
              <a:latin typeface="Arial"/>
              <a:cs typeface="Arial"/>
            </a:rPr>
            <a:t>fonte: II/MTSS.</a:t>
          </a:r>
        </a:p>
      </cdr:txBody>
    </cdr:sp>
  </cdr:relSizeAnchor>
</c:userShapes>
</file>

<file path=xl/drawings/drawing11.xml><?xml version="1.0" encoding="utf-8"?>
<c:userShapes xmlns:c="http://schemas.openxmlformats.org/drawingml/2006/chart">
  <cdr:relSizeAnchor xmlns:cdr="http://schemas.openxmlformats.org/drawingml/2006/chartDrawing">
    <cdr:from>
      <cdr:x>0.83096</cdr:x>
      <cdr:y>0.26265</cdr:y>
    </cdr:from>
    <cdr:to>
      <cdr:x>0.83096</cdr:x>
      <cdr:y>0.26265</cdr:y>
    </cdr:to>
    <cdr:sp macro="" textlink="">
      <cdr:nvSpPr>
        <cdr:cNvPr id="2107393" name="Text Box 1"/>
        <cdr:cNvSpPr txBox="1">
          <a:spLocks xmlns:a="http://schemas.openxmlformats.org/drawingml/2006/main" noChangeArrowheads="1"/>
        </cdr:cNvSpPr>
      </cdr:nvSpPr>
      <cdr:spPr bwMode="auto">
        <a:xfrm xmlns:a="http://schemas.openxmlformats.org/drawingml/2006/main">
          <a:off x="2053129"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0.82759</cdr:x>
      <cdr:y>0.26265</cdr:y>
    </cdr:from>
    <cdr:to>
      <cdr:x>0.82759</cdr:x>
      <cdr:y>0.26265</cdr:y>
    </cdr:to>
    <cdr:sp macro="" textlink="">
      <cdr:nvSpPr>
        <cdr:cNvPr id="2107394" name="Text Box 2"/>
        <cdr:cNvSpPr txBox="1">
          <a:spLocks xmlns:a="http://schemas.openxmlformats.org/drawingml/2006/main" noChangeArrowheads="1"/>
        </cdr:cNvSpPr>
      </cdr:nvSpPr>
      <cdr:spPr bwMode="auto">
        <a:xfrm xmlns:a="http://schemas.openxmlformats.org/drawingml/2006/main">
          <a:off x="2041863"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0.83096</cdr:x>
      <cdr:y>0.26265</cdr:y>
    </cdr:from>
    <cdr:to>
      <cdr:x>0.83096</cdr:x>
      <cdr:y>0.26265</cdr:y>
    </cdr:to>
    <cdr:sp macro="" textlink="">
      <cdr:nvSpPr>
        <cdr:cNvPr id="2" name="Text Box 1"/>
        <cdr:cNvSpPr txBox="1">
          <a:spLocks xmlns:a="http://schemas.openxmlformats.org/drawingml/2006/main" noChangeArrowheads="1"/>
        </cdr:cNvSpPr>
      </cdr:nvSpPr>
      <cdr:spPr bwMode="auto">
        <a:xfrm xmlns:a="http://schemas.openxmlformats.org/drawingml/2006/main">
          <a:off x="2053129"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0.82759</cdr:x>
      <cdr:y>0.26265</cdr:y>
    </cdr:from>
    <cdr:to>
      <cdr:x>0.82759</cdr:x>
      <cdr:y>0.26265</cdr:y>
    </cdr:to>
    <cdr:sp macro="" textlink="">
      <cdr:nvSpPr>
        <cdr:cNvPr id="3" name="Text Box 2"/>
        <cdr:cNvSpPr txBox="1">
          <a:spLocks xmlns:a="http://schemas.openxmlformats.org/drawingml/2006/main" noChangeArrowheads="1"/>
        </cdr:cNvSpPr>
      </cdr:nvSpPr>
      <cdr:spPr bwMode="auto">
        <a:xfrm xmlns:a="http://schemas.openxmlformats.org/drawingml/2006/main">
          <a:off x="2041863"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2.xml><?xml version="1.0" encoding="utf-8"?>
<xdr:wsDr xmlns:xdr="http://schemas.openxmlformats.org/drawingml/2006/spreadsheetDrawing" xmlns:a="http://schemas.openxmlformats.org/drawingml/2006/main">
  <xdr:twoCellAnchor>
    <xdr:from>
      <xdr:col>1</xdr:col>
      <xdr:colOff>161925</xdr:colOff>
      <xdr:row>15</xdr:row>
      <xdr:rowOff>0</xdr:rowOff>
    </xdr:from>
    <xdr:to>
      <xdr:col>9</xdr:col>
      <xdr:colOff>266700</xdr:colOff>
      <xdr:row>28</xdr:row>
      <xdr:rowOff>38100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48</xdr:row>
      <xdr:rowOff>0</xdr:rowOff>
    </xdr:from>
    <xdr:to>
      <xdr:col>10</xdr:col>
      <xdr:colOff>0</xdr:colOff>
      <xdr:row>61</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133350</xdr:colOff>
      <xdr:row>6</xdr:row>
      <xdr:rowOff>47625</xdr:rowOff>
    </xdr:from>
    <xdr:to>
      <xdr:col>13</xdr:col>
      <xdr:colOff>133350</xdr:colOff>
      <xdr:row>400</xdr:row>
      <xdr:rowOff>114300</xdr:rowOff>
    </xdr:to>
    <xdr:sp macro="" textlink="">
      <xdr:nvSpPr>
        <xdr:cNvPr id="4" name="Line 3"/>
        <xdr:cNvSpPr>
          <a:spLocks noChangeShapeType="1"/>
        </xdr:cNvSpPr>
      </xdr:nvSpPr>
      <xdr:spPr bwMode="auto">
        <a:xfrm>
          <a:off x="3905250" y="866775"/>
          <a:ext cx="0" cy="60264675"/>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48</xdr:row>
      <xdr:rowOff>76200</xdr:rowOff>
    </xdr:to>
    <xdr:sp macro="" textlink="">
      <xdr:nvSpPr>
        <xdr:cNvPr id="5" name="Line 4"/>
        <xdr:cNvSpPr>
          <a:spLocks noChangeShapeType="1"/>
        </xdr:cNvSpPr>
      </xdr:nvSpPr>
      <xdr:spPr bwMode="auto">
        <a:xfrm>
          <a:off x="3810000" y="1038225"/>
          <a:ext cx="0" cy="4095750"/>
        </a:xfrm>
        <a:prstGeom prst="line">
          <a:avLst/>
        </a:prstGeom>
        <a:noFill/>
        <a:ln w="9525">
          <a:noFill/>
          <a:round/>
          <a:headEnd/>
          <a:tailEnd/>
        </a:ln>
      </xdr:spPr>
    </xdr:sp>
    <xdr:clientData/>
  </xdr:twoCellAnchor>
  <xdr:twoCellAnchor>
    <xdr:from>
      <xdr:col>11</xdr:col>
      <xdr:colOff>38100</xdr:colOff>
      <xdr:row>15</xdr:row>
      <xdr:rowOff>0</xdr:rowOff>
    </xdr:from>
    <xdr:to>
      <xdr:col>29</xdr:col>
      <xdr:colOff>276225</xdr:colOff>
      <xdr:row>28</xdr:row>
      <xdr:rowOff>38100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57150</xdr:colOff>
      <xdr:row>46</xdr:row>
      <xdr:rowOff>0</xdr:rowOff>
    </xdr:from>
    <xdr:to>
      <xdr:col>29</xdr:col>
      <xdr:colOff>266700</xdr:colOff>
      <xdr:row>61</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72</xdr:row>
      <xdr:rowOff>9525</xdr:rowOff>
    </xdr:from>
    <xdr:to>
      <xdr:col>10</xdr:col>
      <xdr:colOff>0</xdr:colOff>
      <xdr:row>84</xdr:row>
      <xdr:rowOff>95250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66675</xdr:colOff>
      <xdr:row>72</xdr:row>
      <xdr:rowOff>19050</xdr:rowOff>
    </xdr:from>
    <xdr:to>
      <xdr:col>29</xdr:col>
      <xdr:colOff>276225</xdr:colOff>
      <xdr:row>84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0</xdr:colOff>
      <xdr:row>14</xdr:row>
      <xdr:rowOff>95250</xdr:rowOff>
    </xdr:from>
    <xdr:to>
      <xdr:col>10</xdr:col>
      <xdr:colOff>0</xdr:colOff>
      <xdr:row>85</xdr:row>
      <xdr:rowOff>85725</xdr:rowOff>
    </xdr:to>
    <xdr:sp macro="" textlink="">
      <xdr:nvSpPr>
        <xdr:cNvPr id="10" name="Line 9"/>
        <xdr:cNvSpPr>
          <a:spLocks noChangeShapeType="1"/>
        </xdr:cNvSpPr>
      </xdr:nvSpPr>
      <xdr:spPr bwMode="auto">
        <a:xfrm>
          <a:off x="3429000" y="1876425"/>
          <a:ext cx="0" cy="8277225"/>
        </a:xfrm>
        <a:prstGeom prst="line">
          <a:avLst/>
        </a:prstGeom>
        <a:noFill/>
        <a:ln w="9525">
          <a:noFill/>
          <a:round/>
          <a:headEnd/>
          <a:tailEnd/>
        </a:ln>
      </xdr:spPr>
    </xdr:sp>
    <xdr:clientData/>
  </xdr:twoCellAnchor>
</xdr:wsDr>
</file>

<file path=xl/drawings/drawing13.xml><?xml version="1.0" encoding="utf-8"?>
<c:userShapes xmlns:c="http://schemas.openxmlformats.org/drawingml/2006/chart">
  <cdr:relSizeAnchor xmlns:cdr="http://schemas.openxmlformats.org/drawingml/2006/chartDrawing">
    <cdr:from>
      <cdr:x>0.60316</cdr:x>
      <cdr:y>0.38918</cdr:y>
    </cdr:from>
    <cdr:to>
      <cdr:x>0.64148</cdr:x>
      <cdr:y>0.42699</cdr:y>
    </cdr:to>
    <cdr:sp macro="" textlink="">
      <cdr:nvSpPr>
        <cdr:cNvPr id="1888257" name="Line 1"/>
        <cdr:cNvSpPr>
          <a:spLocks xmlns:a="http://schemas.openxmlformats.org/drawingml/2006/main" noChangeShapeType="1"/>
        </cdr:cNvSpPr>
      </cdr:nvSpPr>
      <cdr:spPr bwMode="auto">
        <a:xfrm xmlns:a="http://schemas.openxmlformats.org/drawingml/2006/main" flipV="1">
          <a:off x="1936095" y="674657"/>
          <a:ext cx="123005" cy="6554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0.17878</cdr:x>
      <cdr:y>0.20735</cdr:y>
    </cdr:from>
    <cdr:to>
      <cdr:x>0.22637</cdr:x>
      <cdr:y>0.289</cdr:y>
    </cdr:to>
    <cdr:sp macro="" textlink="">
      <cdr:nvSpPr>
        <cdr:cNvPr id="1888258" name="Line 2"/>
        <cdr:cNvSpPr>
          <a:spLocks xmlns:a="http://schemas.openxmlformats.org/drawingml/2006/main" noChangeShapeType="1"/>
        </cdr:cNvSpPr>
      </cdr:nvSpPr>
      <cdr:spPr bwMode="auto">
        <a:xfrm xmlns:a="http://schemas.openxmlformats.org/drawingml/2006/main" flipH="1">
          <a:off x="573870" y="359459"/>
          <a:ext cx="152761" cy="141545"/>
        </a:xfrm>
        <a:prstGeom xmlns:a="http://schemas.openxmlformats.org/drawingml/2006/main" prst="line">
          <a:avLst/>
        </a:prstGeom>
        <a:noFill xmlns:a="http://schemas.openxmlformats.org/drawingml/2006/main"/>
        <a:ln xmlns:a="http://schemas.openxmlformats.org/drawingml/2006/main" w="9525">
          <a:solidFill>
            <a:srgbClr val="00800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userShapes>
</file>

<file path=xl/drawings/drawing14.xml><?xml version="1.0" encoding="utf-8"?>
<c:userShapes xmlns:c="http://schemas.openxmlformats.org/drawingml/2006/chart">
  <cdr:relSizeAnchor xmlns:cdr="http://schemas.openxmlformats.org/drawingml/2006/chartDrawing">
    <cdr:from>
      <cdr:x>0.23171</cdr:x>
      <cdr:y>0.35329</cdr:y>
    </cdr:from>
    <cdr:to>
      <cdr:x>0.28823</cdr:x>
      <cdr:y>0.43871</cdr:y>
    </cdr:to>
    <cdr:sp macro="" textlink="">
      <cdr:nvSpPr>
        <cdr:cNvPr id="1889281" name="Line 1"/>
        <cdr:cNvSpPr>
          <a:spLocks xmlns:a="http://schemas.openxmlformats.org/drawingml/2006/main" noChangeShapeType="1"/>
        </cdr:cNvSpPr>
      </cdr:nvSpPr>
      <cdr:spPr bwMode="auto">
        <a:xfrm xmlns:a="http://schemas.openxmlformats.org/drawingml/2006/main" flipV="1">
          <a:off x="747709" y="632444"/>
          <a:ext cx="182208" cy="15215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0.01484</cdr:x>
      <cdr:y>0.93588</cdr:y>
    </cdr:from>
    <cdr:to>
      <cdr:x>0.98516</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929" y="1667828"/>
          <a:ext cx="3068442" cy="11359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dr:relSizeAnchor xmlns:cdr="http://schemas.openxmlformats.org/drawingml/2006/chartDrawing">
    <cdr:from>
      <cdr:x>0.55954</cdr:x>
      <cdr:y>0.3317</cdr:y>
    </cdr:from>
    <cdr:to>
      <cdr:x>0.60078</cdr:x>
      <cdr:y>0.38352</cdr:y>
    </cdr:to>
    <cdr:sp macro="" textlink="">
      <cdr:nvSpPr>
        <cdr:cNvPr id="1889283" name="Line 3"/>
        <cdr:cNvSpPr>
          <a:spLocks xmlns:a="http://schemas.openxmlformats.org/drawingml/2006/main" noChangeShapeType="1"/>
        </cdr:cNvSpPr>
      </cdr:nvSpPr>
      <cdr:spPr bwMode="auto">
        <a:xfrm xmlns:a="http://schemas.openxmlformats.org/drawingml/2006/main" flipV="1">
          <a:off x="1769442" y="587660"/>
          <a:ext cx="130414" cy="91807"/>
        </a:xfrm>
        <a:prstGeom xmlns:a="http://schemas.openxmlformats.org/drawingml/2006/main" prst="line">
          <a:avLst/>
        </a:prstGeom>
        <a:noFill xmlns:a="http://schemas.openxmlformats.org/drawingml/2006/main"/>
        <a:ln xmlns:a="http://schemas.openxmlformats.org/drawingml/2006/main" w="9525">
          <a:solidFill>
            <a:srgbClr val="00800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15.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rgbClr val="008000"/>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rgbClr val="008000"/>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userShapes>
</file>

<file path=xl/drawings/drawing1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(milhares)</a:t>
          </a:r>
        </a:p>
      </cdr:txBody>
    </cdr:sp>
  </cdr:relSizeAnchor>
  <cdr:relSizeAnchor xmlns:cdr="http://schemas.openxmlformats.org/drawingml/2006/chartDrawing">
    <cdr:from>
      <cdr:x>0.91122</cdr:x>
      <cdr:y>0.06622</cdr:y>
    </cdr:from>
    <cdr:to>
      <cdr:x>0.95401</cdr:x>
      <cdr:y>0.12962</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942307" y="111638"/>
          <a:ext cx="138179"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p>
      </cdr:txBody>
    </cdr:sp>
  </cdr:relSizeAnchor>
</c:userShapes>
</file>

<file path=xl/drawings/drawing17.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(milhares)</a:t>
          </a:r>
        </a:p>
      </cdr:txBody>
    </cdr:sp>
  </cdr:relSizeAnchor>
</c:userShapes>
</file>

<file path=xl/drawings/drawing18.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33475" y="11753850"/>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2927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00800" cy="3581400"/>
        </a:xfrm>
        <a:prstGeom prst="rect">
          <a:avLst/>
        </a:prstGeom>
        <a:solidFill>
          <a:srgbClr val="FFE8D1"/>
        </a:solidFill>
        <a:ln w="9525">
          <a:noFill/>
          <a:miter lim="800000"/>
          <a:headEnd/>
          <a:tailEnd/>
        </a:ln>
      </xdr:spPr>
    </xdr:sp>
    <xdr:clientData/>
  </xdr:twoCellAnchor>
  <xdr:twoCellAnchor editAs="oneCell">
    <xdr:from>
      <xdr:col>3</xdr:col>
      <xdr:colOff>9524</xdr:colOff>
      <xdr:row>40</xdr:row>
      <xdr:rowOff>123826</xdr:rowOff>
    </xdr:from>
    <xdr:to>
      <xdr:col>7</xdr:col>
      <xdr:colOff>971550</xdr:colOff>
      <xdr:row>54</xdr:row>
      <xdr:rowOff>57150</xdr:rowOff>
    </xdr:to>
    <xdr:sp macro="" textlink="">
      <xdr:nvSpPr>
        <xdr:cNvPr id="5" name="Text Box 1028"/>
        <xdr:cNvSpPr txBox="1">
          <a:spLocks noChangeArrowheads="1"/>
        </xdr:cNvSpPr>
      </xdr:nvSpPr>
      <xdr:spPr bwMode="auto">
        <a:xfrm>
          <a:off x="409574" y="6610351"/>
          <a:ext cx="2876551" cy="3000374"/>
        </a:xfrm>
        <a:prstGeom prst="rect">
          <a:avLst/>
        </a:prstGeom>
        <a:solidFill>
          <a:srgbClr val="FFFFFF"/>
        </a:solidFill>
        <a:ln w="9525">
          <a:noFill/>
          <a:miter lim="800000"/>
          <a:headEnd/>
          <a:tailEnd/>
        </a:ln>
      </xdr:spPr>
      <xdr:txBody>
        <a:bodyPr vertOverflow="clip" wrap="square" lIns="72000" tIns="7200" rIns="72000" bIns="10800" anchor="t" upright="1"/>
        <a:lstStyle/>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a:t>
          </a:r>
          <a:r>
            <a:rPr lang="pt-PT" sz="800" b="1" i="0" u="none" strike="noStrike" baseline="0">
              <a:solidFill>
                <a:srgbClr val="333333"/>
              </a:solidFill>
              <a:latin typeface="Arial"/>
              <a:cs typeface="Arial"/>
            </a:rPr>
            <a:t> taxa de desemprego </a:t>
          </a:r>
          <a:r>
            <a:rPr lang="pt-PT" sz="800" b="0" i="0" u="none" strike="noStrike" baseline="0">
              <a:solidFill>
                <a:srgbClr val="333333"/>
              </a:solidFill>
              <a:latin typeface="Arial"/>
              <a:cs typeface="Arial"/>
            </a:rPr>
            <a:t>na  </a:t>
          </a:r>
          <a:r>
            <a:rPr lang="pt-PT" sz="800" b="1" i="0" u="none" strike="noStrike" baseline="0">
              <a:solidFill>
                <a:srgbClr val="333333"/>
              </a:solidFill>
              <a:latin typeface="Arial"/>
              <a:cs typeface="Arial"/>
            </a:rPr>
            <a:t>União Europeia </a:t>
          </a:r>
          <a:r>
            <a:rPr lang="pt-PT" sz="800" b="0" i="0" u="none" strike="noStrike" baseline="0">
              <a:solidFill>
                <a:srgbClr val="333333"/>
              </a:solidFill>
              <a:latin typeface="Arial"/>
              <a:cs typeface="Arial"/>
            </a:rPr>
            <a:t> e </a:t>
          </a:r>
          <a:r>
            <a:rPr lang="pt-PT" sz="1000" b="0" i="0" baseline="0">
              <a:latin typeface="+mn-lt"/>
              <a:ea typeface="+mn-ea"/>
              <a:cs typeface="+mn-cs"/>
            </a:rPr>
            <a:t>na </a:t>
          </a:r>
          <a:r>
            <a:rPr lang="pt-PT" sz="1000" b="1" i="0" baseline="0">
              <a:latin typeface="+mn-lt"/>
              <a:ea typeface="+mn-ea"/>
              <a:cs typeface="+mn-cs"/>
            </a:rPr>
            <a:t>Zona Euro </a:t>
          </a:r>
          <a:r>
            <a:rPr lang="pt-PT" sz="800" b="0" i="0" u="none" strike="noStrike" baseline="0">
              <a:solidFill>
                <a:srgbClr val="333333"/>
              </a:solidFill>
              <a:latin typeface="Arial"/>
              <a:cs typeface="Arial"/>
            </a:rPr>
            <a:t>aumentou 0,1 p.p. (10,3 %) e (11,1 %) respetivamente,  face ao mês anterior. Em termos homólogos aumentou 0,8 p.p. e 1,1 p.p. respetivamente, segundo os dados publicados pelo EUROSTAT relativos ao mês de  maio de  2012.</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Em </a:t>
          </a:r>
          <a:r>
            <a:rPr lang="pt-PT" sz="800" b="1" i="0" u="none" strike="noStrike" baseline="0">
              <a:solidFill>
                <a:srgbClr val="333333"/>
              </a:solidFill>
              <a:latin typeface="Arial"/>
              <a:cs typeface="Arial"/>
            </a:rPr>
            <a:t>Portugal </a:t>
          </a:r>
          <a:r>
            <a:rPr lang="pt-PT" sz="800" b="0" i="0" u="none" strike="noStrike" baseline="0">
              <a:solidFill>
                <a:srgbClr val="333333"/>
              </a:solidFill>
              <a:latin typeface="Arial"/>
              <a:cs typeface="Arial"/>
            </a:rPr>
            <a:t>a taxa de desemprego manteve-se em 15,2 %, em relação a abril.</a:t>
          </a:r>
        </a:p>
        <a:p>
          <a:pPr algn="just" rtl="0">
            <a:defRPr sz="1000"/>
          </a:pPr>
          <a:endParaRPr lang="pt-PT" sz="800" b="0" i="0" u="none" strike="noStrike" baseline="0">
            <a:solidFill>
              <a:srgbClr val="333333"/>
            </a:solidFill>
            <a:latin typeface="Arial"/>
            <a:cs typeface="Arial"/>
          </a:endParaRPr>
        </a:p>
        <a:p>
          <a:pPr algn="just" rtl="0">
            <a:defRPr sz="1000"/>
          </a:pPr>
          <a:r>
            <a:rPr lang="pt-PT" sz="800" b="1" i="0" u="none" strike="noStrike" baseline="0">
              <a:solidFill>
                <a:srgbClr val="333333"/>
              </a:solidFill>
              <a:latin typeface="Arial"/>
              <a:cs typeface="Arial"/>
            </a:rPr>
            <a:t>Áustria</a:t>
          </a:r>
          <a:r>
            <a:rPr lang="pt-PT" sz="800" b="0" i="0" u="none" strike="noStrike" baseline="0">
              <a:solidFill>
                <a:srgbClr val="333333"/>
              </a:solidFill>
              <a:latin typeface="Arial"/>
              <a:cs typeface="Arial"/>
            </a:rPr>
            <a:t> (4,1 %)</a:t>
          </a:r>
          <a:r>
            <a:rPr lang="pt-PT" sz="800" b="1" i="0" u="none" strike="noStrike" baseline="0">
              <a:solidFill>
                <a:srgbClr val="333333"/>
              </a:solidFill>
              <a:latin typeface="Arial"/>
              <a:cs typeface="Arial"/>
            </a:rPr>
            <a:t>, Holanda </a:t>
          </a:r>
          <a:r>
            <a:rPr lang="pt-PT" sz="800" b="0" i="0" u="none" strike="noStrike" baseline="0">
              <a:solidFill>
                <a:srgbClr val="333333"/>
              </a:solidFill>
              <a:latin typeface="Arial"/>
              <a:cs typeface="Arial"/>
            </a:rPr>
            <a:t> (5,1%) e </a:t>
          </a:r>
          <a:r>
            <a:rPr lang="pt-PT" sz="800" b="1" i="0" u="none" strike="noStrike" baseline="0">
              <a:solidFill>
                <a:srgbClr val="333333"/>
              </a:solidFill>
              <a:latin typeface="Arial"/>
              <a:cs typeface="Arial"/>
            </a:rPr>
            <a:t>Luxemburgo</a:t>
          </a:r>
          <a:r>
            <a:rPr lang="pt-PT" sz="800" b="0" i="0" u="none" strike="noStrike" baseline="0">
              <a:solidFill>
                <a:srgbClr val="333333"/>
              </a:solidFill>
              <a:latin typeface="Arial"/>
              <a:cs typeface="Arial"/>
            </a:rPr>
            <a:t> (5,4 %), apresentam as taxas de desemprego</a:t>
          </a:r>
          <a:r>
            <a:rPr lang="pt-PT" sz="800" b="1" i="0" u="none" strike="noStrike" baseline="0">
              <a:solidFill>
                <a:srgbClr val="333333"/>
              </a:solidFill>
              <a:latin typeface="Arial"/>
              <a:cs typeface="Arial"/>
            </a:rPr>
            <a:t> mais baixas</a:t>
          </a:r>
          <a:r>
            <a:rPr lang="pt-PT" sz="800" b="0" i="0" u="none" strike="noStrike" baseline="0">
              <a:solidFill>
                <a:srgbClr val="333333"/>
              </a:solidFill>
              <a:latin typeface="Arial"/>
              <a:cs typeface="Arial"/>
            </a:rPr>
            <a:t>;  a </a:t>
          </a:r>
          <a:r>
            <a:rPr lang="pt-PT" sz="800" b="1" i="0" u="none" strike="noStrike" baseline="0">
              <a:solidFill>
                <a:srgbClr val="333333"/>
              </a:solidFill>
              <a:latin typeface="Arial"/>
              <a:cs typeface="Arial"/>
            </a:rPr>
            <a:t>Espanha</a:t>
          </a:r>
          <a:r>
            <a:rPr lang="pt-PT" sz="800" b="0" i="0" u="none" strike="noStrike" baseline="0">
              <a:solidFill>
                <a:srgbClr val="333333"/>
              </a:solidFill>
              <a:latin typeface="Arial"/>
              <a:cs typeface="Arial"/>
            </a:rPr>
            <a:t> (24,6 %) e a </a:t>
          </a:r>
          <a:r>
            <a:rPr lang="pt-PT" sz="800" b="1" i="0" u="none" strike="noStrike" baseline="0">
              <a:solidFill>
                <a:srgbClr val="333333"/>
              </a:solidFill>
              <a:latin typeface="Arial"/>
              <a:cs typeface="Arial"/>
            </a:rPr>
            <a:t>Grécia </a:t>
          </a:r>
          <a:r>
            <a:rPr lang="pt-PT" sz="800" b="0" i="0" u="none" strike="noStrike" baseline="0">
              <a:solidFill>
                <a:srgbClr val="333333"/>
              </a:solidFill>
              <a:latin typeface="Arial"/>
              <a:cs typeface="Arial"/>
            </a:rPr>
            <a:t>(21,9 %) são os estados membros com valores  </a:t>
          </a:r>
          <a:r>
            <a:rPr lang="pt-PT" sz="800" b="1" i="0" u="none" strike="noStrike" baseline="0">
              <a:solidFill>
                <a:srgbClr val="333333"/>
              </a:solidFill>
              <a:latin typeface="Arial"/>
              <a:cs typeface="Arial"/>
            </a:rPr>
            <a:t>mais elevados</a:t>
          </a:r>
          <a:r>
            <a:rPr lang="pt-PT" sz="800" b="0" i="0" u="none" strike="noStrike" baseline="0">
              <a:solidFill>
                <a:srgbClr val="333333"/>
              </a:solidFill>
              <a:latin typeface="Arial"/>
              <a:cs typeface="Arial"/>
            </a:rPr>
            <a:t>.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 taxa de desemprego para o </a:t>
          </a:r>
          <a:r>
            <a:rPr lang="pt-PT" sz="800" b="1" i="0" u="none" strike="noStrike" baseline="0">
              <a:solidFill>
                <a:srgbClr val="333333"/>
              </a:solidFill>
              <a:latin typeface="Arial"/>
              <a:cs typeface="Arial"/>
            </a:rPr>
            <a:t>grupo etário &lt;25 anos</a:t>
          </a:r>
          <a:r>
            <a:rPr lang="pt-PT" sz="800" b="0" i="0" u="none" strike="noStrike" baseline="0">
              <a:solidFill>
                <a:srgbClr val="333333"/>
              </a:solidFill>
              <a:latin typeface="Arial"/>
              <a:cs typeface="Arial"/>
            </a:rPr>
            <a:t> apresenta o valor mais elevado na </a:t>
          </a:r>
          <a:r>
            <a:rPr lang="pt-PT" sz="800" b="1" i="0" u="none" strike="noStrike" baseline="0">
              <a:solidFill>
                <a:srgbClr val="333333"/>
              </a:solidFill>
              <a:latin typeface="Arial"/>
              <a:cs typeface="Arial"/>
            </a:rPr>
            <a:t>Grécia</a:t>
          </a:r>
          <a:r>
            <a:rPr lang="pt-PT" sz="800" b="0" i="0" u="none" strike="noStrike" baseline="0">
              <a:solidFill>
                <a:srgbClr val="333333"/>
              </a:solidFill>
              <a:latin typeface="Arial"/>
              <a:cs typeface="Arial"/>
            </a:rPr>
            <a:t> (52,1 %), registando o valor mais baixo na</a:t>
          </a:r>
          <a:r>
            <a:rPr lang="pt-PT" sz="800" b="1" i="0" u="none" strike="noStrike" baseline="0">
              <a:solidFill>
                <a:srgbClr val="333333"/>
              </a:solidFill>
              <a:latin typeface="Arial"/>
              <a:cs typeface="Arial"/>
            </a:rPr>
            <a:t> Alemanha </a:t>
          </a:r>
          <a:r>
            <a:rPr lang="pt-PT" sz="800" b="0" i="0" u="none" strike="noStrike" baseline="0">
              <a:solidFill>
                <a:srgbClr val="333333"/>
              </a:solidFill>
              <a:latin typeface="Arial"/>
              <a:cs typeface="Arial"/>
            </a:rPr>
            <a:t>(7,9 %).  Em </a:t>
          </a:r>
          <a:r>
            <a:rPr lang="pt-PT" sz="800" b="1" i="0" u="none" strike="noStrike" baseline="0">
              <a:solidFill>
                <a:srgbClr val="333333"/>
              </a:solidFill>
              <a:latin typeface="Arial"/>
              <a:cs typeface="Arial"/>
            </a:rPr>
            <a:t>Portugal</a:t>
          </a:r>
          <a:r>
            <a:rPr lang="pt-PT" sz="800" b="0" i="0" u="none" strike="noStrike" baseline="0">
              <a:solidFill>
                <a:srgbClr val="333333"/>
              </a:solidFill>
              <a:latin typeface="Arial"/>
              <a:cs typeface="Arial"/>
            </a:rPr>
            <a:t>  regista o valor de 36,4%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Fazendo uma </a:t>
          </a:r>
          <a:r>
            <a:rPr lang="pt-PT" sz="800" b="1" i="0" u="none" strike="noStrike" baseline="0">
              <a:solidFill>
                <a:srgbClr val="333333"/>
              </a:solidFill>
              <a:latin typeface="Arial"/>
              <a:cs typeface="Arial"/>
            </a:rPr>
            <a:t>análise por sexo</a:t>
          </a:r>
          <a:r>
            <a:rPr lang="pt-PT" sz="800" b="0" i="0" u="none" strike="noStrike" baseline="0">
              <a:solidFill>
                <a:srgbClr val="333333"/>
              </a:solidFill>
              <a:latin typeface="Arial"/>
              <a:cs typeface="Arial"/>
            </a:rPr>
            <a:t> verifica-se que, o Luxemburgo é o país com a maior diferença, entre a taxa de desemprego das mulheres e dos homens.</a:t>
          </a:r>
        </a:p>
        <a:p>
          <a:pPr algn="just" rtl="0">
            <a:defRPr sz="1000"/>
          </a:pPr>
          <a:endParaRPr lang="pt-PT" sz="800" b="0" i="0" u="none" strike="noStrike" baseline="0">
            <a:solidFill>
              <a:srgbClr val="333333"/>
            </a:solidFill>
            <a:latin typeface="Arial"/>
            <a:cs typeface="Arial"/>
          </a:endParaRPr>
        </a:p>
      </xdr:txBody>
    </xdr:sp>
    <xdr:clientData/>
  </xdr:twoCellAnchor>
  <xdr:twoCellAnchor editAs="oneCell">
    <xdr:from>
      <xdr:col>8</xdr:col>
      <xdr:colOff>0</xdr:colOff>
      <xdr:row>40</xdr:row>
      <xdr:rowOff>95250</xdr:rowOff>
    </xdr:from>
    <xdr:to>
      <xdr:col>11</xdr:col>
      <xdr:colOff>962025</xdr:colOff>
      <xdr:row>42</xdr:row>
      <xdr:rowOff>38100</xdr:rowOff>
    </xdr:to>
    <xdr:sp macro="" textlink="">
      <xdr:nvSpPr>
        <xdr:cNvPr id="6" name="Text Box 1029"/>
        <xdr:cNvSpPr txBox="1">
          <a:spLocks noChangeArrowheads="1"/>
        </xdr:cNvSpPr>
      </xdr:nvSpPr>
      <xdr:spPr bwMode="auto">
        <a:xfrm>
          <a:off x="33813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rgbClr val="008000"/>
              </a:solidFill>
              <a:latin typeface="Arial"/>
              <a:cs typeface="Arial"/>
            </a:rPr>
            <a:t>Índice de taxa de desemprego </a:t>
          </a:r>
        </a:p>
        <a:p>
          <a:pPr algn="ctr" rtl="0">
            <a:defRPr sz="1000"/>
          </a:pPr>
          <a:r>
            <a:rPr lang="pt-PT" sz="1000" b="1" i="0" u="none" strike="noStrike" baseline="0">
              <a:solidFill>
                <a:srgbClr val="008000"/>
              </a:solidFill>
              <a:latin typeface="Arial"/>
              <a:cs typeface="Arial"/>
            </a:rPr>
            <a:t> mulheres /homens</a:t>
          </a:r>
        </a:p>
      </xdr:txBody>
    </xdr:sp>
    <xdr:clientData/>
  </xdr:twoCellAnchor>
  <xdr:twoCellAnchor>
    <xdr:from>
      <xdr:col>7</xdr:col>
      <xdr:colOff>933450</xdr:colOff>
      <xdr:row>41</xdr:row>
      <xdr:rowOff>209551</xdr:rowOff>
    </xdr:from>
    <xdr:to>
      <xdr:col>15</xdr:col>
      <xdr:colOff>9524</xdr:colOff>
      <xdr:row>56</xdr:row>
      <xdr:rowOff>47626</xdr:rowOff>
    </xdr:to>
    <xdr:graphicFrame macro="">
      <xdr:nvGraphicFramePr>
        <xdr:cNvPr id="7"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8" name="Text Box 1031"/>
        <xdr:cNvSpPr txBox="1">
          <a:spLocks noChangeArrowheads="1"/>
        </xdr:cNvSpPr>
      </xdr:nvSpPr>
      <xdr:spPr bwMode="auto">
        <a:xfrm>
          <a:off x="33718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80</xdr:row>
      <xdr:rowOff>76200</xdr:rowOff>
    </xdr:to>
    <xdr:sp macro="" textlink="">
      <xdr:nvSpPr>
        <xdr:cNvPr id="1464377" name="Text Box 1"/>
        <xdr:cNvSpPr txBox="1">
          <a:spLocks noChangeArrowheads="1"/>
        </xdr:cNvSpPr>
      </xdr:nvSpPr>
      <xdr:spPr bwMode="auto">
        <a:xfrm>
          <a:off x="114300" y="219075"/>
          <a:ext cx="3228975" cy="119443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47625</xdr:rowOff>
    </xdr:from>
    <xdr:to>
      <xdr:col>31</xdr:col>
      <xdr:colOff>9525</xdr:colOff>
      <xdr:row>82</xdr:row>
      <xdr:rowOff>66675</xdr:rowOff>
    </xdr:to>
    <xdr:sp macro="" textlink="">
      <xdr:nvSpPr>
        <xdr:cNvPr id="1464384" name="Text Box 2"/>
        <xdr:cNvSpPr txBox="1">
          <a:spLocks noChangeArrowheads="1"/>
        </xdr:cNvSpPr>
      </xdr:nvSpPr>
      <xdr:spPr bwMode="auto">
        <a:xfrm>
          <a:off x="3419475" y="219075"/>
          <a:ext cx="3257550" cy="122015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conjunto de normas reguladoras das relações de trabalho de natureza convencional, arbitral ou regulamentar. Pode ser: </a:t>
          </a:r>
        </a:p>
        <a:p>
          <a:pPr algn="just" rtl="0">
            <a:defRPr sz="1000"/>
          </a:pPr>
          <a:r>
            <a:rPr lang="pt-PT" sz="800" b="1" i="0" u="none" strike="noStrike" baseline="0">
              <a:solidFill>
                <a:srgbClr val="000000"/>
              </a:solidFill>
              <a:latin typeface="Arial"/>
              <a:cs typeface="Arial"/>
            </a:rPr>
            <a:t>- Contrato coletivo (CCT):</a:t>
          </a:r>
          <a:r>
            <a:rPr lang="pt-PT" sz="800" b="0" i="0" u="none" strike="noStrike" baseline="0">
              <a:solidFill>
                <a:srgbClr val="000000"/>
              </a:solidFill>
              <a:latin typeface="Arial"/>
              <a:cs typeface="Arial"/>
            </a:rPr>
            <a:t> conjunto de normas reguladoras das relações de trabalho resultante de acordo entre uma ou mais associações de empregadores e uma ou mais associações sindicais.</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Acordo coletivo (ACT)</a:t>
          </a:r>
          <a:r>
            <a:rPr lang="pt-PT" sz="800" b="0" i="0" u="none" strike="noStrike" baseline="0">
              <a:solidFill>
                <a:srgbClr val="000000"/>
              </a:solidFill>
              <a:latin typeface="Arial"/>
              <a:cs typeface="Arial"/>
            </a:rPr>
            <a:t>: conjunto  de  normas  reguladoras  das relações de trabalho resultante de acordo entre uma pluralidade de empregadores para diferentes empresas e uma ou mais associações sindicais. </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Acordo de empresa (AE):</a:t>
          </a:r>
          <a:r>
            <a:rPr lang="pt-PT" sz="800" b="0" i="0" u="none" strike="noStrike" baseline="0">
              <a:solidFill>
                <a:srgbClr val="000000"/>
              </a:solidFill>
              <a:latin typeface="Arial"/>
              <a:cs typeface="Arial"/>
            </a:rPr>
            <a:t> conjunto de normas reguladoras das relações de trabalho resultante de acordo entre um empregador para uma empresa ou estabelecimento e uma ou mais associações sindicais.</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Regulamento de condições mínimas (RCM):</a:t>
          </a:r>
          <a:r>
            <a:rPr lang="pt-PT" sz="800" b="0" i="0" u="none" strike="noStrike" baseline="0">
              <a:solidFill>
                <a:srgbClr val="000000"/>
              </a:solidFill>
              <a:latin typeface="Arial"/>
              <a:cs typeface="Arial"/>
            </a:rPr>
            <a:t>  conjunto  de   normas  reguladoras    das  relações   de   trabalho  adotadas  por regulamento  do Ministro responsável pela área laboral e do Ministro da tutela ou o responsável pelo sector de atividade.</a:t>
          </a: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Regulamento de extensão (RE):</a:t>
          </a:r>
          <a:r>
            <a:rPr lang="pt-PT" sz="800" b="0" i="0" u="none" strike="noStrike" baseline="0">
              <a:solidFill>
                <a:srgbClr val="000000"/>
              </a:solidFill>
              <a:latin typeface="Arial"/>
              <a:cs typeface="Arial"/>
            </a:rPr>
            <a:t> regulamento emitido pelo Ministro responsável pela área laboral que estende o âmbito de aplicação de uma convenção coletiva ou decisão arbitral.</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r>
            <a:rPr lang="pt-PT" sz="800" b="1" i="0" u="none" strike="noStrike" baseline="0">
              <a:solidFill>
                <a:srgbClr val="000000"/>
              </a:solidFill>
              <a:latin typeface="Arial"/>
              <a:cs typeface="Arial"/>
            </a:rPr>
            <a:t>- desempregados </a:t>
          </a:r>
          <a:r>
            <a:rPr lang="pt-PT" sz="800" b="0" i="0" u="none" strike="noStrike" baseline="0">
              <a:solidFill>
                <a:srgbClr val="000000"/>
              </a:solidFill>
              <a:latin typeface="Arial"/>
              <a:cs typeface="Arial"/>
            </a:rPr>
            <a:t>(desemprego registado): não têm um emprego e estão imediatamente disponíveis para trabalhar, dos quais: primeiro emprego (nunca trabalharam) e novo emprego (já trabalharam);</a:t>
          </a:r>
        </a:p>
        <a:p>
          <a:pPr algn="just" rtl="0">
            <a:defRPr sz="1000"/>
          </a:pPr>
          <a:r>
            <a:rPr lang="pt-PT" sz="800" b="1" i="0" u="none" strike="noStrike" baseline="0">
              <a:solidFill>
                <a:srgbClr val="000000"/>
              </a:solidFill>
              <a:latin typeface="Arial"/>
              <a:cs typeface="Arial"/>
            </a:rPr>
            <a:t>- indisponíveis temporariamente: </a:t>
          </a:r>
          <a:r>
            <a:rPr lang="pt-PT" sz="800" b="0" i="0" u="none" strike="noStrike" baseline="0">
              <a:solidFill>
                <a:srgbClr val="000000"/>
              </a:solidFill>
              <a:latin typeface="Arial"/>
              <a:cs typeface="Arial"/>
            </a:rPr>
            <a:t>desempregados ou empregados que não reúnem condições imediatas para o trabalho por motivos de saúde.</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invalidez:</a:t>
          </a:r>
          <a:r>
            <a:rPr lang="pt-PT" sz="800" b="0" i="0" u="none" strike="noStrike" baseline="0">
              <a:solidFill>
                <a:srgbClr val="000000"/>
              </a:solidFill>
              <a:latin typeface="Arial"/>
              <a:cs typeface="Arial"/>
            </a:rPr>
            <a:t>  prestação pecuniária de pagamento mensal, destinada a proteger os beneficiários de Regime Geral da Segurança Social nas situações de incapacidade permanente para o trabalho.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1181100</xdr:colOff>
      <xdr:row>20</xdr:row>
      <xdr:rowOff>9525</xdr:rowOff>
    </xdr:from>
    <xdr:to>
      <xdr:col>3</xdr:col>
      <xdr:colOff>1438275</xdr:colOff>
      <xdr:row>20</xdr:row>
      <xdr:rowOff>28575</xdr:rowOff>
    </xdr:to>
    <xdr:sp macro="" textlink="">
      <xdr:nvSpPr>
        <xdr:cNvPr id="2" name="Text Box 1"/>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3" name="Text Box 2"/>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4" name="Text Box 3"/>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5" name="Text Box 4"/>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6" name="Text Box 5"/>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7" name="Text Box 6"/>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8" name="Text Box 7"/>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9" name="Text Box 8"/>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wsDr>
</file>

<file path=xl/drawings/drawing20.xml><?xml version="1.0" encoding="utf-8"?>
<xdr:wsDr xmlns:xdr="http://schemas.openxmlformats.org/drawingml/2006/spreadsheetDrawing" xmlns:a="http://schemas.openxmlformats.org/drawingml/2006/main">
  <xdr:twoCellAnchor>
    <xdr:from>
      <xdr:col>15</xdr:col>
      <xdr:colOff>276225</xdr:colOff>
      <xdr:row>1</xdr:row>
      <xdr:rowOff>47625</xdr:rowOff>
    </xdr:from>
    <xdr:to>
      <xdr:col>32</xdr:col>
      <xdr:colOff>0</xdr:colOff>
      <xdr:row>80</xdr:row>
      <xdr:rowOff>38100</xdr:rowOff>
    </xdr:to>
    <xdr:sp macro="" textlink="">
      <xdr:nvSpPr>
        <xdr:cNvPr id="1465345" name="Text Box 1"/>
        <xdr:cNvSpPr txBox="1">
          <a:spLocks noChangeArrowheads="1"/>
        </xdr:cNvSpPr>
      </xdr:nvSpPr>
      <xdr:spPr bwMode="auto">
        <a:xfrm>
          <a:off x="3562350" y="219075"/>
          <a:ext cx="3276600" cy="116109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emprego:</a:t>
          </a:r>
          <a:r>
            <a:rPr lang="pt-PT" sz="800" b="0" i="0" u="none" strike="noStrike" baseline="0">
              <a:solidFill>
                <a:srgbClr val="000000"/>
              </a:solidFill>
              <a:latin typeface="Arial"/>
              <a:cs typeface="Arial"/>
            </a:rPr>
            <a:t> número de pessoas com emprego expresso em percentagem do total da população no mesmo grupo etário.</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T</a:t>
          </a:r>
          <a:r>
            <a:rPr lang="pt-PT" sz="800" b="1" i="0" u="none" strike="noStrike" baseline="0">
              <a:solidFill>
                <a:srgbClr val="000000"/>
              </a:solidFill>
              <a:latin typeface="Arial"/>
              <a:cs typeface="Arial"/>
            </a:rPr>
            <a:t>axa de desemprego:</a:t>
          </a:r>
          <a:r>
            <a:rPr lang="pt-PT" sz="800" b="0" i="0" u="none" strike="noStrike" baseline="0">
              <a:solidFill>
                <a:srgbClr val="000000"/>
              </a:solidFill>
              <a:latin typeface="Arial"/>
              <a:cs typeface="Arial"/>
            </a:rPr>
            <a:t> relação entre a população desempregada e a população ativa.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ativa: </a:t>
          </a:r>
          <a:r>
            <a:rPr lang="pt-PT" sz="800" b="0" i="0" u="none" strike="noStrike" baseline="0">
              <a:solidFill>
                <a:srgbClr val="000000"/>
              </a:solidFill>
              <a:latin typeface="Arial"/>
              <a:cs typeface="Arial"/>
            </a:rPr>
            <a:t>Pensão de invalidez:  prestação pecuniária de pagamento mensal, destinada a proteger os beneficiários de Regime Geral da Segurança Social nas situações de incapacidade permanente para o trabalho.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sobrevivência: </a:t>
          </a:r>
          <a:r>
            <a:rPr lang="pt-PT" sz="800" b="0" i="0" u="none" strike="noStrike" baseline="0">
              <a:solidFill>
                <a:srgbClr val="000000"/>
              </a:solidFill>
              <a:latin typeface="Arial"/>
              <a:cs typeface="Arial"/>
            </a:rPr>
            <a:t>prestação pecuniária mensal, cujo montante é determinado em função da pensão de aposentação.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 </a:t>
          </a:r>
          <a:r>
            <a:rPr lang="pt-PT" sz="800" b="0" i="0" u="none" strike="noStrike" baseline="0">
              <a:solidFill>
                <a:srgbClr val="000000"/>
              </a:solidFill>
              <a:latin typeface="Arial"/>
              <a:cs typeface="Arial"/>
            </a:rPr>
            <a:t>prestação pecuniária mensal do regime geral de segurança social, destinada a proteger os beneficiários quando atingem a idade mínima legalmente presumida como adequada para a cessação do exercício da atividade profissional.</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 </a:t>
          </a:r>
          <a:r>
            <a:rPr lang="pt-PT" sz="800" b="0" i="0" u="none" strike="noStrike" baseline="0">
              <a:solidFill>
                <a:srgbClr val="000000"/>
              </a:solidFill>
              <a:latin typeface="Arial"/>
              <a:cs typeface="Arial"/>
            </a:rPr>
            <a:t>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Rendimento social de inserção (RSI):</a:t>
          </a:r>
          <a:r>
            <a:rPr lang="pt-PT" sz="800" b="0" i="0" u="none" strike="noStrike" baseline="0">
              <a:solidFill>
                <a:srgbClr val="000000"/>
              </a:solidFill>
              <a:latin typeface="Arial"/>
              <a:cs typeface="Arial"/>
            </a:rPr>
            <a:t> montante indexado ao valor legalmente fixado para a pensão social do subsistema de solidariedade e calculado por referência à composição dos agregados familiares.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atividade: </a:t>
          </a:r>
          <a:r>
            <a:rPr lang="pt-PT" sz="800" b="0" i="0" u="none" strike="noStrike" baseline="0">
              <a:solidFill>
                <a:srgbClr val="000000"/>
              </a:solidFill>
              <a:latin typeface="Arial"/>
              <a:cs typeface="Arial"/>
            </a:rPr>
            <a:t>relação entre a população ativa e a população total com 15 e mais anos de idade.</a:t>
          </a: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2</xdr:col>
      <xdr:colOff>0</xdr:colOff>
      <xdr:row>43</xdr:row>
      <xdr:rowOff>0</xdr:rowOff>
    </xdr:from>
    <xdr:to>
      <xdr:col>2</xdr:col>
      <xdr:colOff>123825</xdr:colOff>
      <xdr:row>43</xdr:row>
      <xdr:rowOff>123825</xdr:rowOff>
    </xdr:to>
    <xdr:pic>
      <xdr:nvPicPr>
        <xdr:cNvPr id="122719" name="Picture 2065"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7553325"/>
          <a:ext cx="123825" cy="123825"/>
        </a:xfrm>
        <a:prstGeom prst="rect">
          <a:avLst/>
        </a:prstGeom>
        <a:noFill/>
        <a:ln w="9525">
          <a:noFill/>
          <a:miter lim="800000"/>
          <a:headEnd/>
          <a:tailEnd/>
        </a:ln>
      </xdr:spPr>
    </xdr:pic>
    <xdr:clientData/>
  </xdr:twoCellAnchor>
  <xdr:twoCellAnchor editAs="oneCell">
    <xdr:from>
      <xdr:col>2</xdr:col>
      <xdr:colOff>0</xdr:colOff>
      <xdr:row>50</xdr:row>
      <xdr:rowOff>0</xdr:rowOff>
    </xdr:from>
    <xdr:to>
      <xdr:col>2</xdr:col>
      <xdr:colOff>123825</xdr:colOff>
      <xdr:row>50</xdr:row>
      <xdr:rowOff>123825</xdr:rowOff>
    </xdr:to>
    <xdr:pic>
      <xdr:nvPicPr>
        <xdr:cNvPr id="122720" name="Picture 2068"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8724900"/>
          <a:ext cx="123825" cy="123825"/>
        </a:xfrm>
        <a:prstGeom prst="rect">
          <a:avLst/>
        </a:prstGeom>
        <a:noFill/>
        <a:ln w="9525">
          <a:noFill/>
          <a:miter lim="800000"/>
          <a:headEnd/>
          <a:tailEnd/>
        </a:ln>
      </xdr:spPr>
    </xdr:pic>
    <xdr:clientData/>
  </xdr:twoCellAnchor>
  <xdr:twoCellAnchor editAs="oneCell">
    <xdr:from>
      <xdr:col>3</xdr:col>
      <xdr:colOff>38100</xdr:colOff>
      <xdr:row>52</xdr:row>
      <xdr:rowOff>104775</xdr:rowOff>
    </xdr:from>
    <xdr:to>
      <xdr:col>5</xdr:col>
      <xdr:colOff>28575</xdr:colOff>
      <xdr:row>53</xdr:row>
      <xdr:rowOff>266700</xdr:rowOff>
    </xdr:to>
    <xdr:pic>
      <xdr:nvPicPr>
        <xdr:cNvPr id="122721" name="Picture 2069"/>
        <xdr:cNvPicPr>
          <a:picLocks noChangeAspect="1" noChangeArrowheads="1"/>
        </xdr:cNvPicPr>
      </xdr:nvPicPr>
      <xdr:blipFill>
        <a:blip xmlns:r="http://schemas.openxmlformats.org/officeDocument/2006/relationships" r:embed="rId2" cstate="print"/>
        <a:srcRect/>
        <a:stretch>
          <a:fillRect/>
        </a:stretch>
      </xdr:blipFill>
      <xdr:spPr bwMode="auto">
        <a:xfrm>
          <a:off x="628650" y="9315450"/>
          <a:ext cx="1619250" cy="323850"/>
        </a:xfrm>
        <a:prstGeom prst="rect">
          <a:avLst/>
        </a:prstGeom>
        <a:noFill/>
        <a:ln w="9525">
          <a:noFill/>
          <a:miter lim="800000"/>
          <a:headEnd/>
          <a:tailEnd/>
        </a:ln>
      </xdr:spPr>
    </xdr:pic>
    <xdr:clientData/>
  </xdr:twoCellAnchor>
  <xdr:twoCellAnchor editAs="oneCell">
    <xdr:from>
      <xdr:col>3</xdr:col>
      <xdr:colOff>19050</xdr:colOff>
      <xdr:row>46</xdr:row>
      <xdr:rowOff>0</xdr:rowOff>
    </xdr:from>
    <xdr:to>
      <xdr:col>3</xdr:col>
      <xdr:colOff>1381125</xdr:colOff>
      <xdr:row>48</xdr:row>
      <xdr:rowOff>28575</xdr:rowOff>
    </xdr:to>
    <xdr:pic>
      <xdr:nvPicPr>
        <xdr:cNvPr id="122722" name="Picture 2070"/>
        <xdr:cNvPicPr>
          <a:picLocks noChangeAspect="1" noChangeArrowheads="1"/>
        </xdr:cNvPicPr>
      </xdr:nvPicPr>
      <xdr:blipFill>
        <a:blip xmlns:r="http://schemas.openxmlformats.org/officeDocument/2006/relationships" r:embed="rId3" cstate="print"/>
        <a:srcRect/>
        <a:stretch>
          <a:fillRect/>
        </a:stretch>
      </xdr:blipFill>
      <xdr:spPr bwMode="auto">
        <a:xfrm>
          <a:off x="609600" y="8096250"/>
          <a:ext cx="1362075" cy="3524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28575</xdr:colOff>
      <xdr:row>67</xdr:row>
      <xdr:rowOff>0</xdr:rowOff>
    </xdr:from>
    <xdr:to>
      <xdr:col>28</xdr:col>
      <xdr:colOff>228600</xdr:colOff>
      <xdr:row>67</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67</xdr:row>
      <xdr:rowOff>0</xdr:rowOff>
    </xdr:from>
    <xdr:to>
      <xdr:col>7</xdr:col>
      <xdr:colOff>361950</xdr:colOff>
      <xdr:row>67</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67</xdr:row>
      <xdr:rowOff>0</xdr:rowOff>
    </xdr:from>
    <xdr:to>
      <xdr:col>28</xdr:col>
      <xdr:colOff>228600</xdr:colOff>
      <xdr:row>67</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67</xdr:row>
      <xdr:rowOff>0</xdr:rowOff>
    </xdr:from>
    <xdr:to>
      <xdr:col>7</xdr:col>
      <xdr:colOff>361950</xdr:colOff>
      <xdr:row>67</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9525</xdr:colOff>
      <xdr:row>76</xdr:row>
      <xdr:rowOff>76199</xdr:rowOff>
    </xdr:from>
    <xdr:to>
      <xdr:col>29</xdr:col>
      <xdr:colOff>66675</xdr:colOff>
      <xdr:row>87</xdr:row>
      <xdr:rowOff>38100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19</xdr:col>
      <xdr:colOff>66675</xdr:colOff>
      <xdr:row>44</xdr:row>
      <xdr:rowOff>0</xdr:rowOff>
    </xdr:from>
    <xdr:to>
      <xdr:col>30</xdr:col>
      <xdr:colOff>9525</xdr:colOff>
      <xdr:row>49</xdr:row>
      <xdr:rowOff>85725</xdr:rowOff>
    </xdr:to>
    <xdr:graphicFrame macro="">
      <xdr:nvGraphicFramePr>
        <xdr:cNvPr id="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38100</xdr:colOff>
      <xdr:row>5</xdr:row>
      <xdr:rowOff>0</xdr:rowOff>
    </xdr:from>
    <xdr:to>
      <xdr:col>30</xdr:col>
      <xdr:colOff>0</xdr:colOff>
      <xdr:row>16</xdr:row>
      <xdr:rowOff>85725</xdr:rowOff>
    </xdr:to>
    <xdr:graphicFrame macro="">
      <xdr:nvGraphicFramePr>
        <xdr:cNvPr id="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47625</xdr:colOff>
      <xdr:row>4</xdr:row>
      <xdr:rowOff>47624</xdr:rowOff>
    </xdr:from>
    <xdr:to>
      <xdr:col>30</xdr:col>
      <xdr:colOff>9525</xdr:colOff>
      <xdr:row>16</xdr:row>
      <xdr:rowOff>66674</xdr:rowOff>
    </xdr:to>
    <xdr:graphicFrame macro="">
      <xdr:nvGraphicFramePr>
        <xdr:cNvPr id="4"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66675</xdr:colOff>
      <xdr:row>44</xdr:row>
      <xdr:rowOff>0</xdr:rowOff>
    </xdr:from>
    <xdr:to>
      <xdr:col>30</xdr:col>
      <xdr:colOff>9525</xdr:colOff>
      <xdr:row>49</xdr:row>
      <xdr:rowOff>85725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57149</xdr:colOff>
      <xdr:row>49</xdr:row>
      <xdr:rowOff>123825</xdr:rowOff>
    </xdr:from>
    <xdr:to>
      <xdr:col>31</xdr:col>
      <xdr:colOff>9525</xdr:colOff>
      <xdr:row>66</xdr:row>
      <xdr:rowOff>142874</xdr:rowOff>
    </xdr:to>
    <xdr:graphicFrame macro="">
      <xdr:nvGraphicFramePr>
        <xdr:cNvPr id="6"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161925</xdr:colOff>
      <xdr:row>28</xdr:row>
      <xdr:rowOff>38100</xdr:rowOff>
    </xdr:from>
    <xdr:to>
      <xdr:col>30</xdr:col>
      <xdr:colOff>9525</xdr:colOff>
      <xdr:row>41</xdr:row>
      <xdr:rowOff>9527</xdr:rowOff>
    </xdr:to>
    <xdr:graphicFrame macro="">
      <xdr:nvGraphicFramePr>
        <xdr:cNvPr id="7"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19</xdr:col>
      <xdr:colOff>38100</xdr:colOff>
      <xdr:row>16</xdr:row>
      <xdr:rowOff>123825</xdr:rowOff>
    </xdr:from>
    <xdr:to>
      <xdr:col>31</xdr:col>
      <xdr:colOff>0</xdr:colOff>
      <xdr:row>27</xdr:row>
      <xdr:rowOff>133350</xdr:rowOff>
    </xdr:to>
    <xdr:graphicFrame macro="">
      <xdr:nvGraphicFramePr>
        <xdr:cNvPr id="8"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6.xml><?xml version="1.0" encoding="utf-8"?>
<c:userShapes xmlns:c="http://schemas.openxmlformats.org/drawingml/2006/chart">
  <cdr:relSizeAnchor xmlns:cdr="http://schemas.openxmlformats.org/drawingml/2006/chartDrawing">
    <cdr:from>
      <cdr:x>0.84148</cdr:x>
      <cdr:y>0.22528</cdr:y>
    </cdr:from>
    <cdr:to>
      <cdr:x>0.84148</cdr:x>
      <cdr:y>0.22528</cdr:y>
    </cdr:to>
    <cdr:sp macro="" textlink="">
      <cdr:nvSpPr>
        <cdr:cNvPr id="2106369"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2106370"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2"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3"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4"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5"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7.xml><?xml version="1.0" encoding="utf-8"?>
<c:userShapes xmlns:c="http://schemas.openxmlformats.org/drawingml/2006/chart">
  <cdr:relSizeAnchor xmlns:cdr="http://schemas.openxmlformats.org/drawingml/2006/chartDrawing">
    <cdr:from>
      <cdr:x>0.84148</cdr:x>
      <cdr:y>0.22528</cdr:y>
    </cdr:from>
    <cdr:to>
      <cdr:x>0.84148</cdr:x>
      <cdr:y>0.22528</cdr:y>
    </cdr:to>
    <cdr:sp macro="" textlink="">
      <cdr:nvSpPr>
        <cdr:cNvPr id="2106369"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2106370"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2"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3"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4"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5"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8.xml><?xml version="1.0" encoding="utf-8"?>
<c:userShapes xmlns:c="http://schemas.openxmlformats.org/drawingml/2006/chart">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9.xml><?xml version="1.0" encoding="utf-8"?>
<c:userShapes xmlns:c="http://schemas.openxmlformats.org/drawingml/2006/chart">
  <cdr:relSizeAnchor xmlns:cdr="http://schemas.openxmlformats.org/drawingml/2006/chartDrawing">
    <cdr:from>
      <cdr:x>0.83646</cdr:x>
      <cdr:y>0.20061</cdr:y>
    </cdr:from>
    <cdr:to>
      <cdr:x>0.83646</cdr:x>
      <cdr:y>0.20061</cdr:y>
    </cdr:to>
    <cdr:sp macro="" textlink="">
      <cdr:nvSpPr>
        <cdr:cNvPr id="2097153" name="Text Box 1"/>
        <cdr:cNvSpPr txBox="1">
          <a:spLocks xmlns:a="http://schemas.openxmlformats.org/drawingml/2006/main" noChangeArrowheads="1"/>
        </cdr:cNvSpPr>
      </cdr:nvSpPr>
      <cdr:spPr bwMode="auto">
        <a:xfrm xmlns:a="http://schemas.openxmlformats.org/drawingml/2006/main">
          <a:off x="2024542"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0.83142</cdr:x>
      <cdr:y>0.20061</cdr:y>
    </cdr:from>
    <cdr:to>
      <cdr:x>0.83142</cdr:x>
      <cdr:y>0.20061</cdr:y>
    </cdr:to>
    <cdr:sp macro="" textlink="">
      <cdr:nvSpPr>
        <cdr:cNvPr id="2097154" name="Text Box 2"/>
        <cdr:cNvSpPr txBox="1">
          <a:spLocks xmlns:a="http://schemas.openxmlformats.org/drawingml/2006/main" noChangeArrowheads="1"/>
        </cdr:cNvSpPr>
      </cdr:nvSpPr>
      <cdr:spPr bwMode="auto">
        <a:xfrm xmlns:a="http://schemas.openxmlformats.org/drawingml/2006/main">
          <a:off x="2012340"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0.83646</cdr:x>
      <cdr:y>0.20061</cdr:y>
    </cdr:from>
    <cdr:to>
      <cdr:x>0.83646</cdr:x>
      <cdr:y>0.20061</cdr:y>
    </cdr:to>
    <cdr:sp macro="" textlink="">
      <cdr:nvSpPr>
        <cdr:cNvPr id="2" name="Text Box 1"/>
        <cdr:cNvSpPr txBox="1">
          <a:spLocks xmlns:a="http://schemas.openxmlformats.org/drawingml/2006/main" noChangeArrowheads="1"/>
        </cdr:cNvSpPr>
      </cdr:nvSpPr>
      <cdr:spPr bwMode="auto">
        <a:xfrm xmlns:a="http://schemas.openxmlformats.org/drawingml/2006/main">
          <a:off x="2024542"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0.83142</cdr:x>
      <cdr:y>0.20061</cdr:y>
    </cdr:from>
    <cdr:to>
      <cdr:x>0.83142</cdr:x>
      <cdr:y>0.20061</cdr:y>
    </cdr:to>
    <cdr:sp macro="" textlink="">
      <cdr:nvSpPr>
        <cdr:cNvPr id="3" name="Text Box 2"/>
        <cdr:cNvSpPr txBox="1">
          <a:spLocks xmlns:a="http://schemas.openxmlformats.org/drawingml/2006/main" noChangeArrowheads="1"/>
        </cdr:cNvSpPr>
      </cdr:nvSpPr>
      <cdr:spPr bwMode="auto">
        <a:xfrm xmlns:a="http://schemas.openxmlformats.org/drawingml/2006/main">
          <a:off x="2012340"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1_be_Apoi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8-19_ssocial\1_Rendimento%20social%20RSI\excel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1_boletim_2012\apoio\paises_eu2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ES"/>
      <sheetName val="RESUMO"/>
      <sheetName val="PLANO"/>
      <sheetName val="apoio-graficos"/>
      <sheetName val="apoio-texto"/>
      <sheetName val="Folha1"/>
      <sheetName val="1_be_Apoio"/>
      <sheetName val="6populacao"/>
    </sheetNames>
    <sheetDataSet>
      <sheetData sheetId="0">
        <row r="2">
          <cell r="B2" t="str">
            <v>Julho de 2012</v>
          </cell>
        </row>
      </sheetData>
      <sheetData sheetId="1"/>
      <sheetData sheetId="2"/>
      <sheetData sheetId="3">
        <row r="2000">
          <cell r="N2000">
            <v>260.72000000000003</v>
          </cell>
          <cell r="O2000">
            <v>246.72</v>
          </cell>
          <cell r="Q2000">
            <v>0</v>
          </cell>
          <cell r="R2000">
            <v>0</v>
          </cell>
          <cell r="T2000" t="str">
            <v>R. A. Açores</v>
          </cell>
          <cell r="U2000">
            <v>254.38</v>
          </cell>
        </row>
        <row r="2005">
          <cell r="M2005" t="str">
            <v xml:space="preserve"> Aveiro  </v>
          </cell>
          <cell r="N2005">
            <v>94.52</v>
          </cell>
          <cell r="O2005">
            <v>92.2</v>
          </cell>
        </row>
        <row r="2006">
          <cell r="M2006" t="str">
            <v xml:space="preserve"> Beja  </v>
          </cell>
          <cell r="N2006">
            <v>95.86</v>
          </cell>
          <cell r="O2006">
            <v>92.2</v>
          </cell>
        </row>
        <row r="2007">
          <cell r="M2007" t="str">
            <v xml:space="preserve"> Braga  </v>
          </cell>
          <cell r="N2007">
            <v>88.08</v>
          </cell>
          <cell r="O2007">
            <v>92.2</v>
          </cell>
        </row>
        <row r="2008">
          <cell r="M2008" t="str">
            <v xml:space="preserve"> Bragança  </v>
          </cell>
          <cell r="N2008">
            <v>106.72</v>
          </cell>
          <cell r="O2008">
            <v>92.2</v>
          </cell>
        </row>
        <row r="2009">
          <cell r="M2009" t="str">
            <v xml:space="preserve"> Castelo Branco  </v>
          </cell>
          <cell r="N2009">
            <v>86.1</v>
          </cell>
          <cell r="O2009">
            <v>92.2</v>
          </cell>
        </row>
        <row r="2010">
          <cell r="M2010" t="str">
            <v xml:space="preserve"> Coimbra  </v>
          </cell>
          <cell r="N2010">
            <v>95.69</v>
          </cell>
          <cell r="O2010">
            <v>92.2</v>
          </cell>
        </row>
        <row r="2011">
          <cell r="M2011" t="str">
            <v xml:space="preserve"> Évora  </v>
          </cell>
          <cell r="N2011">
            <v>88.89</v>
          </cell>
          <cell r="O2011">
            <v>92.2</v>
          </cell>
        </row>
        <row r="2012">
          <cell r="M2012" t="str">
            <v xml:space="preserve"> Faro  </v>
          </cell>
          <cell r="N2012">
            <v>92.68</v>
          </cell>
          <cell r="O2012">
            <v>92.2</v>
          </cell>
        </row>
        <row r="2013">
          <cell r="M2013" t="str">
            <v xml:space="preserve"> Guarda  </v>
          </cell>
          <cell r="N2013">
            <v>81.84</v>
          </cell>
          <cell r="O2013">
            <v>92.2</v>
          </cell>
        </row>
        <row r="2014">
          <cell r="M2014" t="str">
            <v xml:space="preserve"> Leiria  </v>
          </cell>
          <cell r="N2014">
            <v>90.55</v>
          </cell>
          <cell r="O2014">
            <v>92.2</v>
          </cell>
        </row>
        <row r="2015">
          <cell r="M2015" t="str">
            <v xml:space="preserve"> Lisboa  </v>
          </cell>
          <cell r="N2015">
            <v>96.52</v>
          </cell>
          <cell r="O2015">
            <v>92.2</v>
          </cell>
        </row>
        <row r="2016">
          <cell r="M2016" t="str">
            <v xml:space="preserve"> Portalegre  </v>
          </cell>
          <cell r="N2016">
            <v>94.34</v>
          </cell>
          <cell r="O2016">
            <v>92.2</v>
          </cell>
        </row>
        <row r="2017">
          <cell r="M2017" t="str">
            <v xml:space="preserve"> Porto  </v>
          </cell>
          <cell r="N2017">
            <v>92.74</v>
          </cell>
          <cell r="O2017">
            <v>92.2</v>
          </cell>
        </row>
        <row r="2018">
          <cell r="M2018" t="str">
            <v xml:space="preserve"> Santarém  </v>
          </cell>
          <cell r="N2018">
            <v>92.48</v>
          </cell>
          <cell r="O2018">
            <v>92.2</v>
          </cell>
        </row>
        <row r="2019">
          <cell r="M2019" t="str">
            <v xml:space="preserve"> Setúbal  </v>
          </cell>
          <cell r="N2019">
            <v>97.54</v>
          </cell>
          <cell r="O2019">
            <v>92.2</v>
          </cell>
        </row>
        <row r="2020">
          <cell r="M2020" t="str">
            <v xml:space="preserve"> Viana do Castelo  </v>
          </cell>
          <cell r="N2020">
            <v>89.98</v>
          </cell>
          <cell r="O2020">
            <v>92.2</v>
          </cell>
        </row>
        <row r="2021">
          <cell r="M2021" t="str">
            <v xml:space="preserve"> Vila Real  </v>
          </cell>
          <cell r="N2021">
            <v>93.85</v>
          </cell>
          <cell r="O2021">
            <v>92.2</v>
          </cell>
        </row>
        <row r="2022">
          <cell r="M2022" t="str">
            <v xml:space="preserve"> Viseu  </v>
          </cell>
          <cell r="N2022">
            <v>84.44</v>
          </cell>
          <cell r="O2022">
            <v>92.2</v>
          </cell>
        </row>
        <row r="2023">
          <cell r="M2023" t="str">
            <v xml:space="preserve">Açores  </v>
          </cell>
          <cell r="N2023">
            <v>76.02</v>
          </cell>
          <cell r="O2023">
            <v>92.2</v>
          </cell>
        </row>
        <row r="2024">
          <cell r="M2024" t="str">
            <v xml:space="preserve">Madeira  </v>
          </cell>
          <cell r="N2024">
            <v>86.65</v>
          </cell>
          <cell r="O2024">
            <v>92.2</v>
          </cell>
        </row>
        <row r="2050">
          <cell r="N2050">
            <v>38940</v>
          </cell>
          <cell r="O2050">
            <v>18971</v>
          </cell>
          <cell r="P2050">
            <v>7868</v>
          </cell>
          <cell r="Q2050">
            <v>14058</v>
          </cell>
          <cell r="R2050">
            <v>10268</v>
          </cell>
          <cell r="S2050">
            <v>6911</v>
          </cell>
          <cell r="T2050">
            <v>8498</v>
          </cell>
          <cell r="U2050">
            <v>5623</v>
          </cell>
          <cell r="V2050">
            <v>2651</v>
          </cell>
          <cell r="W2050">
            <v>12542</v>
          </cell>
        </row>
        <row r="2052">
          <cell r="N2052" t="str">
            <v>Valores  2012</v>
          </cell>
        </row>
        <row r="2074">
          <cell r="N2074">
            <v>5211</v>
          </cell>
          <cell r="O2074">
            <v>4026</v>
          </cell>
          <cell r="P2074">
            <v>8945</v>
          </cell>
          <cell r="Q2074">
            <v>53941</v>
          </cell>
          <cell r="R2074">
            <v>18290</v>
          </cell>
          <cell r="S2074">
            <v>15458</v>
          </cell>
          <cell r="T2074">
            <v>10148</v>
          </cell>
          <cell r="U2074">
            <v>6123</v>
          </cell>
          <cell r="V2074">
            <v>4188</v>
          </cell>
        </row>
        <row r="2089">
          <cell r="P2089">
            <v>125267</v>
          </cell>
        </row>
        <row r="2090">
          <cell r="P2090">
            <v>6832</v>
          </cell>
        </row>
        <row r="2091">
          <cell r="P2091">
            <v>6506</v>
          </cell>
        </row>
        <row r="2092">
          <cell r="P2092">
            <v>23457</v>
          </cell>
        </row>
        <row r="2093">
          <cell r="P2093">
            <v>19053</v>
          </cell>
        </row>
        <row r="2094">
          <cell r="P2094">
            <v>20809</v>
          </cell>
        </row>
        <row r="2095">
          <cell r="P2095">
            <v>26065</v>
          </cell>
        </row>
        <row r="2096">
          <cell r="P2096">
            <v>26945</v>
          </cell>
        </row>
        <row r="2097">
          <cell r="P2097">
            <v>25874</v>
          </cell>
        </row>
        <row r="2098">
          <cell r="P2098">
            <v>22272</v>
          </cell>
        </row>
        <row r="2099">
          <cell r="P2099">
            <v>17224</v>
          </cell>
        </row>
        <row r="2100">
          <cell r="P2100">
            <v>11747</v>
          </cell>
        </row>
        <row r="2101">
          <cell r="P2101">
            <v>3523</v>
          </cell>
        </row>
        <row r="2102">
          <cell r="N2102">
            <v>174822</v>
          </cell>
          <cell r="O2102">
            <v>160752</v>
          </cell>
        </row>
        <row r="2347">
          <cell r="C2347" t="str">
            <v>Indicador de clima económico (%)</v>
          </cell>
          <cell r="D2347" t="str">
            <v xml:space="preserve">Indústria </v>
          </cell>
          <cell r="E2347" t="str">
            <v>Construção</v>
          </cell>
          <cell r="F2347" t="str">
            <v xml:space="preserve">Comércio </v>
          </cell>
          <cell r="G2347" t="str">
            <v xml:space="preserve">Serviços </v>
          </cell>
          <cell r="K2347" t="str">
            <v xml:space="preserve">Indústria </v>
          </cell>
          <cell r="L2347" t="str">
            <v>Construção</v>
          </cell>
          <cell r="M2347" t="str">
            <v>Comércio</v>
          </cell>
          <cell r="N2347" t="str">
            <v>Serviços</v>
          </cell>
          <cell r="O2347" t="str">
            <v>desemprego registado no final do período (milhares)</v>
          </cell>
          <cell r="V2347" t="str">
            <v>…ao longo do período (v.h.)</v>
          </cell>
          <cell r="AQ2347" t="str">
            <v>Estatísticas Mensais - Quadro IX
V.A.</v>
          </cell>
        </row>
        <row r="2348">
          <cell r="O2348">
            <v>0</v>
          </cell>
        </row>
        <row r="2350">
          <cell r="O2350">
            <v>333.09</v>
          </cell>
        </row>
        <row r="2351">
          <cell r="O2351">
            <v>337.40800000000002</v>
          </cell>
        </row>
        <row r="2352">
          <cell r="O2352">
            <v>331.74599999999998</v>
          </cell>
        </row>
        <row r="2353">
          <cell r="O2353">
            <v>312.67399999999998</v>
          </cell>
        </row>
        <row r="2354">
          <cell r="O2354">
            <v>308.85300000000001</v>
          </cell>
        </row>
        <row r="2355">
          <cell r="O2355">
            <v>302.13499999999999</v>
          </cell>
        </row>
        <row r="2356">
          <cell r="O2356">
            <v>297.81900000000002</v>
          </cell>
        </row>
        <row r="2357">
          <cell r="O2357">
            <v>297.07299999999998</v>
          </cell>
        </row>
        <row r="2358">
          <cell r="O2358">
            <v>297.75099999999998</v>
          </cell>
        </row>
        <row r="2359">
          <cell r="O2359">
            <v>302.40199999999999</v>
          </cell>
        </row>
        <row r="2360">
          <cell r="O2360">
            <v>308.779</v>
          </cell>
        </row>
        <row r="2361">
          <cell r="O2361">
            <v>309.36399999999998</v>
          </cell>
        </row>
        <row r="2362">
          <cell r="O2362">
            <v>317.56200000000001</v>
          </cell>
        </row>
        <row r="2363">
          <cell r="O2363">
            <v>323.19499999999999</v>
          </cell>
        </row>
        <row r="2364">
          <cell r="O2364">
            <v>321.56400000000002</v>
          </cell>
        </row>
        <row r="2365">
          <cell r="O2365">
            <v>317.56700000000001</v>
          </cell>
        </row>
        <row r="2366">
          <cell r="O2366">
            <v>307.67099999999999</v>
          </cell>
        </row>
        <row r="2367">
          <cell r="O2367">
            <v>299.35300000000001</v>
          </cell>
        </row>
        <row r="2368">
          <cell r="O2368">
            <v>298.53899999999999</v>
          </cell>
        </row>
        <row r="2369">
          <cell r="O2369">
            <v>296.37900000000002</v>
          </cell>
        </row>
        <row r="2370">
          <cell r="O2370">
            <v>295.29700000000003</v>
          </cell>
        </row>
        <row r="2371">
          <cell r="O2371">
            <v>300.15800000000002</v>
          </cell>
        </row>
        <row r="2372">
          <cell r="O2372">
            <v>303.69299999999998</v>
          </cell>
        </row>
        <row r="2373">
          <cell r="O2373">
            <v>304.31900000000002</v>
          </cell>
        </row>
        <row r="2374">
          <cell r="O2374">
            <v>308.279</v>
          </cell>
        </row>
        <row r="2375">
          <cell r="O2375">
            <v>306.47500000000002</v>
          </cell>
        </row>
        <row r="2376">
          <cell r="O2376">
            <v>301.09199999999998</v>
          </cell>
        </row>
        <row r="2377">
          <cell r="O2377">
            <v>297.91899999999998</v>
          </cell>
        </row>
        <row r="2378">
          <cell r="O2378">
            <v>288.90600000000001</v>
          </cell>
        </row>
        <row r="2379">
          <cell r="O2379">
            <v>284.10599999999999</v>
          </cell>
        </row>
        <row r="2380">
          <cell r="O2380">
            <v>284.26499999999999</v>
          </cell>
        </row>
        <row r="2381">
          <cell r="O2381">
            <v>282.10399999999998</v>
          </cell>
        </row>
        <row r="2382">
          <cell r="O2382">
            <v>284.76499999999999</v>
          </cell>
        </row>
        <row r="2383">
          <cell r="O2383">
            <v>289.88400000000001</v>
          </cell>
        </row>
        <row r="2384">
          <cell r="O2384">
            <v>295.57299999999998</v>
          </cell>
        </row>
        <row r="2385">
          <cell r="O2385">
            <v>296.57100000000003</v>
          </cell>
        </row>
        <row r="2386">
          <cell r="O2386">
            <v>308.529</v>
          </cell>
        </row>
        <row r="2387">
          <cell r="O2387">
            <v>312.71100000000001</v>
          </cell>
        </row>
        <row r="2388">
          <cell r="O2388">
            <v>312.76400000000001</v>
          </cell>
        </row>
        <row r="2389">
          <cell r="O2389">
            <v>312.553</v>
          </cell>
        </row>
        <row r="2390">
          <cell r="O2390">
            <v>308.86200000000002</v>
          </cell>
        </row>
        <row r="2391">
          <cell r="O2391">
            <v>308.262</v>
          </cell>
        </row>
        <row r="2392">
          <cell r="O2392">
            <v>310.02300000000002</v>
          </cell>
        </row>
        <row r="2393">
          <cell r="O2393">
            <v>315.43400000000003</v>
          </cell>
        </row>
        <row r="2394">
          <cell r="O2394">
            <v>319.21600000000001</v>
          </cell>
        </row>
        <row r="2395">
          <cell r="O2395">
            <v>325.00400000000002</v>
          </cell>
        </row>
        <row r="2396">
          <cell r="O2396">
            <v>333.99900000000002</v>
          </cell>
        </row>
        <row r="2397">
          <cell r="O2397">
            <v>339.3</v>
          </cell>
        </row>
        <row r="2398">
          <cell r="O2398">
            <v>350.517</v>
          </cell>
        </row>
        <row r="2399">
          <cell r="O2399">
            <v>358.87099999999998</v>
          </cell>
        </row>
        <row r="2400">
          <cell r="O2400">
            <v>360.505</v>
          </cell>
        </row>
        <row r="2401">
          <cell r="O2401">
            <v>353.01900000000001</v>
          </cell>
        </row>
        <row r="2402">
          <cell r="O2402">
            <v>339.964</v>
          </cell>
        </row>
        <row r="2403">
          <cell r="O2403">
            <v>332.84300000000002</v>
          </cell>
        </row>
        <row r="2404">
          <cell r="O2404">
            <v>333.11200000000002</v>
          </cell>
        </row>
        <row r="2405">
          <cell r="O2405">
            <v>334.59699999999998</v>
          </cell>
        </row>
        <row r="2406">
          <cell r="O2406">
            <v>335.41199999999998</v>
          </cell>
        </row>
        <row r="2407">
          <cell r="O2407">
            <v>345.92500000000001</v>
          </cell>
        </row>
        <row r="2408">
          <cell r="O2408">
            <v>355.59899999999999</v>
          </cell>
        </row>
        <row r="2409">
          <cell r="O2409">
            <v>365.072</v>
          </cell>
        </row>
        <row r="2410">
          <cell r="O2410">
            <v>386.63400000000001</v>
          </cell>
        </row>
        <row r="2411">
          <cell r="O2411">
            <v>396.2</v>
          </cell>
        </row>
        <row r="2412">
          <cell r="O2412">
            <v>398.85300000000001</v>
          </cell>
        </row>
        <row r="2413">
          <cell r="O2413">
            <v>398.363</v>
          </cell>
        </row>
        <row r="2414">
          <cell r="O2414">
            <v>395.67700000000002</v>
          </cell>
        </row>
        <row r="2415">
          <cell r="O2415">
            <v>390.43299999999999</v>
          </cell>
        </row>
        <row r="2416">
          <cell r="O2416">
            <v>386.62799999999999</v>
          </cell>
        </row>
        <row r="2417">
          <cell r="O2417">
            <v>383.61</v>
          </cell>
        </row>
        <row r="2418">
          <cell r="O2418">
            <v>390.33600000000001</v>
          </cell>
        </row>
        <row r="2419">
          <cell r="O2419">
            <v>402.76100000000002</v>
          </cell>
        </row>
        <row r="2420">
          <cell r="O2420">
            <v>411.94200000000001</v>
          </cell>
        </row>
        <row r="2421">
          <cell r="O2421">
            <v>410.19200000000001</v>
          </cell>
        </row>
        <row r="2422">
          <cell r="O2422">
            <v>423.97</v>
          </cell>
        </row>
        <row r="2423">
          <cell r="O2423">
            <v>429.65100000000001</v>
          </cell>
        </row>
        <row r="2424">
          <cell r="O2424">
            <v>429.92700000000002</v>
          </cell>
        </row>
        <row r="2425">
          <cell r="O2425">
            <v>430.42500000000001</v>
          </cell>
        </row>
        <row r="2426">
          <cell r="O2426">
            <v>423.66500000000002</v>
          </cell>
        </row>
        <row r="2427">
          <cell r="O2427">
            <v>419.28800000000001</v>
          </cell>
        </row>
        <row r="2428">
          <cell r="O2428">
            <v>421.07600000000002</v>
          </cell>
        </row>
        <row r="2429">
          <cell r="O2429">
            <v>420.53</v>
          </cell>
        </row>
        <row r="2430">
          <cell r="O2430">
            <v>425.43200000000002</v>
          </cell>
        </row>
        <row r="2431">
          <cell r="O2431">
            <v>436.66300000000001</v>
          </cell>
        </row>
        <row r="2432">
          <cell r="O2432">
            <v>446.92599999999999</v>
          </cell>
        </row>
        <row r="2433">
          <cell r="O2433">
            <v>451.80099999999999</v>
          </cell>
        </row>
        <row r="2434">
          <cell r="O2434">
            <v>471.709</v>
          </cell>
        </row>
        <row r="2435">
          <cell r="O2435">
            <v>484.16300000000001</v>
          </cell>
        </row>
        <row r="2436">
          <cell r="O2436">
            <v>486.93200000000002</v>
          </cell>
        </row>
        <row r="2437">
          <cell r="O2437">
            <v>487.64</v>
          </cell>
        </row>
        <row r="2438">
          <cell r="O2438">
            <v>477.65</v>
          </cell>
        </row>
        <row r="2439">
          <cell r="O2439">
            <v>465.34699999999998</v>
          </cell>
        </row>
        <row r="2440">
          <cell r="O2440">
            <v>455.31400000000002</v>
          </cell>
        </row>
        <row r="2441">
          <cell r="O2441">
            <v>452.738</v>
          </cell>
        </row>
        <row r="2442">
          <cell r="O2442">
            <v>451.17399999999998</v>
          </cell>
        </row>
        <row r="2443">
          <cell r="O2443">
            <v>457.12599999999998</v>
          </cell>
        </row>
        <row r="2444">
          <cell r="O2444">
            <v>462.51100000000002</v>
          </cell>
        </row>
        <row r="2445">
          <cell r="O2445">
            <v>460.24400000000003</v>
          </cell>
        </row>
        <row r="2446">
          <cell r="O2446">
            <v>470.78300000000002</v>
          </cell>
        </row>
        <row r="2447">
          <cell r="O2447">
            <v>480.58300000000003</v>
          </cell>
        </row>
        <row r="2448">
          <cell r="O2448">
            <v>472.09199999999998</v>
          </cell>
        </row>
        <row r="2449">
          <cell r="O2449">
            <v>467.41699999999997</v>
          </cell>
        </row>
        <row r="2450">
          <cell r="O2450">
            <v>451.76100000000002</v>
          </cell>
        </row>
        <row r="2451">
          <cell r="O2451">
            <v>435.048</v>
          </cell>
        </row>
        <row r="2452">
          <cell r="O2452">
            <v>428.94799999999998</v>
          </cell>
        </row>
        <row r="2453">
          <cell r="O2453">
            <v>420.92099999999999</v>
          </cell>
        </row>
        <row r="2454">
          <cell r="O2454">
            <v>418.69099999999997</v>
          </cell>
        </row>
        <row r="2455">
          <cell r="O2455">
            <v>423.18299999999999</v>
          </cell>
        </row>
        <row r="2456">
          <cell r="O2456">
            <v>424.25</v>
          </cell>
        </row>
        <row r="2457">
          <cell r="O2457">
            <v>420.75599999999997</v>
          </cell>
        </row>
        <row r="2458">
          <cell r="O2458">
            <v>429.851</v>
          </cell>
        </row>
        <row r="2459">
          <cell r="O2459">
            <v>430.137</v>
          </cell>
        </row>
        <row r="2460">
          <cell r="O2460">
            <v>419.61099999999999</v>
          </cell>
        </row>
        <row r="2461">
          <cell r="O2461">
            <v>410.25099999999998</v>
          </cell>
        </row>
        <row r="2462">
          <cell r="O2462">
            <v>399.03899999999999</v>
          </cell>
        </row>
        <row r="2463">
          <cell r="O2463">
            <v>388.50799999999998</v>
          </cell>
        </row>
        <row r="2464">
          <cell r="O2464">
            <v>385.39600000000002</v>
          </cell>
        </row>
        <row r="2465">
          <cell r="O2465">
            <v>385.00200000000001</v>
          </cell>
        </row>
        <row r="2466">
          <cell r="O2466">
            <v>390.98</v>
          </cell>
        </row>
        <row r="2467">
          <cell r="O2467">
            <v>395.25599999999997</v>
          </cell>
        </row>
        <row r="2468">
          <cell r="O2468">
            <v>389.851</v>
          </cell>
        </row>
        <row r="2469">
          <cell r="O2469">
            <v>384.05799999999999</v>
          </cell>
        </row>
        <row r="2470">
          <cell r="O2470">
            <v>390.536</v>
          </cell>
        </row>
        <row r="2471">
          <cell r="O2471">
            <v>385.27199999999999</v>
          </cell>
        </row>
        <row r="2472">
          <cell r="O2472">
            <v>378.23</v>
          </cell>
        </row>
        <row r="2473">
          <cell r="O2473">
            <v>369.154</v>
          </cell>
        </row>
        <row r="2474">
          <cell r="O2474">
            <v>358.54199999999997</v>
          </cell>
        </row>
        <row r="2475">
          <cell r="O2475">
            <v>349.52</v>
          </cell>
        </row>
        <row r="2476">
          <cell r="O2476">
            <v>344.678</v>
          </cell>
        </row>
        <row r="2477">
          <cell r="O2477">
            <v>338.79300000000001</v>
          </cell>
        </row>
        <row r="2478">
          <cell r="O2478">
            <v>337.89600000000002</v>
          </cell>
        </row>
        <row r="2479">
          <cell r="O2479">
            <v>342.66500000000002</v>
          </cell>
        </row>
        <row r="2480">
          <cell r="O2480">
            <v>344.75099999999998</v>
          </cell>
        </row>
        <row r="2481">
          <cell r="O2481">
            <v>341.274</v>
          </cell>
        </row>
        <row r="2482">
          <cell r="O2482">
            <v>350.12599999999998</v>
          </cell>
        </row>
        <row r="2483">
          <cell r="O2483">
            <v>347.41199999999998</v>
          </cell>
        </row>
        <row r="2484">
          <cell r="O2484">
            <v>340.39800000000002</v>
          </cell>
        </row>
        <row r="2485">
          <cell r="O2485">
            <v>331.495</v>
          </cell>
        </row>
        <row r="2486">
          <cell r="O2486">
            <v>323.05799999999999</v>
          </cell>
        </row>
        <row r="2487">
          <cell r="O2487">
            <v>314.95800000000003</v>
          </cell>
        </row>
        <row r="2488">
          <cell r="O2488">
            <v>314.60000000000002</v>
          </cell>
        </row>
        <row r="2489">
          <cell r="O2489">
            <v>312.476</v>
          </cell>
        </row>
        <row r="2490">
          <cell r="O2490">
            <v>316.93099999999998</v>
          </cell>
        </row>
        <row r="2491">
          <cell r="O2491">
            <v>323.45699999999999</v>
          </cell>
        </row>
        <row r="2492">
          <cell r="O2492">
            <v>328.25599999999997</v>
          </cell>
        </row>
        <row r="2493">
          <cell r="O2493">
            <v>326.03699999999998</v>
          </cell>
        </row>
        <row r="2494">
          <cell r="O2494">
            <v>338.84300000000002</v>
          </cell>
        </row>
        <row r="2495">
          <cell r="O2495">
            <v>342.26499999999999</v>
          </cell>
        </row>
        <row r="2496">
          <cell r="O2496">
            <v>338.73200000000003</v>
          </cell>
        </row>
        <row r="2497">
          <cell r="O2497">
            <v>327.721</v>
          </cell>
        </row>
        <row r="2498">
          <cell r="O2498">
            <v>318.96100000000001</v>
          </cell>
        </row>
        <row r="2499">
          <cell r="O2499">
            <v>314.77600000000001</v>
          </cell>
        </row>
        <row r="2500">
          <cell r="O2500">
            <v>312.55500000000001</v>
          </cell>
        </row>
        <row r="2501">
          <cell r="O2501">
            <v>310.17399999999998</v>
          </cell>
        </row>
        <row r="2502">
          <cell r="O2502">
            <v>317.64400000000001</v>
          </cell>
        </row>
        <row r="2503">
          <cell r="O2503">
            <v>323.30500000000001</v>
          </cell>
        </row>
        <row r="2504">
          <cell r="O2504">
            <v>326.94600000000003</v>
          </cell>
        </row>
        <row r="2505">
          <cell r="O2505">
            <v>324.28800000000001</v>
          </cell>
        </row>
        <row r="2506">
          <cell r="O2506">
            <v>337.58699999999999</v>
          </cell>
        </row>
        <row r="2507">
          <cell r="O2507">
            <v>339.09699999999998</v>
          </cell>
        </row>
        <row r="2508">
          <cell r="O2508">
            <v>339.62200000000001</v>
          </cell>
        </row>
        <row r="2509">
          <cell r="O2509">
            <v>334.714</v>
          </cell>
        </row>
        <row r="2510">
          <cell r="O2510">
            <v>326.62</v>
          </cell>
        </row>
        <row r="2511">
          <cell r="O2511">
            <v>322.72899999999998</v>
          </cell>
        </row>
        <row r="2512">
          <cell r="O2512">
            <v>326.59300000000002</v>
          </cell>
        </row>
        <row r="2513">
          <cell r="O2513">
            <v>332.33</v>
          </cell>
        </row>
        <row r="2514">
          <cell r="O2514">
            <v>350.80399999999997</v>
          </cell>
        </row>
        <row r="2515">
          <cell r="O2515">
            <v>365.24</v>
          </cell>
        </row>
        <row r="2516">
          <cell r="O2516">
            <v>379.39499999999998</v>
          </cell>
        </row>
        <row r="2517">
          <cell r="O2517">
            <v>380.303</v>
          </cell>
        </row>
        <row r="2518">
          <cell r="B2518" t="str">
            <v>jan.03</v>
          </cell>
          <cell r="C2518">
            <v>-1.120289370486369</v>
          </cell>
          <cell r="D2518">
            <v>-13.276074566654104</v>
          </cell>
          <cell r="E2518">
            <v>-40.636393134760368</v>
          </cell>
          <cell r="F2518">
            <v>-12.772025085900729</v>
          </cell>
          <cell r="G2518">
            <v>-6.438364790833691</v>
          </cell>
          <cell r="H2518">
            <v>-36.239583333333329</v>
          </cell>
          <cell r="J2518">
            <v>60.112499999999983</v>
          </cell>
          <cell r="K2518" t="str">
            <v>-</v>
          </cell>
          <cell r="L2518">
            <v>-33.343013333629067</v>
          </cell>
          <cell r="M2518">
            <v>-10.705003779465386</v>
          </cell>
          <cell r="N2518">
            <v>-21.485073872964325</v>
          </cell>
          <cell r="O2518">
            <v>402.60199999999998</v>
          </cell>
          <cell r="V2518">
            <v>18.363751817939722</v>
          </cell>
          <cell r="AQ2518">
            <v>16.388999999999999</v>
          </cell>
        </row>
        <row r="2519">
          <cell r="C2519">
            <v>-0.95190480677497624</v>
          </cell>
          <cell r="D2519">
            <v>-14.26803519652784</v>
          </cell>
          <cell r="E2519">
            <v>-41.238587390941952</v>
          </cell>
          <cell r="F2519">
            <v>-11.47353698518962</v>
          </cell>
          <cell r="G2519">
            <v>-5.480506101084992</v>
          </cell>
          <cell r="H2519">
            <v>-37.539583333333326</v>
          </cell>
          <cell r="J2519">
            <v>63.629166666666656</v>
          </cell>
          <cell r="K2519" t="str">
            <v>-</v>
          </cell>
          <cell r="L2519">
            <v>-30.880735179325566</v>
          </cell>
          <cell r="M2519">
            <v>-10.310131984593591</v>
          </cell>
          <cell r="N2519">
            <v>-19.041378382607572</v>
          </cell>
          <cell r="O2519">
            <v>412.49700000000001</v>
          </cell>
          <cell r="V2519">
            <v>25.219242230736484</v>
          </cell>
          <cell r="AQ2519">
            <v>17.131</v>
          </cell>
        </row>
        <row r="2520">
          <cell r="C2520">
            <v>-1.120639729208367</v>
          </cell>
          <cell r="D2520">
            <v>-16.787174255725315</v>
          </cell>
          <cell r="E2520">
            <v>-45.016805646247235</v>
          </cell>
          <cell r="F2520">
            <v>-11.92712789893516</v>
          </cell>
          <cell r="G2520">
            <v>-10.08476719056508</v>
          </cell>
          <cell r="H2520">
            <v>-39.53125</v>
          </cell>
          <cell r="J2520">
            <v>66.712499999999991</v>
          </cell>
          <cell r="K2520">
            <v>-12.036239894658332</v>
          </cell>
          <cell r="L2520">
            <v>-31.770505023269475</v>
          </cell>
          <cell r="M2520">
            <v>-10.748593523055128</v>
          </cell>
          <cell r="N2520">
            <v>-21.420509360283052</v>
          </cell>
          <cell r="O2520">
            <v>421.05799999999999</v>
          </cell>
          <cell r="V2520">
            <v>23.4470716207706</v>
          </cell>
          <cell r="AQ2520">
            <v>17.760999999999999</v>
          </cell>
        </row>
        <row r="2521">
          <cell r="C2521">
            <v>-1.0690983481909482</v>
          </cell>
          <cell r="D2521">
            <v>-18.511564679808078</v>
          </cell>
          <cell r="E2521">
            <v>-45.283697632213112</v>
          </cell>
          <cell r="F2521">
            <v>-12.027987002630292</v>
          </cell>
          <cell r="G2521">
            <v>-13.783292672810928</v>
          </cell>
          <cell r="H2521">
            <v>-40.222916666666663</v>
          </cell>
          <cell r="J2521">
            <v>68.012499999999989</v>
          </cell>
          <cell r="K2521">
            <v>-13.702906561324999</v>
          </cell>
          <cell r="L2521">
            <v>-29.637622328534544</v>
          </cell>
          <cell r="M2521">
            <v>-11.887055061516667</v>
          </cell>
          <cell r="N2521">
            <v>-25.936798571312085</v>
          </cell>
          <cell r="O2521">
            <v>423.59500000000003</v>
          </cell>
          <cell r="V2521">
            <v>12.864659375774767</v>
          </cell>
          <cell r="AQ2521">
            <v>17.834</v>
          </cell>
        </row>
        <row r="2522">
          <cell r="C2522">
            <v>-1.3820883154875316</v>
          </cell>
          <cell r="D2522">
            <v>-18.420167220968924</v>
          </cell>
          <cell r="E2522">
            <v>-45.279658045869006</v>
          </cell>
          <cell r="F2522">
            <v>-13.176812463173901</v>
          </cell>
          <cell r="G2522">
            <v>-17.302682451379553</v>
          </cell>
          <cell r="H2522">
            <v>-39.418750000000003</v>
          </cell>
          <cell r="J2522">
            <v>65.762499999999989</v>
          </cell>
          <cell r="K2522">
            <v>-14.369573227991665</v>
          </cell>
          <cell r="L2522">
            <v>-28.629543155846331</v>
          </cell>
          <cell r="M2522">
            <v>-15.353721728183332</v>
          </cell>
          <cell r="N2522">
            <v>-28.962589732635323</v>
          </cell>
          <cell r="O2522">
            <v>418.53800000000001</v>
          </cell>
          <cell r="V2522">
            <v>15.684421534936988</v>
          </cell>
          <cell r="AQ2522">
            <v>17.29</v>
          </cell>
        </row>
        <row r="2523">
          <cell r="C2523">
            <v>-1.2849163686548351</v>
          </cell>
          <cell r="D2523">
            <v>-15.838790501728253</v>
          </cell>
          <cell r="E2523">
            <v>-45.31673961172266</v>
          </cell>
          <cell r="F2523">
            <v>-12.805998685211691</v>
          </cell>
          <cell r="G2523">
            <v>-16.017461644844509</v>
          </cell>
          <cell r="H2523">
            <v>-37.381250000000001</v>
          </cell>
          <cell r="J2523">
            <v>62.945833333333326</v>
          </cell>
          <cell r="K2523">
            <v>-13.369573227991665</v>
          </cell>
          <cell r="L2523">
            <v>-29.037039620886976</v>
          </cell>
          <cell r="M2523">
            <v>-17.12038839485</v>
          </cell>
          <cell r="N2523">
            <v>-29.339999109159738</v>
          </cell>
          <cell r="O2523">
            <v>414.14499999999998</v>
          </cell>
          <cell r="V2523">
            <v>10.681557846506283</v>
          </cell>
          <cell r="AQ2523">
            <v>16.898</v>
          </cell>
        </row>
        <row r="2524">
          <cell r="B2524" t="str">
            <v>jul.03</v>
          </cell>
          <cell r="C2524">
            <v>-1.1872500556673353</v>
          </cell>
          <cell r="D2524">
            <v>-12.879302985370211</v>
          </cell>
          <cell r="E2524">
            <v>-44.181056767200744</v>
          </cell>
          <cell r="F2524">
            <v>-12.233613099293935</v>
          </cell>
          <cell r="G2524">
            <v>-14.8470798196643</v>
          </cell>
          <cell r="H2524">
            <v>-35.293750000000003</v>
          </cell>
          <cell r="J2524">
            <v>59.212499999999999</v>
          </cell>
          <cell r="K2524">
            <v>-12.036239894658332</v>
          </cell>
          <cell r="L2524">
            <v>-27.765673931843153</v>
          </cell>
          <cell r="M2524">
            <v>-18.420388394849997</v>
          </cell>
          <cell r="N2524">
            <v>-21.587749649195242</v>
          </cell>
          <cell r="O2524">
            <v>419.375</v>
          </cell>
          <cell r="V2524">
            <v>11.914483528188491</v>
          </cell>
          <cell r="AQ2524">
            <v>16.498999999999999</v>
          </cell>
        </row>
        <row r="2525">
          <cell r="C2525">
            <v>-0.82302511585114235</v>
          </cell>
          <cell r="D2525">
            <v>-10.86978341402699</v>
          </cell>
          <cell r="E2525">
            <v>-43.571268197151362</v>
          </cell>
          <cell r="F2525">
            <v>-9.6081323584560643</v>
          </cell>
          <cell r="G2525">
            <v>-11.128894549799325</v>
          </cell>
          <cell r="H2525">
            <v>-33.797916666666659</v>
          </cell>
          <cell r="J2525">
            <v>56.329166666666652</v>
          </cell>
          <cell r="K2525">
            <v>-12.369573227991665</v>
          </cell>
          <cell r="L2525">
            <v>-27.212763458411047</v>
          </cell>
          <cell r="M2525">
            <v>-16.753721728183333</v>
          </cell>
          <cell r="N2525">
            <v>-21.665050269942181</v>
          </cell>
          <cell r="O2525">
            <v>420.89100000000002</v>
          </cell>
          <cell r="V2525">
            <v>5.8919506889050233</v>
          </cell>
          <cell r="AQ2525">
            <v>16.010000000000002</v>
          </cell>
        </row>
        <row r="2526">
          <cell r="C2526">
            <v>-0.53931130789266135</v>
          </cell>
          <cell r="D2526">
            <v>-9.8161672991207922</v>
          </cell>
          <cell r="E2526">
            <v>-41.670961831260868</v>
          </cell>
          <cell r="F2526">
            <v>-7.4784672068403424</v>
          </cell>
          <cell r="G2526">
            <v>-13.084543938707048</v>
          </cell>
          <cell r="H2526">
            <v>-32.797916666666666</v>
          </cell>
          <cell r="J2526">
            <v>54.86249999999999</v>
          </cell>
          <cell r="K2526">
            <v>-12.369573227991665</v>
          </cell>
          <cell r="L2526">
            <v>-25.078817393296731</v>
          </cell>
          <cell r="M2526">
            <v>-14.72038839485</v>
          </cell>
          <cell r="N2526">
            <v>-18.287656240185679</v>
          </cell>
          <cell r="O2526">
            <v>440.66800000000001</v>
          </cell>
          <cell r="V2526">
            <v>8.1377097213017446</v>
          </cell>
          <cell r="AQ2526">
            <v>16.484999999999999</v>
          </cell>
        </row>
        <row r="2527">
          <cell r="C2527">
            <v>-0.16707230607567564</v>
          </cell>
          <cell r="D2527">
            <v>-9.8637315221605295</v>
          </cell>
          <cell r="E2527">
            <v>-41.031256800754903</v>
          </cell>
          <cell r="F2527">
            <v>-5.5535070623599276</v>
          </cell>
          <cell r="G2527">
            <v>-10.778003721152643</v>
          </cell>
          <cell r="H2527">
            <v>-30.327083333333331</v>
          </cell>
          <cell r="J2527">
            <v>55.11249999999999</v>
          </cell>
          <cell r="K2527">
            <v>-12.036239894658332</v>
          </cell>
          <cell r="L2527">
            <v>-23.132740665618133</v>
          </cell>
          <cell r="M2527">
            <v>-12.387055061516667</v>
          </cell>
          <cell r="N2527">
            <v>-18.519647077954033</v>
          </cell>
          <cell r="O2527">
            <v>447.91699999999997</v>
          </cell>
          <cell r="V2527">
            <v>-0.48061287175225065</v>
          </cell>
          <cell r="AQ2527">
            <v>17.206</v>
          </cell>
        </row>
        <row r="2528">
          <cell r="C2528">
            <v>-8.015801977853225E-2</v>
          </cell>
          <cell r="D2528">
            <v>-11.58545863620971</v>
          </cell>
          <cell r="E2528">
            <v>-39.507729032029097</v>
          </cell>
          <cell r="F2528">
            <v>-4.855721868320841</v>
          </cell>
          <cell r="G2528">
            <v>-10.209939883570618</v>
          </cell>
          <cell r="H2528">
            <v>-29.356249999999999</v>
          </cell>
          <cell r="J2528">
            <v>56.329166666666652</v>
          </cell>
          <cell r="K2528">
            <v>-12.702906561324999</v>
          </cell>
          <cell r="L2528">
            <v>-21.419018461499849</v>
          </cell>
          <cell r="M2528">
            <v>-10.487055061516669</v>
          </cell>
          <cell r="N2528">
            <v>-16.311000883373531</v>
          </cell>
          <cell r="O2528">
            <v>453.72699999999998</v>
          </cell>
          <cell r="V2528">
            <v>-2.061811753178977</v>
          </cell>
          <cell r="AQ2528">
            <v>18.184999999999999</v>
          </cell>
        </row>
        <row r="2529">
          <cell r="C2529">
            <v>-6.4675324136095891E-2</v>
          </cell>
          <cell r="D2529">
            <v>-11.840511691962258</v>
          </cell>
          <cell r="E2529">
            <v>-38.58579345383378</v>
          </cell>
          <cell r="F2529">
            <v>-4.4228266963961858</v>
          </cell>
          <cell r="G2529">
            <v>-6.13035149220633</v>
          </cell>
          <cell r="H2529">
            <v>-28.485416666666662</v>
          </cell>
          <cell r="J2529">
            <v>56.72916666666665</v>
          </cell>
          <cell r="K2529">
            <v>-12.702906561324999</v>
          </cell>
          <cell r="L2529">
            <v>-20.575147305109223</v>
          </cell>
          <cell r="M2529">
            <v>-10.987055061516669</v>
          </cell>
          <cell r="N2529">
            <v>-17.845280598105045</v>
          </cell>
          <cell r="O2529">
            <v>452.54199999999997</v>
          </cell>
          <cell r="V2529">
            <v>3.9882779793469325</v>
          </cell>
          <cell r="AQ2529">
            <v>18.393000000000001</v>
          </cell>
        </row>
        <row r="2530">
          <cell r="B2530" t="str">
            <v>jan.04</v>
          </cell>
          <cell r="C2530">
            <v>-0.17586133370911528</v>
          </cell>
          <cell r="D2530">
            <v>-11.061234376799348</v>
          </cell>
          <cell r="E2530">
            <v>-37.71838795216248</v>
          </cell>
          <cell r="F2530">
            <v>-4.1751027541583516</v>
          </cell>
          <cell r="G2530">
            <v>-6.673683357147806</v>
          </cell>
          <cell r="H2530">
            <v>-29.993749999999999</v>
          </cell>
          <cell r="J2530">
            <v>57.629166666666656</v>
          </cell>
          <cell r="K2530">
            <v>-13.036239894658332</v>
          </cell>
          <cell r="L2530">
            <v>-19.840336301766616</v>
          </cell>
          <cell r="M2530">
            <v>-10.753721728183335</v>
          </cell>
          <cell r="N2530">
            <v>-18.554836126306203</v>
          </cell>
          <cell r="O2530">
            <v>464.45</v>
          </cell>
          <cell r="V2530">
            <v>-8.1008583690987059</v>
          </cell>
          <cell r="AQ2530">
            <v>18.734999999999999</v>
          </cell>
        </row>
        <row r="2531">
          <cell r="C2531">
            <v>-0.21073394078721802</v>
          </cell>
          <cell r="D2531">
            <v>-9.7878819207115555</v>
          </cell>
          <cell r="E2531">
            <v>-37.607616758251289</v>
          </cell>
          <cell r="F2531">
            <v>-5.5768392078865743</v>
          </cell>
          <cell r="G2531">
            <v>-6.4092576647904629</v>
          </cell>
          <cell r="H2531">
            <v>-30.02291666666666</v>
          </cell>
          <cell r="J2531">
            <v>58.079166666666652</v>
          </cell>
          <cell r="K2531">
            <v>-11.369573227991665</v>
          </cell>
          <cell r="L2531">
            <v>-18.952127247277577</v>
          </cell>
          <cell r="M2531">
            <v>-10.62038839485</v>
          </cell>
          <cell r="N2531">
            <v>-19.65070190936753</v>
          </cell>
          <cell r="O2531">
            <v>467.54</v>
          </cell>
          <cell r="V2531">
            <v>-3.5243988123569214</v>
          </cell>
          <cell r="AQ2531">
            <v>18.937999999999999</v>
          </cell>
        </row>
        <row r="2532">
          <cell r="C2532">
            <v>-0.21130393406262571</v>
          </cell>
          <cell r="D2532">
            <v>-10.2258395232588</v>
          </cell>
          <cell r="E2532">
            <v>-37.464614632522803</v>
          </cell>
          <cell r="F2532">
            <v>-7.4262064970940038</v>
          </cell>
          <cell r="G2532">
            <v>-3.4413683754012894</v>
          </cell>
          <cell r="H2532">
            <v>-30.268750000000001</v>
          </cell>
          <cell r="J2532">
            <v>58.262499999999989</v>
          </cell>
          <cell r="K2532">
            <v>-11.369573227991665</v>
          </cell>
          <cell r="L2532">
            <v>-17.666122995820611</v>
          </cell>
          <cell r="M2532">
            <v>-9.3537217281833325</v>
          </cell>
          <cell r="N2532">
            <v>-16.486490078043939</v>
          </cell>
          <cell r="O2532">
            <v>471.089</v>
          </cell>
          <cell r="V2532">
            <v>8.6840579710144805</v>
          </cell>
          <cell r="AQ2532">
            <v>18.919</v>
          </cell>
        </row>
        <row r="2533">
          <cell r="C2533">
            <v>-3.0798249025719773E-2</v>
          </cell>
          <cell r="D2533">
            <v>-10.673356295938021</v>
          </cell>
          <cell r="E2533">
            <v>-37.221681080155463</v>
          </cell>
          <cell r="F2533">
            <v>-8.223983970433677</v>
          </cell>
          <cell r="G2533">
            <v>2.0194816249060832</v>
          </cell>
          <cell r="H2533">
            <v>-30.768750000000001</v>
          </cell>
          <cell r="J2533">
            <v>57.61249999999999</v>
          </cell>
          <cell r="K2533">
            <v>-11.036239894658332</v>
          </cell>
          <cell r="L2533">
            <v>-17.846922557752592</v>
          </cell>
          <cell r="M2533">
            <v>-8.3537217281833342</v>
          </cell>
          <cell r="N2533">
            <v>-17.213334970809015</v>
          </cell>
          <cell r="O2533">
            <v>462.05599999999998</v>
          </cell>
          <cell r="V2533">
            <v>-2.0038563862244008</v>
          </cell>
          <cell r="AQ2533">
            <v>18.533000000000001</v>
          </cell>
        </row>
        <row r="2534">
          <cell r="C2534">
            <v>0.37048857547979186</v>
          </cell>
          <cell r="D2534">
            <v>-9.5142365978555308</v>
          </cell>
          <cell r="E2534">
            <v>-36.94242808206571</v>
          </cell>
          <cell r="F2534">
            <v>-5.0139265497063379</v>
          </cell>
          <cell r="G2534">
            <v>5.4975204972180336</v>
          </cell>
          <cell r="H2534">
            <v>-30.706250000000001</v>
          </cell>
          <cell r="J2534">
            <v>55.395833333333314</v>
          </cell>
          <cell r="K2534">
            <v>-11.036239894658332</v>
          </cell>
          <cell r="L2534">
            <v>-17.288416561573083</v>
          </cell>
          <cell r="M2534">
            <v>-8.4870550615166689</v>
          </cell>
          <cell r="N2534">
            <v>-14.779419839102538</v>
          </cell>
          <cell r="O2534">
            <v>452.14</v>
          </cell>
          <cell r="V2534">
            <v>-3.7948362502166044</v>
          </cell>
          <cell r="AQ2534">
            <v>17.831</v>
          </cell>
        </row>
        <row r="2535">
          <cell r="C2535">
            <v>0.65119715684493795</v>
          </cell>
          <cell r="D2535">
            <v>-7.2679610252806803</v>
          </cell>
          <cell r="E2535">
            <v>-36.512149080778144</v>
          </cell>
          <cell r="F2535">
            <v>-2.4342403463278406</v>
          </cell>
          <cell r="G2535">
            <v>5.0385095501768404</v>
          </cell>
          <cell r="H2535">
            <v>-29.318750000000001</v>
          </cell>
          <cell r="J2535">
            <v>50.179166666666653</v>
          </cell>
          <cell r="K2535">
            <v>-11.036239894658332</v>
          </cell>
          <cell r="L2535">
            <v>-16.094525225664615</v>
          </cell>
          <cell r="M2535">
            <v>-8.9537217281833339</v>
          </cell>
          <cell r="N2535">
            <v>-14.122855831984266</v>
          </cell>
          <cell r="O2535">
            <v>444.67899999999997</v>
          </cell>
          <cell r="V2535">
            <v>3.7832399022567298</v>
          </cell>
          <cell r="AQ2535">
            <v>17.315999999999999</v>
          </cell>
        </row>
        <row r="2536">
          <cell r="B2536" t="str">
            <v>jul.04</v>
          </cell>
          <cell r="C2536">
            <v>0.82885837464285961</v>
          </cell>
          <cell r="D2536">
            <v>-5.3792724468946602</v>
          </cell>
          <cell r="E2536">
            <v>-36.445119976004769</v>
          </cell>
          <cell r="F2536">
            <v>-0.10744875065121007</v>
          </cell>
          <cell r="G2536">
            <v>1.977959120540157</v>
          </cell>
          <cell r="H2536">
            <v>-27.193750000000001</v>
          </cell>
          <cell r="J2536">
            <v>44.245833333333316</v>
          </cell>
          <cell r="K2536">
            <v>-11.702906561324999</v>
          </cell>
          <cell r="L2536">
            <v>-15.96046701611786</v>
          </cell>
          <cell r="M2536">
            <v>-8.2537217281833346</v>
          </cell>
          <cell r="N2536">
            <v>-9.310362801717643</v>
          </cell>
          <cell r="O2536">
            <v>446.09100000000001</v>
          </cell>
          <cell r="V2536">
            <v>2.2660835278465186E-3</v>
          </cell>
          <cell r="AQ2536">
            <v>17.151</v>
          </cell>
        </row>
        <row r="2537">
          <cell r="C2537">
            <v>0.85469392860590276</v>
          </cell>
          <cell r="D2537">
            <v>-3.3708635391720896</v>
          </cell>
          <cell r="E2537">
            <v>-35.842197588277891</v>
          </cell>
          <cell r="F2537">
            <v>-1.2677573826882929</v>
          </cell>
          <cell r="G2537">
            <v>1.7898963134905193</v>
          </cell>
          <cell r="H2537">
            <v>-25.756250000000001</v>
          </cell>
          <cell r="J2537">
            <v>40.245833333333316</v>
          </cell>
          <cell r="K2537">
            <v>-12.036239894658332</v>
          </cell>
          <cell r="L2537">
            <v>-15.421288907330782</v>
          </cell>
          <cell r="M2537">
            <v>-7.7203883948500005</v>
          </cell>
          <cell r="N2537">
            <v>-7.8179593342399043</v>
          </cell>
          <cell r="O2537">
            <v>449.76</v>
          </cell>
          <cell r="V2537">
            <v>18.007761228100215</v>
          </cell>
          <cell r="AQ2537">
            <v>17.212</v>
          </cell>
        </row>
        <row r="2538">
          <cell r="C2538">
            <v>0.86159252573916201</v>
          </cell>
          <cell r="D2538">
            <v>-3.7041436757798833</v>
          </cell>
          <cell r="E2538">
            <v>-35.332864150307536</v>
          </cell>
          <cell r="F2538">
            <v>-1.3181655965583969</v>
          </cell>
          <cell r="G2538">
            <v>0.60417444323914582</v>
          </cell>
          <cell r="H2538">
            <v>-25.877083333333331</v>
          </cell>
          <cell r="J2538">
            <v>41.012499999999989</v>
          </cell>
          <cell r="K2538">
            <v>-12.702906561324999</v>
          </cell>
          <cell r="L2538">
            <v>-15.735955364723386</v>
          </cell>
          <cell r="M2538">
            <v>-7.12038839485</v>
          </cell>
          <cell r="N2538">
            <v>-8.4237850632685092</v>
          </cell>
          <cell r="O2538">
            <v>466.529</v>
          </cell>
          <cell r="V2538">
            <v>15.490936068640737</v>
          </cell>
          <cell r="AQ2538">
            <v>17.617999999999999</v>
          </cell>
        </row>
        <row r="2539">
          <cell r="C2539">
            <v>0.72627699795598577</v>
          </cell>
          <cell r="D2539">
            <v>-4.3716910948995498</v>
          </cell>
          <cell r="E2539">
            <v>-35.091346445759235</v>
          </cell>
          <cell r="F2539">
            <v>-2.7765164653534726</v>
          </cell>
          <cell r="G2539">
            <v>-0.92039967907535825</v>
          </cell>
          <cell r="H2539">
            <v>-27.085416666666664</v>
          </cell>
          <cell r="J2539">
            <v>43.879166666666656</v>
          </cell>
          <cell r="K2539">
            <v>-13.369573227991665</v>
          </cell>
          <cell r="L2539">
            <v>-16.252919955626798</v>
          </cell>
          <cell r="M2539">
            <v>-8.0870550615166668</v>
          </cell>
          <cell r="N2539">
            <v>-13.246221180099381</v>
          </cell>
          <cell r="O2539">
            <v>467.80900000000003</v>
          </cell>
          <cell r="V2539">
            <v>-6.8681917211328987</v>
          </cell>
          <cell r="AQ2539">
            <v>18.399999999999999</v>
          </cell>
        </row>
        <row r="2540">
          <cell r="C2540">
            <v>0.44398775712436894</v>
          </cell>
          <cell r="D2540">
            <v>-6.2286008190541926</v>
          </cell>
          <cell r="E2540">
            <v>-34.398964650896538</v>
          </cell>
          <cell r="F2540">
            <v>-3.6637389675686181</v>
          </cell>
          <cell r="G2540">
            <v>-2.3538007788118986</v>
          </cell>
          <cell r="H2540">
            <v>-28.668749999999999</v>
          </cell>
          <cell r="J2540">
            <v>47.395833333333321</v>
          </cell>
          <cell r="K2540">
            <v>-13.369573227991665</v>
          </cell>
          <cell r="L2540">
            <v>-16.868156365901395</v>
          </cell>
          <cell r="M2540">
            <v>-8.5203883948500003</v>
          </cell>
          <cell r="N2540">
            <v>-13.351733285292411</v>
          </cell>
          <cell r="O2540">
            <v>471.19</v>
          </cell>
          <cell r="V2540">
            <v>14.242839433679123</v>
          </cell>
          <cell r="AQ2540">
            <v>19.631</v>
          </cell>
        </row>
        <row r="2541">
          <cell r="C2541">
            <v>0.19056399153037051</v>
          </cell>
          <cell r="D2541">
            <v>-7.9800133195659368</v>
          </cell>
          <cell r="E2541">
            <v>-33.617509186107178</v>
          </cell>
          <cell r="F2541">
            <v>-4.2372422426464702</v>
          </cell>
          <cell r="G2541">
            <v>-3.1909090950389962</v>
          </cell>
          <cell r="H2541">
            <v>-30.164583333333326</v>
          </cell>
          <cell r="J2541">
            <v>49.412499999999987</v>
          </cell>
          <cell r="K2541">
            <v>-13.036239894658332</v>
          </cell>
          <cell r="L2541">
            <v>-16.305245436322682</v>
          </cell>
          <cell r="M2541">
            <v>-7.953721728183333</v>
          </cell>
          <cell r="N2541">
            <v>-11.033899918608055</v>
          </cell>
          <cell r="O2541">
            <v>468.85199999999998</v>
          </cell>
          <cell r="V2541">
            <v>5.6013312219866274</v>
          </cell>
          <cell r="AQ2541">
            <v>20.036000000000001</v>
          </cell>
        </row>
        <row r="2542">
          <cell r="B2542" t="str">
            <v>jan.05</v>
          </cell>
          <cell r="C2542">
            <v>0.11574043682658457</v>
          </cell>
          <cell r="D2542">
            <v>-8.5646172312215825</v>
          </cell>
          <cell r="E2542">
            <v>-32.438137915856153</v>
          </cell>
          <cell r="F2542">
            <v>-4.6152013892606663</v>
          </cell>
          <cell r="G2542">
            <v>-3.8212679138493146</v>
          </cell>
          <cell r="H2542">
            <v>-30.822916666666657</v>
          </cell>
          <cell r="J2542">
            <v>50.945833333333319</v>
          </cell>
          <cell r="K2542">
            <v>-10.702906561324999</v>
          </cell>
          <cell r="L2542">
            <v>-14.279836229153972</v>
          </cell>
          <cell r="M2542">
            <v>-6.2870550615166669</v>
          </cell>
          <cell r="N2542">
            <v>-5.7275623260806521</v>
          </cell>
          <cell r="O2542">
            <v>483.447</v>
          </cell>
          <cell r="V2542">
            <v>6.2463514302393497</v>
          </cell>
          <cell r="AQ2542">
            <v>20.792000000000002</v>
          </cell>
        </row>
        <row r="2543">
          <cell r="C2543">
            <v>0.19161142047544705</v>
          </cell>
          <cell r="D2543">
            <v>-9.8174570217342367</v>
          </cell>
          <cell r="E2543">
            <v>-32.319802919344625</v>
          </cell>
          <cell r="F2543">
            <v>-5.0867582902005326</v>
          </cell>
          <cell r="G2543">
            <v>-4.0633673777468697</v>
          </cell>
          <cell r="H2543">
            <v>-30.28125</v>
          </cell>
          <cell r="J2543">
            <v>50.295833333333313</v>
          </cell>
          <cell r="K2543">
            <v>-12.036239894658332</v>
          </cell>
          <cell r="L2543">
            <v>-14.709832902797567</v>
          </cell>
          <cell r="M2543">
            <v>-6.1870550615166664</v>
          </cell>
          <cell r="N2543">
            <v>-3.5774626369010076</v>
          </cell>
          <cell r="O2543">
            <v>487.62299999999999</v>
          </cell>
          <cell r="V2543">
            <v>3.4628576798383603</v>
          </cell>
          <cell r="AQ2543">
            <v>21.152999999999999</v>
          </cell>
        </row>
        <row r="2544">
          <cell r="C2544">
            <v>0.36845609154424891</v>
          </cell>
          <cell r="D2544">
            <v>-10.172662231121762</v>
          </cell>
          <cell r="E2544">
            <v>-32.917515093852494</v>
          </cell>
          <cell r="F2544">
            <v>-4.9629165170730003</v>
          </cell>
          <cell r="G2544">
            <v>-4.5952187170367162</v>
          </cell>
          <cell r="H2544">
            <v>-28.243749999999999</v>
          </cell>
          <cell r="J2544">
            <v>47.72916666666665</v>
          </cell>
          <cell r="K2544">
            <v>-12.036239894658332</v>
          </cell>
          <cell r="L2544">
            <v>-15.238590585146639</v>
          </cell>
          <cell r="M2544">
            <v>-6.6870550615166664</v>
          </cell>
          <cell r="N2544">
            <v>-3.5804441418179542</v>
          </cell>
          <cell r="O2544">
            <v>484.48700000000002</v>
          </cell>
          <cell r="V2544">
            <v>0.4608491572434481</v>
          </cell>
          <cell r="AQ2544">
            <v>21.28</v>
          </cell>
        </row>
        <row r="2545">
          <cell r="C2545">
            <v>0.38041168480838078</v>
          </cell>
          <cell r="D2545">
            <v>-9.271225062387499</v>
          </cell>
          <cell r="E2545">
            <v>-31.880982113023169</v>
          </cell>
          <cell r="F2545">
            <v>-5.5452569010455468</v>
          </cell>
          <cell r="G2545">
            <v>-5.5476786301902878</v>
          </cell>
          <cell r="H2545">
            <v>-25.668749999999999</v>
          </cell>
          <cell r="J2545">
            <v>44.245833333333316</v>
          </cell>
          <cell r="K2545">
            <v>-13.369573227991665</v>
          </cell>
          <cell r="L2545">
            <v>-14.832191290154659</v>
          </cell>
          <cell r="M2545">
            <v>-8.0870550615166668</v>
          </cell>
          <cell r="N2545">
            <v>-4.4036536879417341</v>
          </cell>
          <cell r="O2545">
            <v>478.608</v>
          </cell>
          <cell r="V2545">
            <v>9.5591531755915291</v>
          </cell>
          <cell r="AQ2545">
            <v>21.059000000000001</v>
          </cell>
        </row>
        <row r="2546">
          <cell r="C2546">
            <v>0.34073651177657405</v>
          </cell>
          <cell r="D2546">
            <v>-8.6892467067998922</v>
          </cell>
          <cell r="E2546">
            <v>-31.896068840805679</v>
          </cell>
          <cell r="F2546">
            <v>-5.1521523218328822</v>
          </cell>
          <cell r="G2546">
            <v>-6.7650778976610626</v>
          </cell>
          <cell r="H2546">
            <v>-24.389583333333331</v>
          </cell>
          <cell r="J2546">
            <v>42.345833333333324</v>
          </cell>
          <cell r="K2546">
            <v>-11.369573227991665</v>
          </cell>
          <cell r="L2546">
            <v>-14.529031412386352</v>
          </cell>
          <cell r="M2546">
            <v>-9.2870550615166678</v>
          </cell>
          <cell r="N2546">
            <v>-8.3680431560611552</v>
          </cell>
          <cell r="O2546">
            <v>470.274</v>
          </cell>
          <cell r="V2546">
            <v>9.9397900370522763</v>
          </cell>
          <cell r="AQ2546">
            <v>20.239999999999998</v>
          </cell>
        </row>
        <row r="2547">
          <cell r="C2547">
            <v>0.12175955419154345</v>
          </cell>
          <cell r="D2547">
            <v>-8.5029931215408947</v>
          </cell>
          <cell r="E2547">
            <v>-31.425502393027074</v>
          </cell>
          <cell r="F2547">
            <v>-6.3255408694333362</v>
          </cell>
          <cell r="G2547">
            <v>-6.7635781089866072</v>
          </cell>
          <cell r="H2547">
            <v>-27.602083333333329</v>
          </cell>
          <cell r="J2547">
            <v>44.895833333333321</v>
          </cell>
          <cell r="K2547">
            <v>-11.369573227991665</v>
          </cell>
          <cell r="L2547">
            <v>-14.587898516829137</v>
          </cell>
          <cell r="M2547">
            <v>-10.820388394849999</v>
          </cell>
          <cell r="N2547">
            <v>-13.633480284971832</v>
          </cell>
          <cell r="O2547">
            <v>463.67599999999999</v>
          </cell>
          <cell r="V2547">
            <v>15.697626104540042</v>
          </cell>
          <cell r="AQ2547">
            <v>19.760000000000002</v>
          </cell>
        </row>
        <row r="2548">
          <cell r="B2548" t="str">
            <v>jul.05</v>
          </cell>
          <cell r="C2548">
            <v>-0.25966182918645897</v>
          </cell>
          <cell r="D2548">
            <v>-10.689724782187922</v>
          </cell>
          <cell r="E2548">
            <v>-31.518877852240177</v>
          </cell>
          <cell r="F2548">
            <v>-7.5501454130222045</v>
          </cell>
          <cell r="G2548">
            <v>-7.1370665457816189</v>
          </cell>
          <cell r="H2548">
            <v>-32.056249999999999</v>
          </cell>
          <cell r="J2548">
            <v>49.279166666666661</v>
          </cell>
          <cell r="K2548">
            <v>-11.036239894658332</v>
          </cell>
          <cell r="L2548">
            <v>-14.10798276858867</v>
          </cell>
          <cell r="M2548">
            <v>-11.420388394850001</v>
          </cell>
          <cell r="N2548">
            <v>-17.905639930818239</v>
          </cell>
          <cell r="O2548">
            <v>460.41199999999998</v>
          </cell>
          <cell r="V2548">
            <v>-2.9798323136188687</v>
          </cell>
          <cell r="AQ2548">
            <v>19.376000000000001</v>
          </cell>
        </row>
        <row r="2549">
          <cell r="C2549">
            <v>-0.45510351283558176</v>
          </cell>
          <cell r="D2549">
            <v>-9.8194562103973713</v>
          </cell>
          <cell r="E2549">
            <v>-31.567629770427686</v>
          </cell>
          <cell r="F2549">
            <v>-9.6888631906320608</v>
          </cell>
          <cell r="G2549">
            <v>-6.8032382289133766</v>
          </cell>
          <cell r="H2549">
            <v>-35.702083333333327</v>
          </cell>
          <cell r="J2549">
            <v>52.095833333333324</v>
          </cell>
          <cell r="K2549">
            <v>-11.369573227991665</v>
          </cell>
          <cell r="L2549">
            <v>-14.205486604963696</v>
          </cell>
          <cell r="M2549">
            <v>-11.453721728183334</v>
          </cell>
          <cell r="N2549">
            <v>-18.520663482941689</v>
          </cell>
          <cell r="O2549">
            <v>464.88799999999998</v>
          </cell>
          <cell r="V2549">
            <v>2.5146891699107776</v>
          </cell>
          <cell r="AQ2549">
            <v>19.227</v>
          </cell>
        </row>
        <row r="2550">
          <cell r="C2550">
            <v>-0.50764151651824274</v>
          </cell>
          <cell r="D2550">
            <v>-8.1345409996163358</v>
          </cell>
          <cell r="E2550">
            <v>-32.763729255753709</v>
          </cell>
          <cell r="F2550">
            <v>-10.628540015044349</v>
          </cell>
          <cell r="G2550">
            <v>-6.68606618919243</v>
          </cell>
          <cell r="H2550">
            <v>-35.910416666666663</v>
          </cell>
          <cell r="J2550">
            <v>52.595833333333324</v>
          </cell>
          <cell r="K2550">
            <v>-12.036239894658332</v>
          </cell>
          <cell r="L2550">
            <v>-15.264352242282408</v>
          </cell>
          <cell r="M2550">
            <v>-11.787055061516666</v>
          </cell>
          <cell r="N2550">
            <v>-14.897081956248561</v>
          </cell>
          <cell r="O2550">
            <v>482.548</v>
          </cell>
          <cell r="V2550">
            <v>-3.9645854571352723</v>
          </cell>
          <cell r="AQ2550">
            <v>19.681000000000001</v>
          </cell>
        </row>
        <row r="2551">
          <cell r="C2551">
            <v>-0.28140531761444049</v>
          </cell>
          <cell r="D2551">
            <v>-5.0999788026810977</v>
          </cell>
          <cell r="E2551">
            <v>-34.112009146288486</v>
          </cell>
          <cell r="F2551">
            <v>-11.28102043826258</v>
          </cell>
          <cell r="G2551">
            <v>-6.0997413439193648</v>
          </cell>
          <cell r="H2551">
            <v>-35.272916666666667</v>
          </cell>
          <cell r="J2551">
            <v>51.895833333333321</v>
          </cell>
          <cell r="K2551">
            <v>-12.036239894658332</v>
          </cell>
          <cell r="L2551">
            <v>-15.62757869001863</v>
          </cell>
          <cell r="M2551">
            <v>-13.487055061516669</v>
          </cell>
          <cell r="N2551">
            <v>-12.921565931453221</v>
          </cell>
          <cell r="O2551">
            <v>484.73</v>
          </cell>
          <cell r="V2551">
            <v>2.9865294266721243</v>
          </cell>
          <cell r="AQ2551">
            <v>20.341000000000001</v>
          </cell>
        </row>
        <row r="2552">
          <cell r="C2552">
            <v>-0.38048645622111821</v>
          </cell>
          <cell r="D2552">
            <v>-4.8919767279703388</v>
          </cell>
          <cell r="E2552">
            <v>-35.364570833042393</v>
          </cell>
          <cell r="F2552">
            <v>-11.146038279140781</v>
          </cell>
          <cell r="G2552">
            <v>-8.335265579209862</v>
          </cell>
          <cell r="H2552">
            <v>-34.977083333333326</v>
          </cell>
          <cell r="J2552">
            <v>53.11249999999999</v>
          </cell>
          <cell r="K2552">
            <v>-12.702906561324999</v>
          </cell>
          <cell r="L2552">
            <v>-17.46603539685978</v>
          </cell>
          <cell r="M2552">
            <v>-14.120388394850002</v>
          </cell>
          <cell r="N2552">
            <v>-12.239956584226592</v>
          </cell>
          <cell r="O2552">
            <v>486.31099999999998</v>
          </cell>
          <cell r="V2552">
            <v>0.91566723776890235</v>
          </cell>
          <cell r="AQ2552">
            <v>21.381</v>
          </cell>
        </row>
        <row r="2553">
          <cell r="C2553">
            <v>-0.23128274195443263</v>
          </cell>
          <cell r="D2553">
            <v>-5.8058914026099844</v>
          </cell>
          <cell r="E2553">
            <v>-35.359958501913418</v>
          </cell>
          <cell r="F2553">
            <v>-8.7556299043338672</v>
          </cell>
          <cell r="G2553">
            <v>-6.2527883822671955</v>
          </cell>
          <cell r="H2553">
            <v>-34.947916666666657</v>
          </cell>
          <cell r="J2553">
            <v>54.429166666666653</v>
          </cell>
          <cell r="K2553">
            <v>-12.369573227991665</v>
          </cell>
          <cell r="L2553">
            <v>-17.790144067935167</v>
          </cell>
          <cell r="M2553">
            <v>-15.187055061516668</v>
          </cell>
          <cell r="N2553">
            <v>-9.675602675461084</v>
          </cell>
          <cell r="O2553">
            <v>479.37299999999999</v>
          </cell>
          <cell r="V2553">
            <v>7.426421999695032</v>
          </cell>
          <cell r="AQ2553">
            <v>21.57</v>
          </cell>
        </row>
        <row r="2554">
          <cell r="B2554" t="str">
            <v>jan.06</v>
          </cell>
          <cell r="C2554">
            <v>-0.27099226335932092</v>
          </cell>
          <cell r="D2554">
            <v>-7.555159424405109</v>
          </cell>
          <cell r="E2554">
            <v>-36.675686956742595</v>
          </cell>
          <cell r="F2554">
            <v>-6.6536131955833975</v>
          </cell>
          <cell r="G2554">
            <v>-6.1153393850810049</v>
          </cell>
          <cell r="H2554">
            <v>-35.168750000000003</v>
          </cell>
          <cell r="J2554">
            <v>55.212499999999984</v>
          </cell>
          <cell r="K2554">
            <v>-13.702906561324999</v>
          </cell>
          <cell r="L2554">
            <v>-20.421600977593513</v>
          </cell>
          <cell r="M2554">
            <v>-14.420388394850001</v>
          </cell>
          <cell r="N2554">
            <v>-10.088125561661167</v>
          </cell>
          <cell r="O2554">
            <v>491.18400000000003</v>
          </cell>
          <cell r="V2554">
            <v>7.7578872740162952</v>
          </cell>
          <cell r="AQ2554">
            <v>22.484999999999999</v>
          </cell>
        </row>
        <row r="2555">
          <cell r="C2555">
            <v>2.0357672295314572E-2</v>
          </cell>
          <cell r="D2555">
            <v>-8.0391800490366325</v>
          </cell>
          <cell r="E2555">
            <v>-36.488285831207442</v>
          </cell>
          <cell r="F2555">
            <v>-5.1352363130188543</v>
          </cell>
          <cell r="G2555">
            <v>-4.1947156679025914</v>
          </cell>
          <cell r="H2555">
            <v>-34.039583333333333</v>
          </cell>
          <cell r="J2555">
            <v>54.495833333333316</v>
          </cell>
          <cell r="K2555">
            <v>-12.702906561324999</v>
          </cell>
          <cell r="L2555">
            <v>-18.046798726523207</v>
          </cell>
          <cell r="M2555">
            <v>-13.553721728183334</v>
          </cell>
          <cell r="N2555">
            <v>-10.768182198833408</v>
          </cell>
          <cell r="O2555">
            <v>487.93599999999998</v>
          </cell>
          <cell r="V2555">
            <v>-0.95140781108082884</v>
          </cell>
          <cell r="AQ2555">
            <v>22.620999999999999</v>
          </cell>
        </row>
        <row r="2556">
          <cell r="C2556">
            <v>-0.15433897426768184</v>
          </cell>
          <cell r="D2556">
            <v>-8.9337228636825454</v>
          </cell>
          <cell r="E2556">
            <v>-36.772359015261841</v>
          </cell>
          <cell r="F2556">
            <v>-7.6613526716122244</v>
          </cell>
          <cell r="G2556">
            <v>-6.0562240965652441</v>
          </cell>
          <cell r="H2556">
            <v>-31.785416666666666</v>
          </cell>
          <cell r="J2556">
            <v>51.479166666666657</v>
          </cell>
          <cell r="K2556">
            <v>-10.369573227991667</v>
          </cell>
          <cell r="L2556">
            <v>-18.948278427965345</v>
          </cell>
          <cell r="M2556">
            <v>-11.653721728183333</v>
          </cell>
          <cell r="N2556">
            <v>-15.177752637175487</v>
          </cell>
          <cell r="O2556">
            <v>480.16399999999999</v>
          </cell>
          <cell r="V2556">
            <v>10.151637429384541</v>
          </cell>
          <cell r="AQ2556">
            <v>22.006</v>
          </cell>
        </row>
        <row r="2557">
          <cell r="C2557">
            <v>3.8161830016496257E-2</v>
          </cell>
          <cell r="D2557">
            <v>-9.2731813274131749</v>
          </cell>
          <cell r="E2557">
            <v>-36.706320474806326</v>
          </cell>
          <cell r="F2557">
            <v>-7.6012629794287241</v>
          </cell>
          <cell r="G2557">
            <v>-4.970083961977446</v>
          </cell>
          <cell r="H2557">
            <v>-30.131250000000001</v>
          </cell>
          <cell r="J2557">
            <v>48.979166666666657</v>
          </cell>
          <cell r="K2557">
            <v>-8.7029065613249994</v>
          </cell>
          <cell r="L2557">
            <v>-19.149534680387653</v>
          </cell>
          <cell r="M2557">
            <v>-10.820388394849999</v>
          </cell>
          <cell r="N2557">
            <v>-13.432998645744993</v>
          </cell>
          <cell r="O2557">
            <v>469.25299999999999</v>
          </cell>
          <cell r="V2557">
            <v>-12.392016004364825</v>
          </cell>
          <cell r="AQ2557">
            <v>21.47</v>
          </cell>
        </row>
        <row r="2558">
          <cell r="C2558">
            <v>-7.780838295576506E-2</v>
          </cell>
          <cell r="D2558">
            <v>-9.1199068655412869</v>
          </cell>
          <cell r="E2558">
            <v>-38.043660363479766</v>
          </cell>
          <cell r="F2558">
            <v>-9.2597857628087468</v>
          </cell>
          <cell r="G2558">
            <v>-4.7419821449697421</v>
          </cell>
          <cell r="H2558">
            <v>-29.806249999999999</v>
          </cell>
          <cell r="J2558">
            <v>46.579166666666652</v>
          </cell>
          <cell r="K2558">
            <v>-8.0362398946583333</v>
          </cell>
          <cell r="L2558">
            <v>-22.157547791067856</v>
          </cell>
          <cell r="M2558">
            <v>-10.787055061516668</v>
          </cell>
          <cell r="N2558">
            <v>-10.016103236229668</v>
          </cell>
          <cell r="O2558">
            <v>457.00900000000001</v>
          </cell>
          <cell r="V2558">
            <v>2.5932080417534698</v>
          </cell>
          <cell r="AQ2558">
            <v>20.838999999999999</v>
          </cell>
        </row>
        <row r="2559">
          <cell r="C2559">
            <v>0.35682317072567965</v>
          </cell>
          <cell r="D2559">
            <v>-7.4632057466715471</v>
          </cell>
          <cell r="E2559">
            <v>-39.10001104658479</v>
          </cell>
          <cell r="F2559">
            <v>-7.2162561018088338</v>
          </cell>
          <cell r="G2559">
            <v>2.1852684598596057</v>
          </cell>
          <cell r="H2559">
            <v>-30.181249999999999</v>
          </cell>
          <cell r="J2559">
            <v>46.162499999999987</v>
          </cell>
          <cell r="K2559">
            <v>-6.0362398946583333</v>
          </cell>
          <cell r="L2559">
            <v>-21.936915823944563</v>
          </cell>
          <cell r="M2559">
            <v>-8.8870550615166675</v>
          </cell>
          <cell r="N2559">
            <v>-6.3653847991513564</v>
          </cell>
          <cell r="O2559">
            <v>442.49900000000002</v>
          </cell>
          <cell r="V2559">
            <v>-7.6613675541092885E-2</v>
          </cell>
          <cell r="AQ2559">
            <v>20.100000000000001</v>
          </cell>
        </row>
        <row r="2560">
          <cell r="B2560" t="str">
            <v>jul.06</v>
          </cell>
          <cell r="C2560">
            <v>0.47582902622335993</v>
          </cell>
          <cell r="D2560">
            <v>-5.2868524594447184</v>
          </cell>
          <cell r="E2560">
            <v>-39.622981826243887</v>
          </cell>
          <cell r="F2560">
            <v>-7.2284035565916547</v>
          </cell>
          <cell r="G2560">
            <v>3.5389171924385239</v>
          </cell>
          <cell r="H2560">
            <v>-29.764583333333331</v>
          </cell>
          <cell r="J2560">
            <v>45.145833333333314</v>
          </cell>
          <cell r="K2560">
            <v>-3.7029065613249998</v>
          </cell>
          <cell r="L2560">
            <v>-21.982857383262765</v>
          </cell>
          <cell r="M2560">
            <v>-6.1203883948500009</v>
          </cell>
          <cell r="N2560">
            <v>-6.3958825644979953</v>
          </cell>
          <cell r="O2560">
            <v>436.90100000000001</v>
          </cell>
          <cell r="V2560">
            <v>1.9595936003737213</v>
          </cell>
          <cell r="AQ2560">
            <v>19.398</v>
          </cell>
        </row>
        <row r="2561">
          <cell r="C2561">
            <v>0.65337821339592728</v>
          </cell>
          <cell r="D2561">
            <v>-3.8378240607160152</v>
          </cell>
          <cell r="E2561">
            <v>-39.276058561103561</v>
          </cell>
          <cell r="F2561">
            <v>-6.4669836670216254</v>
          </cell>
          <cell r="G2561">
            <v>2.3107530468307056</v>
          </cell>
          <cell r="H2561">
            <v>-28.02291666666666</v>
          </cell>
          <cell r="J2561">
            <v>43.279166666666661</v>
          </cell>
          <cell r="K2561">
            <v>-2.3695732279916668</v>
          </cell>
          <cell r="L2561">
            <v>-21.622344186315463</v>
          </cell>
          <cell r="M2561">
            <v>-3.7537217281833342</v>
          </cell>
          <cell r="N2561">
            <v>-8.6206522084171393</v>
          </cell>
          <cell r="O2561">
            <v>436.79199999999997</v>
          </cell>
          <cell r="V2561">
            <v>2.0331627237776262</v>
          </cell>
          <cell r="AQ2561">
            <v>19.061</v>
          </cell>
        </row>
        <row r="2562">
          <cell r="C2562">
            <v>0.62886973475131724</v>
          </cell>
          <cell r="D2562">
            <v>-2.3768026163538831</v>
          </cell>
          <cell r="E2562">
            <v>-38.796735882899263</v>
          </cell>
          <cell r="F2562">
            <v>-6.1927663052750122</v>
          </cell>
          <cell r="G2562">
            <v>-2.6878603135125001</v>
          </cell>
          <cell r="H2562">
            <v>-25.864583333333332</v>
          </cell>
          <cell r="J2562">
            <v>40.962499999999984</v>
          </cell>
          <cell r="K2562">
            <v>-3.7029065613249998</v>
          </cell>
          <cell r="L2562">
            <v>-21.330365496573524</v>
          </cell>
          <cell r="M2562">
            <v>-4.4537217281833339</v>
          </cell>
          <cell r="N2562">
            <v>-12.81042957499114</v>
          </cell>
          <cell r="O2562">
            <v>448.73599999999999</v>
          </cell>
          <cell r="V2562">
            <v>-5.1374145703068201</v>
          </cell>
          <cell r="AQ2562">
            <v>19.367000000000001</v>
          </cell>
        </row>
        <row r="2563">
          <cell r="C2563">
            <v>0.82459917098191871</v>
          </cell>
          <cell r="D2563">
            <v>-2.7848725192067083</v>
          </cell>
          <cell r="E2563">
            <v>-38.794791088481965</v>
          </cell>
          <cell r="F2563">
            <v>-4.2593326941106628</v>
          </cell>
          <cell r="G2563">
            <v>-1.2170526132559589</v>
          </cell>
          <cell r="H2563">
            <v>-24.643750000000001</v>
          </cell>
          <cell r="J2563">
            <v>40.245833333333316</v>
          </cell>
          <cell r="K2563">
            <v>-5.3695732279916664</v>
          </cell>
          <cell r="L2563">
            <v>-21.326475907738921</v>
          </cell>
          <cell r="M2563">
            <v>-3.8537217281833338</v>
          </cell>
          <cell r="N2563">
            <v>-15.665710371877374</v>
          </cell>
          <cell r="O2563">
            <v>453.02800000000002</v>
          </cell>
          <cell r="V2563">
            <v>8.8493062522478247</v>
          </cell>
          <cell r="AQ2563">
            <v>20.341999999999999</v>
          </cell>
        </row>
        <row r="2564">
          <cell r="C2564">
            <v>0.87328471769903115</v>
          </cell>
          <cell r="D2564">
            <v>-2.4179326577188838</v>
          </cell>
          <cell r="E2564">
            <v>-37.861532612594388</v>
          </cell>
          <cell r="F2564">
            <v>-2.8544422230276258</v>
          </cell>
          <cell r="G2564">
            <v>0.82466890194501519</v>
          </cell>
          <cell r="H2564">
            <v>-24.952083333333331</v>
          </cell>
          <cell r="J2564">
            <v>40.245833333333316</v>
          </cell>
          <cell r="K2564">
            <v>-5.3695732279916664</v>
          </cell>
          <cell r="L2564">
            <v>-19.126625622630439</v>
          </cell>
          <cell r="M2564">
            <v>-4.1537217281833341</v>
          </cell>
          <cell r="N2564">
            <v>-16.16361335177892</v>
          </cell>
          <cell r="O2564">
            <v>457.72800000000001</v>
          </cell>
          <cell r="V2564">
            <v>2.6994397389221048</v>
          </cell>
          <cell r="AQ2564">
            <v>21.715</v>
          </cell>
        </row>
        <row r="2565">
          <cell r="C2565">
            <v>0.64620677055252984</v>
          </cell>
          <cell r="D2565">
            <v>-3.7734897943496448</v>
          </cell>
          <cell r="E2565">
            <v>-37.993692416640862</v>
          </cell>
          <cell r="F2565">
            <v>-2.9922159512163584</v>
          </cell>
          <cell r="G2565">
            <v>1.1771487787405084</v>
          </cell>
          <cell r="H2565">
            <v>-25.010416666666668</v>
          </cell>
          <cell r="J2565">
            <v>40.262499999999989</v>
          </cell>
          <cell r="K2565">
            <v>-6.3695732279916664</v>
          </cell>
          <cell r="L2565">
            <v>-18.05761189739005</v>
          </cell>
          <cell r="M2565">
            <v>-4.0537217281833335</v>
          </cell>
          <cell r="N2565">
            <v>-16.105809684194409</v>
          </cell>
          <cell r="O2565">
            <v>452.65100000000001</v>
          </cell>
          <cell r="V2565">
            <v>-1.1994889751111848</v>
          </cell>
          <cell r="AQ2565">
            <v>21.672999999999998</v>
          </cell>
        </row>
        <row r="2566">
          <cell r="B2566" t="str">
            <v>jan.07</v>
          </cell>
          <cell r="C2566">
            <v>0.45970692673919633</v>
          </cell>
          <cell r="D2566">
            <v>-3.4731235309754478</v>
          </cell>
          <cell r="E2566">
            <v>-36.222592226183899</v>
          </cell>
          <cell r="F2566">
            <v>-4.3284326349785447</v>
          </cell>
          <cell r="G2566">
            <v>-0.67797816110687614</v>
          </cell>
          <cell r="H2566">
            <v>-25.331250000000001</v>
          </cell>
          <cell r="J2566">
            <v>39.279166666666661</v>
          </cell>
          <cell r="K2566">
            <v>-5.3695732279916664</v>
          </cell>
          <cell r="L2566">
            <v>-15.182078183142801</v>
          </cell>
          <cell r="M2566">
            <v>-5.4203883948500007</v>
          </cell>
          <cell r="N2566">
            <v>-15.796193384695869</v>
          </cell>
          <cell r="O2566">
            <v>457.63400000000001</v>
          </cell>
          <cell r="V2566">
            <v>-5.9345033472046227</v>
          </cell>
          <cell r="AQ2566">
            <v>22.158000000000001</v>
          </cell>
        </row>
        <row r="2567">
          <cell r="C2567">
            <v>0.54093698270393809</v>
          </cell>
          <cell r="D2567">
            <v>-2.9402343313912671</v>
          </cell>
          <cell r="E2567">
            <v>-36.30534871167233</v>
          </cell>
          <cell r="F2567">
            <v>-3.7428347181720856</v>
          </cell>
          <cell r="G2567">
            <v>0.3538207037546206</v>
          </cell>
          <cell r="H2567">
            <v>-25.393750000000001</v>
          </cell>
          <cell r="J2567">
            <v>38.912499999999994</v>
          </cell>
          <cell r="K2567">
            <v>-6.0362398946583333</v>
          </cell>
          <cell r="L2567">
            <v>-14.680924487452986</v>
          </cell>
          <cell r="M2567">
            <v>-4.7870550615166669</v>
          </cell>
          <cell r="N2567">
            <v>-11.790517607977904</v>
          </cell>
          <cell r="O2567">
            <v>450.83699999999999</v>
          </cell>
          <cell r="V2567">
            <v>-1.8133467825130145</v>
          </cell>
          <cell r="AQ2567">
            <v>22.187999999999999</v>
          </cell>
        </row>
        <row r="2568">
          <cell r="C2568">
            <v>0.84467092075048589</v>
          </cell>
          <cell r="D2568">
            <v>-1.4710635398248344</v>
          </cell>
          <cell r="E2568">
            <v>-34.409651108166763</v>
          </cell>
          <cell r="F2568">
            <v>-3.7296802634455495</v>
          </cell>
          <cell r="G2568">
            <v>1.0725087850587369</v>
          </cell>
          <cell r="H2568">
            <v>-27.193750000000001</v>
          </cell>
          <cell r="J2568">
            <v>41.462499999999991</v>
          </cell>
          <cell r="K2568">
            <v>-4.7029065613250003</v>
          </cell>
          <cell r="L2568">
            <v>-12.556195947108527</v>
          </cell>
          <cell r="M2568">
            <v>-2.887055061516667</v>
          </cell>
          <cell r="N2568">
            <v>-10.905056815712543</v>
          </cell>
          <cell r="O2568">
            <v>441.35599999999999</v>
          </cell>
          <cell r="V2568">
            <v>-10.340107199321324</v>
          </cell>
          <cell r="AQ2568">
            <v>21.812000000000001</v>
          </cell>
        </row>
        <row r="2569">
          <cell r="C2569">
            <v>1.0142942726604611</v>
          </cell>
          <cell r="D2569">
            <v>-0.5918169952926241</v>
          </cell>
          <cell r="E2569">
            <v>-34.166742093928121</v>
          </cell>
          <cell r="F2569">
            <v>-3.5463494038857228</v>
          </cell>
          <cell r="G2569">
            <v>3.6565492354175149</v>
          </cell>
          <cell r="H2569">
            <v>-27.40625</v>
          </cell>
          <cell r="J2569">
            <v>42.295833333333327</v>
          </cell>
          <cell r="K2569">
            <v>-3.7029065613249998</v>
          </cell>
          <cell r="L2569">
            <v>-12.403711251964566</v>
          </cell>
          <cell r="M2569">
            <v>-1.6870550615166671</v>
          </cell>
          <cell r="N2569">
            <v>-11.380571235438611</v>
          </cell>
          <cell r="O2569">
            <v>420.685</v>
          </cell>
          <cell r="V2569">
            <v>-1.4868827360718262</v>
          </cell>
          <cell r="AQ2569">
            <v>20.263999999999999</v>
          </cell>
        </row>
        <row r="2570">
          <cell r="C2570">
            <v>1.1802007794210279</v>
          </cell>
          <cell r="D2570">
            <v>-1.2858494851179181E-2</v>
          </cell>
          <cell r="E2570">
            <v>-32.341274364681531</v>
          </cell>
          <cell r="F2570">
            <v>-3.4181917475445034</v>
          </cell>
          <cell r="G2570">
            <v>4.2096807516118515</v>
          </cell>
          <cell r="H2570">
            <v>-27.014583333333331</v>
          </cell>
          <cell r="J2570">
            <v>41.845833333333324</v>
          </cell>
          <cell r="K2570">
            <v>-3.0362398946583333</v>
          </cell>
          <cell r="L2570">
            <v>-11.752775793471384</v>
          </cell>
          <cell r="M2570">
            <v>-0.98705506151666711</v>
          </cell>
          <cell r="N2570">
            <v>-15.681161037267286</v>
          </cell>
          <cell r="O2570">
            <v>397.48200000000003</v>
          </cell>
          <cell r="V2570">
            <v>-2.6759438804608182</v>
          </cell>
          <cell r="AQ2570">
            <v>18.646000000000001</v>
          </cell>
        </row>
        <row r="2571">
          <cell r="C2571">
            <v>1.2840970519734651</v>
          </cell>
          <cell r="D2571">
            <v>0.63306726394977886</v>
          </cell>
          <cell r="E2571">
            <v>-32.133318707206946</v>
          </cell>
          <cell r="F2571">
            <v>-2.5105689429498881</v>
          </cell>
          <cell r="G2571">
            <v>4.1373421773720702</v>
          </cell>
          <cell r="H2571">
            <v>-26.847916666666663</v>
          </cell>
          <cell r="J2571">
            <v>41.295833333333327</v>
          </cell>
          <cell r="K2571">
            <v>-1.7029065613250001</v>
          </cell>
          <cell r="L2571">
            <v>-13.670197811855553</v>
          </cell>
          <cell r="M2571">
            <v>-1.7870550615166669</v>
          </cell>
          <cell r="N2571">
            <v>-18.271726396311831</v>
          </cell>
          <cell r="O2571">
            <v>388.61900000000003</v>
          </cell>
          <cell r="V2571">
            <v>-5.7049070346942727</v>
          </cell>
          <cell r="AQ2571">
            <v>18.143999999999998</v>
          </cell>
        </row>
        <row r="2572">
          <cell r="B2572" t="str">
            <v>jul.07</v>
          </cell>
          <cell r="C2572">
            <v>1.1617784067906662</v>
          </cell>
          <cell r="D2572">
            <v>0.15237744927225916</v>
          </cell>
          <cell r="E2572">
            <v>-32.125222515026387</v>
          </cell>
          <cell r="F2572">
            <v>-2.6917634674148316</v>
          </cell>
          <cell r="G2572">
            <v>2.7625587079813094</v>
          </cell>
          <cell r="H2572">
            <v>-27.189583333333331</v>
          </cell>
          <cell r="J2572">
            <v>41.512499999999996</v>
          </cell>
          <cell r="K2572">
            <v>-2.0362398946583333</v>
          </cell>
          <cell r="L2572">
            <v>-13.987338760827768</v>
          </cell>
          <cell r="M2572">
            <v>-3.887055061516667</v>
          </cell>
          <cell r="N2572">
            <v>-18.36460479566539</v>
          </cell>
          <cell r="O2572">
            <v>389.57100000000003</v>
          </cell>
          <cell r="V2572">
            <v>2.8794612177578172</v>
          </cell>
          <cell r="AQ2572">
            <v>17.896999999999998</v>
          </cell>
        </row>
        <row r="2573">
          <cell r="C2573">
            <v>1.1610989005261332</v>
          </cell>
          <cell r="D2573">
            <v>0.42278536985487558</v>
          </cell>
          <cell r="E2573">
            <v>-30.972475486234643</v>
          </cell>
          <cell r="F2573">
            <v>-3.1895372725682685</v>
          </cell>
          <cell r="G2573">
            <v>2.9956946570259553</v>
          </cell>
          <cell r="H2573">
            <v>-28.572916666666668</v>
          </cell>
          <cell r="J2573">
            <v>43.045833333333327</v>
          </cell>
          <cell r="K2573">
            <v>-2.3695732279916668</v>
          </cell>
          <cell r="L2573">
            <v>-12.681844703244275</v>
          </cell>
          <cell r="M2573">
            <v>-4.5537217281833335</v>
          </cell>
          <cell r="N2573">
            <v>-15.448684838357245</v>
          </cell>
          <cell r="O2573">
            <v>392.03800000000001</v>
          </cell>
          <cell r="V2573">
            <v>-6.0750364086086144</v>
          </cell>
          <cell r="AQ2573">
            <v>17.408999999999999</v>
          </cell>
        </row>
        <row r="2574">
          <cell r="C2574">
            <v>1.1731208433772855</v>
          </cell>
          <cell r="D2574">
            <v>1.5472801441490429</v>
          </cell>
          <cell r="E2574">
            <v>-29.867710546516403</v>
          </cell>
          <cell r="F2574">
            <v>-4.0646850556108909</v>
          </cell>
          <cell r="G2574">
            <v>3.8315865433569307</v>
          </cell>
          <cell r="H2574">
            <v>-29.514583333333331</v>
          </cell>
          <cell r="J2574">
            <v>43.629166666666663</v>
          </cell>
          <cell r="K2574">
            <v>-2.7029065613249998</v>
          </cell>
          <cell r="L2574">
            <v>-11.138981490474464</v>
          </cell>
          <cell r="M2574">
            <v>-4.7537217281833337</v>
          </cell>
          <cell r="N2574">
            <v>-11.708139239503643</v>
          </cell>
          <cell r="O2574">
            <v>397.928</v>
          </cell>
          <cell r="V2574">
            <v>-13.236353603016692</v>
          </cell>
          <cell r="AQ2574">
            <v>17.971</v>
          </cell>
        </row>
        <row r="2575">
          <cell r="C2575">
            <v>1.2667758432064853</v>
          </cell>
          <cell r="D2575">
            <v>2.2094113784459695</v>
          </cell>
          <cell r="E2575">
            <v>-29.082165828116846</v>
          </cell>
          <cell r="F2575">
            <v>-3.9112706807054107</v>
          </cell>
          <cell r="G2575">
            <v>4.0088584695386871</v>
          </cell>
          <cell r="H2575">
            <v>-30.772916666666664</v>
          </cell>
          <cell r="J2575">
            <v>44.912499999999994</v>
          </cell>
          <cell r="K2575">
            <v>-2.7029065613249998</v>
          </cell>
          <cell r="L2575">
            <v>-10.234558720342017</v>
          </cell>
          <cell r="M2575">
            <v>-2.6870550615166668</v>
          </cell>
          <cell r="N2575">
            <v>-9.6549446441163145</v>
          </cell>
          <cell r="O2575">
            <v>398.79300000000001</v>
          </cell>
          <cell r="V2575">
            <v>-3.3649833055091727</v>
          </cell>
          <cell r="AQ2575">
            <v>18.82</v>
          </cell>
        </row>
        <row r="2576">
          <cell r="C2576">
            <v>1.2118537617773983</v>
          </cell>
          <cell r="D2576">
            <v>1.9706611013813715</v>
          </cell>
          <cell r="E2576">
            <v>-31.557508942736472</v>
          </cell>
          <cell r="F2576">
            <v>-3.4615571730901813</v>
          </cell>
          <cell r="G2576">
            <v>5.135818993100159</v>
          </cell>
          <cell r="H2576">
            <v>-31.893750000000001</v>
          </cell>
          <cell r="J2576">
            <v>45.595833333333324</v>
          </cell>
          <cell r="K2576">
            <v>-3.3695732279916668</v>
          </cell>
          <cell r="L2576">
            <v>-13.851911616247939</v>
          </cell>
          <cell r="M2576">
            <v>-2.3537217281833338</v>
          </cell>
          <cell r="N2576">
            <v>-11.601484692877561</v>
          </cell>
          <cell r="O2576">
            <v>397.19200000000001</v>
          </cell>
          <cell r="V2576">
            <v>-12.736490209764517</v>
          </cell>
          <cell r="AQ2576">
            <v>19.652999999999999</v>
          </cell>
        </row>
        <row r="2577">
          <cell r="C2577">
            <v>1.063328186335798</v>
          </cell>
          <cell r="D2577">
            <v>0.51215446345934368</v>
          </cell>
          <cell r="E2577">
            <v>-32.122392161196338</v>
          </cell>
          <cell r="F2577">
            <v>-2.5537927190758025</v>
          </cell>
          <cell r="G2577">
            <v>4.825321140800785</v>
          </cell>
          <cell r="H2577">
            <v>-33.239583333333329</v>
          </cell>
          <cell r="J2577">
            <v>46.22916666666665</v>
          </cell>
          <cell r="K2577">
            <v>-2.7029065613249998</v>
          </cell>
          <cell r="L2577">
            <v>-13.315011386501004</v>
          </cell>
          <cell r="M2577">
            <v>-3.62038839485</v>
          </cell>
          <cell r="N2577">
            <v>-11.73605298011325</v>
          </cell>
          <cell r="O2577">
            <v>390.28</v>
          </cell>
          <cell r="V2577">
            <v>-15.136131797610219</v>
          </cell>
          <cell r="AQ2577">
            <v>19.510999999999999</v>
          </cell>
        </row>
        <row r="2578">
          <cell r="B2578" t="str">
            <v>jan.08</v>
          </cell>
          <cell r="C2578">
            <v>0.9674655183082963</v>
          </cell>
          <cell r="D2578">
            <v>1.2675536306968247</v>
          </cell>
          <cell r="E2578">
            <v>-31.764828333686854</v>
          </cell>
          <cell r="F2578">
            <v>-1.9882569884243981</v>
          </cell>
          <cell r="G2578">
            <v>6.1083496888719528</v>
          </cell>
          <cell r="H2578">
            <v>-35.439583333333324</v>
          </cell>
          <cell r="J2578">
            <v>47.545833333333313</v>
          </cell>
          <cell r="K2578">
            <v>-3.0362398946583333</v>
          </cell>
          <cell r="L2578">
            <v>-12.266550398148702</v>
          </cell>
          <cell r="M2578">
            <v>-4.5537217281833335</v>
          </cell>
          <cell r="N2578">
            <v>-10.848541920465706</v>
          </cell>
          <cell r="O2578">
            <v>399.67399999999998</v>
          </cell>
          <cell r="V2578">
            <v>-3.3870149853992837</v>
          </cell>
          <cell r="AQ2578">
            <v>20.337</v>
          </cell>
        </row>
        <row r="2579">
          <cell r="C2579">
            <v>0.93368177240073058</v>
          </cell>
          <cell r="D2579">
            <v>1.1101185155486588</v>
          </cell>
          <cell r="E2579">
            <v>-29.721466349234163</v>
          </cell>
          <cell r="F2579">
            <v>-1.9816824226698468</v>
          </cell>
          <cell r="G2579">
            <v>5.0367444715181087</v>
          </cell>
          <cell r="H2579">
            <v>-36.52291666666666</v>
          </cell>
          <cell r="J2579">
            <v>48.72916666666665</v>
          </cell>
          <cell r="K2579">
            <v>-2.3695732279916668</v>
          </cell>
          <cell r="L2579">
            <v>-8.1798264292433256</v>
          </cell>
          <cell r="M2579">
            <v>-5.2203883948500005</v>
          </cell>
          <cell r="N2579">
            <v>-9.3431346439166827</v>
          </cell>
          <cell r="O2579">
            <v>398.57900000000001</v>
          </cell>
          <cell r="V2579">
            <v>2.715386411393883</v>
          </cell>
          <cell r="AQ2579">
            <v>20.754000000000001</v>
          </cell>
        </row>
        <row r="2580">
          <cell r="C2580">
            <v>1.1104306015376386</v>
          </cell>
          <cell r="D2580">
            <v>0.43344629632760734</v>
          </cell>
          <cell r="E2580">
            <v>-28.292843262465691</v>
          </cell>
          <cell r="F2580">
            <v>-1.8602003803665008</v>
          </cell>
          <cell r="G2580">
            <v>5.309823865855404</v>
          </cell>
          <cell r="H2580">
            <v>-36.918749999999996</v>
          </cell>
          <cell r="J2580">
            <v>47.562499999999979</v>
          </cell>
          <cell r="K2580">
            <v>-3.7029065613249998</v>
          </cell>
          <cell r="L2580">
            <v>-7.6559135890397103</v>
          </cell>
          <cell r="M2580">
            <v>-3.8203883948500006</v>
          </cell>
          <cell r="N2580">
            <v>-9.3493290787074788</v>
          </cell>
          <cell r="O2580">
            <v>391.02600000000001</v>
          </cell>
          <cell r="V2580">
            <v>-7.5479001354751274</v>
          </cell>
          <cell r="AQ2580">
            <v>20.387</v>
          </cell>
        </row>
        <row r="2581">
          <cell r="C2581">
            <v>1.1449064054285123</v>
          </cell>
          <cell r="D2581">
            <v>-0.82560984628436351</v>
          </cell>
          <cell r="E2581">
            <v>-27.431364578919261</v>
          </cell>
          <cell r="F2581">
            <v>-2.8388906333918693</v>
          </cell>
          <cell r="G2581">
            <v>6.2046149861571864</v>
          </cell>
          <cell r="H2581">
            <v>-35.77708333333333</v>
          </cell>
          <cell r="J2581">
            <v>46.079166666666652</v>
          </cell>
          <cell r="K2581">
            <v>-2.0362398946583333</v>
          </cell>
          <cell r="L2581">
            <v>-7.9329562219468519</v>
          </cell>
          <cell r="M2581">
            <v>-3.9537217281833335</v>
          </cell>
          <cell r="N2581">
            <v>-7.7193726932414997</v>
          </cell>
          <cell r="O2581">
            <v>386.34100000000001</v>
          </cell>
          <cell r="V2581">
            <v>21.472974396796964</v>
          </cell>
          <cell r="AQ2581">
            <v>19.956</v>
          </cell>
        </row>
        <row r="2582">
          <cell r="C2582">
            <v>1.0860716581994341</v>
          </cell>
          <cell r="D2582">
            <v>-3.6777526595425925</v>
          </cell>
          <cell r="E2582">
            <v>-27.227744455293116</v>
          </cell>
          <cell r="F2582">
            <v>-4.2143849471048798</v>
          </cell>
          <cell r="G2582">
            <v>5.9302434181639576</v>
          </cell>
          <cell r="H2582">
            <v>-35.298611111111107</v>
          </cell>
          <cell r="J2582">
            <v>46.352777777777767</v>
          </cell>
          <cell r="K2582">
            <v>-1.7029065613250001</v>
          </cell>
          <cell r="L2582">
            <v>-9.1923826413612222</v>
          </cell>
          <cell r="M2582">
            <v>-2.6537217281833336</v>
          </cell>
          <cell r="N2582">
            <v>-9.7834375631531572</v>
          </cell>
          <cell r="O2582">
            <v>383.35700000000003</v>
          </cell>
          <cell r="V2582">
            <v>-0.22502461206693747</v>
          </cell>
          <cell r="AQ2582">
            <v>19.513999999999999</v>
          </cell>
        </row>
        <row r="2583">
          <cell r="C2583">
            <v>0.60457278070241027</v>
          </cell>
          <cell r="D2583">
            <v>-6.0530978247047607</v>
          </cell>
          <cell r="E2583">
            <v>-28.130279812650361</v>
          </cell>
          <cell r="F2583">
            <v>-7.4531063005227773</v>
          </cell>
          <cell r="G2583">
            <v>4.1134130826007018</v>
          </cell>
          <cell r="H2583">
            <v>-37.486805555555556</v>
          </cell>
          <cell r="J2583">
            <v>48.093055555555544</v>
          </cell>
          <cell r="K2583">
            <v>-2.3695732279916668</v>
          </cell>
          <cell r="L2583">
            <v>-9.9974533560757131</v>
          </cell>
          <cell r="M2583">
            <v>-3.2537217281833342</v>
          </cell>
          <cell r="N2583">
            <v>-7.1099569471264843</v>
          </cell>
          <cell r="O2583">
            <v>382.49799999999999</v>
          </cell>
          <cell r="V2583">
            <v>10.466268580866478</v>
          </cell>
          <cell r="AQ2583">
            <v>19.492999999999999</v>
          </cell>
        </row>
        <row r="2584">
          <cell r="B2584" t="str">
            <v>jul.08</v>
          </cell>
          <cell r="C2584">
            <v>0.22333965276232526</v>
          </cell>
          <cell r="D2584">
            <v>-6.9074203966141141</v>
          </cell>
          <cell r="E2584">
            <v>-29.261334470415989</v>
          </cell>
          <cell r="F2584">
            <v>-9.7720228863810785</v>
          </cell>
          <cell r="G2584">
            <v>0.44122581803771938</v>
          </cell>
          <cell r="H2584">
            <v>-40.291666666666664</v>
          </cell>
          <cell r="J2584">
            <v>50.816666666666663</v>
          </cell>
          <cell r="K2584">
            <v>-5.0362398946583333</v>
          </cell>
          <cell r="L2584">
            <v>-11.259562671606973</v>
          </cell>
          <cell r="M2584">
            <v>-4.1870550615166673</v>
          </cell>
          <cell r="N2584">
            <v>-10.73552262042889</v>
          </cell>
          <cell r="O2584">
            <v>381.77600000000001</v>
          </cell>
          <cell r="V2584">
            <v>12.996815924829107</v>
          </cell>
          <cell r="AQ2584">
            <v>19.030999999999999</v>
          </cell>
        </row>
        <row r="2585">
          <cell r="C2585">
            <v>4.3059368300002107E-2</v>
          </cell>
          <cell r="D2585">
            <v>-5.8524390041955883</v>
          </cell>
          <cell r="E2585">
            <v>-30.659417389793344</v>
          </cell>
          <cell r="F2585">
            <v>-11.102092494071748</v>
          </cell>
          <cell r="G2585">
            <v>-2.9673807706422566</v>
          </cell>
          <cell r="H2585">
            <v>-40.491666666666667</v>
          </cell>
          <cell r="J2585">
            <v>49.333333333333336</v>
          </cell>
          <cell r="K2585">
            <v>-6.0362398946583333</v>
          </cell>
          <cell r="L2585">
            <v>-12.389061843695004</v>
          </cell>
          <cell r="M2585">
            <v>-6.2537217281833337</v>
          </cell>
          <cell r="N2585">
            <v>-12.072439159620055</v>
          </cell>
          <cell r="O2585">
            <v>389.94400000000002</v>
          </cell>
          <cell r="V2585">
            <v>6.1923162117594854</v>
          </cell>
          <cell r="AQ2585">
            <v>19.100000000000001</v>
          </cell>
        </row>
        <row r="2586">
          <cell r="C2586">
            <v>-6.737785030904303E-2</v>
          </cell>
          <cell r="D2586">
            <v>-7.2601476479530609</v>
          </cell>
          <cell r="E2586">
            <v>-31.683597048081413</v>
          </cell>
          <cell r="F2586">
            <v>-11.422916543034253</v>
          </cell>
          <cell r="G2586">
            <v>-5.7057167608397208</v>
          </cell>
          <cell r="H2586">
            <v>-36.5</v>
          </cell>
          <cell r="J2586">
            <v>45.483333333333327</v>
          </cell>
          <cell r="K2586">
            <v>-7.7029065613250003</v>
          </cell>
          <cell r="L2586">
            <v>-13.437421160271159</v>
          </cell>
          <cell r="M2586">
            <v>-7.0537217281833335</v>
          </cell>
          <cell r="N2586">
            <v>-12.966590830306629</v>
          </cell>
          <cell r="O2586">
            <v>395.24299999999999</v>
          </cell>
          <cell r="V2586">
            <v>16.418147768630085</v>
          </cell>
          <cell r="AQ2586">
            <v>19.617000000000001</v>
          </cell>
        </row>
        <row r="2587">
          <cell r="C2587">
            <v>-0.46580899503756956</v>
          </cell>
          <cell r="D2587">
            <v>-12.807357818070145</v>
          </cell>
          <cell r="E2587">
            <v>-32.502840186549811</v>
          </cell>
          <cell r="F2587">
            <v>-12.610291829116802</v>
          </cell>
          <cell r="G2587">
            <v>-9.0673568401603699</v>
          </cell>
          <cell r="H2587">
            <v>-35.287500000000001</v>
          </cell>
          <cell r="J2587">
            <v>45.29999999999999</v>
          </cell>
          <cell r="K2587">
            <v>-11.036239894658332</v>
          </cell>
          <cell r="L2587">
            <v>-14.075907437207954</v>
          </cell>
          <cell r="M2587">
            <v>-7.1870550615166664</v>
          </cell>
          <cell r="N2587">
            <v>-14.781045343803532</v>
          </cell>
          <cell r="O2587">
            <v>400.81400000000002</v>
          </cell>
          <cell r="V2587">
            <v>18.774856484730673</v>
          </cell>
          <cell r="AQ2587">
            <v>20.902000000000001</v>
          </cell>
        </row>
        <row r="2588">
          <cell r="C2588">
            <v>-1.4469530050202979</v>
          </cell>
          <cell r="D2588">
            <v>-19.770096145231097</v>
          </cell>
          <cell r="E2588">
            <v>-34.055495815686491</v>
          </cell>
          <cell r="F2588">
            <v>-14.783340986288385</v>
          </cell>
          <cell r="G2588">
            <v>-10.397597906110848</v>
          </cell>
          <cell r="H2588">
            <v>-37.529166666666661</v>
          </cell>
          <cell r="J2588">
            <v>51.849999999999994</v>
          </cell>
          <cell r="K2588">
            <v>-17.036239894658333</v>
          </cell>
          <cell r="L2588">
            <v>-15.514552028814643</v>
          </cell>
          <cell r="M2588">
            <v>-8.5870550615166668</v>
          </cell>
          <cell r="N2588">
            <v>-14.480436065375363</v>
          </cell>
          <cell r="O2588">
            <v>408.59800000000001</v>
          </cell>
          <cell r="V2588">
            <v>24.835817125536753</v>
          </cell>
          <cell r="AQ2588">
            <v>23.125</v>
          </cell>
        </row>
        <row r="2589">
          <cell r="C2589">
            <v>-2.3290712355730925</v>
          </cell>
          <cell r="D2589">
            <v>-26.174941883006142</v>
          </cell>
          <cell r="E2589">
            <v>-35.764896792210017</v>
          </cell>
          <cell r="F2589">
            <v>-17.371156531586077</v>
          </cell>
          <cell r="G2589">
            <v>-10.318062357076135</v>
          </cell>
          <cell r="H2589">
            <v>-42.662500000000001</v>
          </cell>
          <cell r="J2589">
            <v>61.083333333333336</v>
          </cell>
          <cell r="K2589">
            <v>-22.369573227991665</v>
          </cell>
          <cell r="L2589">
            <v>-17.600020648528371</v>
          </cell>
          <cell r="M2589">
            <v>-12.287055061516668</v>
          </cell>
          <cell r="N2589">
            <v>-17.000404157883214</v>
          </cell>
          <cell r="O2589">
            <v>416.005</v>
          </cell>
          <cell r="V2589">
            <v>37.141647855530493</v>
          </cell>
          <cell r="AQ2589">
            <v>24.202999999999999</v>
          </cell>
        </row>
        <row r="2590">
          <cell r="B2590" t="str">
            <v>jan.09</v>
          </cell>
          <cell r="C2590">
            <v>-2.9369276312618853</v>
          </cell>
          <cell r="D2590">
            <v>-29.532390527304702</v>
          </cell>
          <cell r="E2590">
            <v>-37.329452657235976</v>
          </cell>
          <cell r="F2590">
            <v>-17.980827643730269</v>
          </cell>
          <cell r="G2590">
            <v>-12.878358347103253</v>
          </cell>
          <cell r="H2590">
            <v>-46.0625</v>
          </cell>
          <cell r="J2590">
            <v>68.899999999999991</v>
          </cell>
          <cell r="K2590">
            <v>-23.702906561324998</v>
          </cell>
          <cell r="L2590">
            <v>-20.729132378580278</v>
          </cell>
          <cell r="M2590">
            <v>-15.72038839485</v>
          </cell>
          <cell r="N2590">
            <v>-15.764545044989829</v>
          </cell>
          <cell r="O2590">
            <v>447.96600000000001</v>
          </cell>
          <cell r="V2590">
            <v>27.296749438934341</v>
          </cell>
          <cell r="AQ2590">
            <v>27.81</v>
          </cell>
        </row>
        <row r="2591">
          <cell r="C2591">
            <v>-3.3694182952555081</v>
          </cell>
          <cell r="D2591">
            <v>-32.263291208099879</v>
          </cell>
          <cell r="E2591">
            <v>-37.692159223292379</v>
          </cell>
          <cell r="F2591">
            <v>-19.848734283751128</v>
          </cell>
          <cell r="G2591">
            <v>-18.286819788510243</v>
          </cell>
          <cell r="H2591">
            <v>-49.995833333333337</v>
          </cell>
          <cell r="J2591">
            <v>76.099999999999994</v>
          </cell>
          <cell r="K2591">
            <v>-22.702906561324998</v>
          </cell>
          <cell r="L2591">
            <v>-21.787878844026427</v>
          </cell>
          <cell r="M2591">
            <v>-18.253721728183333</v>
          </cell>
          <cell r="N2591">
            <v>-16.056948677234974</v>
          </cell>
          <cell r="O2591">
            <v>469.29899999999998</v>
          </cell>
          <cell r="V2591">
            <v>37.696906326006399</v>
          </cell>
          <cell r="AQ2591">
            <v>30.754000000000001</v>
          </cell>
        </row>
        <row r="2592">
          <cell r="C2592">
            <v>-3.4725653546131277</v>
          </cell>
          <cell r="D2592">
            <v>-30.991944201365627</v>
          </cell>
          <cell r="E2592">
            <v>-38.529240263682318</v>
          </cell>
          <cell r="F2592">
            <v>-20.255997456413848</v>
          </cell>
          <cell r="G2592">
            <v>-23.527112075894085</v>
          </cell>
          <cell r="H2592">
            <v>-51.020833333333336</v>
          </cell>
          <cell r="J2592">
            <v>79.783333333333317</v>
          </cell>
          <cell r="K2592">
            <v>-21.369573227991665</v>
          </cell>
          <cell r="L2592">
            <v>-23.128707591472956</v>
          </cell>
          <cell r="M2592">
            <v>-17.787055061516664</v>
          </cell>
          <cell r="N2592">
            <v>-17.111268494871027</v>
          </cell>
          <cell r="O2592">
            <v>484.13099999999997</v>
          </cell>
          <cell r="V2592">
            <v>52.915590910148147</v>
          </cell>
          <cell r="AQ2592">
            <v>32.594999999999999</v>
          </cell>
        </row>
        <row r="2593">
          <cell r="C2593">
            <v>-3.5303584157777861</v>
          </cell>
          <cell r="D2593">
            <v>-31.728971117789769</v>
          </cell>
          <cell r="E2593">
            <v>-39.813484127444184</v>
          </cell>
          <cell r="F2593">
            <v>-21.397563267025607</v>
          </cell>
          <cell r="G2593">
            <v>-25.236352816897579</v>
          </cell>
          <cell r="H2593">
            <v>-49.458333333333336</v>
          </cell>
          <cell r="J2593">
            <v>78.400000000000006</v>
          </cell>
          <cell r="K2593">
            <v>-20.369573227991665</v>
          </cell>
          <cell r="L2593">
            <v>-24.697195318996702</v>
          </cell>
          <cell r="M2593">
            <v>-16.187055061516663</v>
          </cell>
          <cell r="N2593">
            <v>-14.873059363583408</v>
          </cell>
          <cell r="O2593">
            <v>491.63499999999999</v>
          </cell>
          <cell r="V2593">
            <v>26.229508196721319</v>
          </cell>
          <cell r="AQ2593">
            <v>33.633000000000003</v>
          </cell>
        </row>
        <row r="2594">
          <cell r="C2594">
            <v>-3.0401289683417798</v>
          </cell>
          <cell r="D2594">
            <v>-29.792304461005646</v>
          </cell>
          <cell r="E2594">
            <v>-37.876893620005937</v>
          </cell>
          <cell r="F2594">
            <v>-19.972490944408193</v>
          </cell>
          <cell r="G2594">
            <v>-24.33421875450821</v>
          </cell>
          <cell r="H2594">
            <v>-46.212500000000006</v>
          </cell>
          <cell r="J2594">
            <v>73.800000000000011</v>
          </cell>
          <cell r="K2594">
            <v>-18.466506069238889</v>
          </cell>
          <cell r="L2594">
            <v>-22.665274850139635</v>
          </cell>
          <cell r="M2594">
            <v>-14.60540170571111</v>
          </cell>
          <cell r="N2594">
            <v>-12.159280118905977</v>
          </cell>
          <cell r="O2594">
            <v>489.11500000000001</v>
          </cell>
          <cell r="V2594">
            <v>21.848423624489023</v>
          </cell>
          <cell r="AQ2594">
            <v>33.131</v>
          </cell>
        </row>
        <row r="2595">
          <cell r="C2595">
            <v>-2.6136119517174077</v>
          </cell>
          <cell r="D2595">
            <v>-29.466821415038993</v>
          </cell>
          <cell r="E2595">
            <v>-35.214838461644092</v>
          </cell>
          <cell r="F2595">
            <v>-17.765585380751734</v>
          </cell>
          <cell r="G2595">
            <v>-23.07165107360402</v>
          </cell>
          <cell r="H2595">
            <v>-43.454166666666673</v>
          </cell>
          <cell r="J2595">
            <v>69.983333333333334</v>
          </cell>
          <cell r="K2595">
            <v>-15.813354880019444</v>
          </cell>
          <cell r="L2595">
            <v>-20.109057822968726</v>
          </cell>
          <cell r="M2595">
            <v>-12.731315579672222</v>
          </cell>
          <cell r="N2595">
            <v>-9.2976314943730127</v>
          </cell>
          <cell r="O2595">
            <v>489.82</v>
          </cell>
          <cell r="V2595">
            <v>21.523209274508925</v>
          </cell>
          <cell r="AQ2595">
            <v>32.700000000000003</v>
          </cell>
        </row>
        <row r="2596">
          <cell r="B2596" t="str">
            <v>jul.09</v>
          </cell>
          <cell r="C2596">
            <v>-2.0593181072119613</v>
          </cell>
          <cell r="D2596">
            <v>-26.14193640475246</v>
          </cell>
          <cell r="E2596">
            <v>-33.567598105397643</v>
          </cell>
          <cell r="F2596">
            <v>-14.72740662786965</v>
          </cell>
          <cell r="G2596">
            <v>-20.014685770507139</v>
          </cell>
          <cell r="H2596">
            <v>-39.333333333333336</v>
          </cell>
          <cell r="J2596">
            <v>64.083333333333329</v>
          </cell>
          <cell r="K2596">
            <v>-14.613226629533335</v>
          </cell>
          <cell r="L2596">
            <v>-17.687400672995288</v>
          </cell>
          <cell r="M2596">
            <v>-12.050199364766668</v>
          </cell>
          <cell r="N2596">
            <v>-8.1260446652165097</v>
          </cell>
          <cell r="O2596">
            <v>496.68299999999999</v>
          </cell>
          <cell r="V2596">
            <v>18.546543706155916</v>
          </cell>
          <cell r="AQ2596">
            <v>32.155000000000001</v>
          </cell>
        </row>
        <row r="2597">
          <cell r="C2597">
            <v>-1.4879229210313611</v>
          </cell>
          <cell r="D2597">
            <v>-23.802154571518098</v>
          </cell>
          <cell r="E2597">
            <v>-33.321022378214131</v>
          </cell>
          <cell r="F2597">
            <v>-12.248274955842087</v>
          </cell>
          <cell r="G2597">
            <v>-15.117619547189692</v>
          </cell>
          <cell r="H2597">
            <v>-34.333333333333329</v>
          </cell>
          <cell r="J2597">
            <v>57.733333333333327</v>
          </cell>
          <cell r="K2597">
            <v>-13.611710894066666</v>
          </cell>
          <cell r="L2597">
            <v>-17.707013816494925</v>
          </cell>
          <cell r="M2597">
            <v>-11.391627029966665</v>
          </cell>
          <cell r="N2597">
            <v>-6.6746453268419073</v>
          </cell>
          <cell r="O2597">
            <v>501.66300000000001</v>
          </cell>
          <cell r="V2597">
            <v>17.572484761397078</v>
          </cell>
          <cell r="AQ2597">
            <v>31.524999999999999</v>
          </cell>
        </row>
        <row r="2598">
          <cell r="C2598">
            <v>-0.97965339874111423</v>
          </cell>
          <cell r="D2598">
            <v>-20.205831667281966</v>
          </cell>
          <cell r="E2598">
            <v>-34.758594459256209</v>
          </cell>
          <cell r="F2598">
            <v>-9.7452278461582704</v>
          </cell>
          <cell r="G2598">
            <v>-12.381774388959926</v>
          </cell>
          <cell r="H2598">
            <v>-29.487500000000001</v>
          </cell>
          <cell r="J2598">
            <v>52.5</v>
          </cell>
          <cell r="K2598">
            <v>-12.258621154166667</v>
          </cell>
          <cell r="L2598">
            <v>-18.312500699779083</v>
          </cell>
          <cell r="M2598">
            <v>-10.059111116166667</v>
          </cell>
          <cell r="N2598">
            <v>-6.3864943989202629</v>
          </cell>
          <cell r="O2598">
            <v>510.35599999999999</v>
          </cell>
          <cell r="V2598">
            <v>10.154032931178403</v>
          </cell>
          <cell r="AQ2598">
            <v>32.326000000000001</v>
          </cell>
        </row>
        <row r="2599">
          <cell r="C2599">
            <v>-0.54238879325115041</v>
          </cell>
          <cell r="D2599">
            <v>-18.059849313333842</v>
          </cell>
          <cell r="E2599">
            <v>-34.115706728821117</v>
          </cell>
          <cell r="F2599">
            <v>-7.7644091930062364</v>
          </cell>
          <cell r="G2599">
            <v>-10.322786585736511</v>
          </cell>
          <cell r="H2599">
            <v>-27</v>
          </cell>
          <cell r="J2599">
            <v>50.25</v>
          </cell>
          <cell r="K2599">
            <v>-10.597043909699998</v>
          </cell>
          <cell r="L2599">
            <v>-17.937351239842226</v>
          </cell>
          <cell r="M2599">
            <v>-8.9660504117000013</v>
          </cell>
          <cell r="N2599">
            <v>-4.5333306299059863</v>
          </cell>
          <cell r="O2599">
            <v>517.52599999999995</v>
          </cell>
          <cell r="V2599">
            <v>-0.78937001909032967</v>
          </cell>
          <cell r="AQ2599">
            <v>34.146000000000001</v>
          </cell>
        </row>
        <row r="2600">
          <cell r="C2600">
            <v>-0.59082521394768905</v>
          </cell>
          <cell r="D2600">
            <v>-16.513293701790605</v>
          </cell>
          <cell r="E2600">
            <v>-35.360450919103904</v>
          </cell>
          <cell r="F2600">
            <v>-6.5416802652848682</v>
          </cell>
          <cell r="G2600">
            <v>-10.442753342643131</v>
          </cell>
          <cell r="H2600">
            <v>-27.350000000000005</v>
          </cell>
          <cell r="J2600">
            <v>51.35</v>
          </cell>
          <cell r="K2600">
            <v>-8.6671401817999989</v>
          </cell>
          <cell r="L2600">
            <v>-19.226537498541145</v>
          </cell>
          <cell r="M2600">
            <v>-8.9450386707666656</v>
          </cell>
          <cell r="N2600">
            <v>-4.2474367295960453</v>
          </cell>
          <cell r="O2600">
            <v>523.67999999999995</v>
          </cell>
          <cell r="V2600">
            <v>3.1986106193198083</v>
          </cell>
          <cell r="AQ2600">
            <v>36.079000000000001</v>
          </cell>
        </row>
        <row r="2601">
          <cell r="C2601">
            <v>-0.72116266808692209</v>
          </cell>
          <cell r="D2601">
            <v>-16.864993678879486</v>
          </cell>
          <cell r="E2601">
            <v>-35.581431594091072</v>
          </cell>
          <cell r="F2601">
            <v>-5.9759821055851416</v>
          </cell>
          <cell r="G2601">
            <v>-9.4458963827449836</v>
          </cell>
          <cell r="H2601">
            <v>-30.037500000000005</v>
          </cell>
          <cell r="J2601">
            <v>54.266666666666673</v>
          </cell>
          <cell r="K2601">
            <v>-8.5938224071666678</v>
          </cell>
          <cell r="L2601">
            <v>-20.022110933148817</v>
          </cell>
          <cell r="M2601">
            <v>-10.095267186033334</v>
          </cell>
          <cell r="N2601">
            <v>-3.830569401229635</v>
          </cell>
          <cell r="O2601">
            <v>524.67399999999998</v>
          </cell>
          <cell r="V2601">
            <v>-1.5184247885932978</v>
          </cell>
          <cell r="AQ2601">
            <v>36.442</v>
          </cell>
        </row>
        <row r="2602">
          <cell r="B2602" t="str">
            <v>jan.10</v>
          </cell>
          <cell r="C2602">
            <v>-0.89965189155626624</v>
          </cell>
          <cell r="D2602">
            <v>-15.909771631737099</v>
          </cell>
          <cell r="E2602">
            <v>-37.509849302433302</v>
          </cell>
          <cell r="F2602">
            <v>-5.8778345103817697</v>
          </cell>
          <cell r="G2602">
            <v>-7.8712579308542638</v>
          </cell>
          <cell r="H2602">
            <v>-32.266666666666673</v>
          </cell>
          <cell r="J2602">
            <v>56.04999999999999</v>
          </cell>
          <cell r="K2602">
            <v>-8.3064344963666681</v>
          </cell>
          <cell r="L2602">
            <v>-21.28905786893327</v>
          </cell>
          <cell r="M2602">
            <v>-12.518904015266665</v>
          </cell>
          <cell r="N2602">
            <v>-4.5830853712388917</v>
          </cell>
          <cell r="O2602">
            <v>560.31200000000001</v>
          </cell>
          <cell r="V2602">
            <v>-1.0478573662809021</v>
          </cell>
          <cell r="AQ2602">
            <v>39.527999999999999</v>
          </cell>
        </row>
        <row r="2603">
          <cell r="C2603">
            <v>-0.95392744789924677</v>
          </cell>
          <cell r="D2603">
            <v>-14.945546230289819</v>
          </cell>
          <cell r="E2603">
            <v>-38.62934732599139</v>
          </cell>
          <cell r="F2603">
            <v>-4.5321497132354809</v>
          </cell>
          <cell r="G2603">
            <v>-7.7489918901534978</v>
          </cell>
          <cell r="H2603">
            <v>-34.37916666666667</v>
          </cell>
          <cell r="J2603">
            <v>56.666666666666664</v>
          </cell>
          <cell r="K2603">
            <v>-8.323540548533332</v>
          </cell>
          <cell r="L2603">
            <v>-22.749350214282785</v>
          </cell>
          <cell r="M2603">
            <v>-12.155479102266668</v>
          </cell>
          <cell r="N2603">
            <v>-5.6028964787914193</v>
          </cell>
          <cell r="O2603">
            <v>561.31500000000005</v>
          </cell>
          <cell r="V2603">
            <v>-9.239480330818628</v>
          </cell>
          <cell r="AQ2603">
            <v>40.128</v>
          </cell>
        </row>
        <row r="2604">
          <cell r="C2604">
            <v>-0.81341822416423204</v>
          </cell>
          <cell r="D2604">
            <v>-13.55510785156933</v>
          </cell>
          <cell r="E2604">
            <v>-40.19472587560972</v>
          </cell>
          <cell r="F2604">
            <v>-3.8727868127028571</v>
          </cell>
          <cell r="G2604">
            <v>-6.6706909539994932</v>
          </cell>
          <cell r="H2604">
            <v>-35.387500000000003</v>
          </cell>
          <cell r="J2604">
            <v>56.016666666666659</v>
          </cell>
          <cell r="K2604">
            <v>-6.3326816739000007</v>
          </cell>
          <cell r="L2604">
            <v>-23.036049836152774</v>
          </cell>
          <cell r="M2604">
            <v>-11.071014587933334</v>
          </cell>
          <cell r="N2604">
            <v>-4.9199171824995789</v>
          </cell>
          <cell r="O2604">
            <v>571.75400000000002</v>
          </cell>
          <cell r="V2604">
            <v>-2.0717034513180077</v>
          </cell>
          <cell r="AQ2604">
            <v>41.216000000000001</v>
          </cell>
        </row>
        <row r="2605">
          <cell r="C2605">
            <v>-0.55086189154579002</v>
          </cell>
          <cell r="D2605">
            <v>-12.746284721793893</v>
          </cell>
          <cell r="E2605">
            <v>-40.9028760513987</v>
          </cell>
          <cell r="F2605">
            <v>-2.5758030531255618</v>
          </cell>
          <cell r="G2605">
            <v>-7.5334548257370306</v>
          </cell>
          <cell r="H2605">
            <v>-36.670833333333327</v>
          </cell>
          <cell r="J2605">
            <v>55.383333333333333</v>
          </cell>
          <cell r="K2605">
            <v>-6.2949212097</v>
          </cell>
          <cell r="L2605">
            <v>-21.225825517430724</v>
          </cell>
          <cell r="M2605">
            <v>-9.7130664543333349</v>
          </cell>
          <cell r="N2605">
            <v>-6.6054191109636493</v>
          </cell>
          <cell r="O2605">
            <v>570.76800000000003</v>
          </cell>
          <cell r="V2605">
            <v>-7.496736068164644</v>
          </cell>
          <cell r="AQ2605">
            <v>40.606999999999999</v>
          </cell>
        </row>
        <row r="2606">
          <cell r="C2606">
            <v>-0.30551379816954571</v>
          </cell>
          <cell r="D2606">
            <v>-12.715301507237449</v>
          </cell>
          <cell r="E2606">
            <v>-42.046383845791098</v>
          </cell>
          <cell r="F2606">
            <v>-2.4392802471594872</v>
          </cell>
          <cell r="G2606">
            <v>-7.3207910472231772</v>
          </cell>
          <cell r="H2606">
            <v>-38.324999999999996</v>
          </cell>
          <cell r="J2606">
            <v>54.616666666666667</v>
          </cell>
          <cell r="K2606">
            <v>-6.2755273095333335</v>
          </cell>
          <cell r="L2606">
            <v>-20.598387363882189</v>
          </cell>
          <cell r="M2606">
            <v>-10.615345004666667</v>
          </cell>
          <cell r="N2606">
            <v>-6.317171888335511</v>
          </cell>
          <cell r="O2606">
            <v>560.75099999999998</v>
          </cell>
          <cell r="V2606">
            <v>-7.2590907338140553</v>
          </cell>
          <cell r="AQ2606">
            <v>38.798000000000002</v>
          </cell>
        </row>
        <row r="2607">
          <cell r="C2607">
            <v>-0.17629166344638214</v>
          </cell>
          <cell r="D2607">
            <v>-13.103576168499677</v>
          </cell>
          <cell r="E2607">
            <v>-41.632107661132999</v>
          </cell>
          <cell r="F2607">
            <v>-2.4628612684713191</v>
          </cell>
          <cell r="G2607">
            <v>-8.8549317891261534</v>
          </cell>
          <cell r="H2607">
            <v>-40.083333333333336</v>
          </cell>
          <cell r="J2607">
            <v>54.866666666666667</v>
          </cell>
          <cell r="K2607">
            <v>-6.5103645946333337</v>
          </cell>
          <cell r="L2607">
            <v>-22.124867472565999</v>
          </cell>
          <cell r="M2607">
            <v>-10.9365964931</v>
          </cell>
          <cell r="N2607">
            <v>-8.0622050542131216</v>
          </cell>
          <cell r="O2607">
            <v>551.86800000000005</v>
          </cell>
          <cell r="V2607">
            <v>-12.763339705854515</v>
          </cell>
          <cell r="AQ2607">
            <v>37.19</v>
          </cell>
        </row>
        <row r="2608">
          <cell r="B2608" t="str">
            <v>jul.10</v>
          </cell>
          <cell r="C2608">
            <v>-0.24513954644431146</v>
          </cell>
          <cell r="D2608">
            <v>-12.581173969424654</v>
          </cell>
          <cell r="E2608">
            <v>-40.495279682263252</v>
          </cell>
          <cell r="F2608">
            <v>-3.2793063566788665</v>
          </cell>
          <cell r="G2608">
            <v>-8.6433122584626521</v>
          </cell>
          <cell r="H2608">
            <v>-41.958333333333336</v>
          </cell>
          <cell r="J2608">
            <v>56.566666666666663</v>
          </cell>
          <cell r="K2608">
            <v>-5.1938232901000001</v>
          </cell>
          <cell r="L2608">
            <v>-24.246998198593172</v>
          </cell>
          <cell r="M2608">
            <v>-11.416954970533332</v>
          </cell>
          <cell r="N2608">
            <v>-7.1378695067010627</v>
          </cell>
          <cell r="O2608">
            <v>548.06700000000001</v>
          </cell>
          <cell r="V2608">
            <v>-13.848071808510632</v>
          </cell>
          <cell r="AQ2608">
            <v>35.759</v>
          </cell>
        </row>
        <row r="2609">
          <cell r="B2609">
            <v>0</v>
          </cell>
          <cell r="C2609">
            <v>-0.22550702663476396</v>
          </cell>
          <cell r="D2609">
            <v>-11.727027382520077</v>
          </cell>
          <cell r="E2609">
            <v>-40.795254475627196</v>
          </cell>
          <cell r="F2609">
            <v>-3.9821931006343712</v>
          </cell>
          <cell r="G2609">
            <v>-10.241553107886908</v>
          </cell>
          <cell r="H2609">
            <v>-40.354166666666664</v>
          </cell>
          <cell r="J2609">
            <v>55.5</v>
          </cell>
          <cell r="K2609">
            <v>-4.7873935623000001</v>
          </cell>
          <cell r="L2609">
            <v>-27.133333307721063</v>
          </cell>
          <cell r="M2609">
            <v>-10.936925388933332</v>
          </cell>
          <cell r="N2609">
            <v>-6.8530859977186163</v>
          </cell>
          <cell r="O2609">
            <v>549.654</v>
          </cell>
          <cell r="V2609">
            <v>-0.52435490547813046</v>
          </cell>
          <cell r="AQ2609">
            <v>34.718000000000004</v>
          </cell>
        </row>
        <row r="2610">
          <cell r="B2610">
            <v>0</v>
          </cell>
          <cell r="C2610">
            <v>-0.21343134452301049</v>
          </cell>
          <cell r="D2610">
            <v>-9.9334867785393861</v>
          </cell>
          <cell r="E2610">
            <v>-41.09538508525484</v>
          </cell>
          <cell r="F2610">
            <v>-5.4319820553316225</v>
          </cell>
          <cell r="G2610">
            <v>-9.8067145978988375</v>
          </cell>
          <cell r="H2610">
            <v>-37.424999999999997</v>
          </cell>
          <cell r="J2610">
            <v>52.483333333333327</v>
          </cell>
          <cell r="K2610">
            <v>-4.009883397266667</v>
          </cell>
          <cell r="L2610">
            <v>-27.067836061809686</v>
          </cell>
          <cell r="M2610">
            <v>-11.255283854366667</v>
          </cell>
          <cell r="N2610">
            <v>-5.3984619144172123</v>
          </cell>
          <cell r="O2610">
            <v>555.82000000000005</v>
          </cell>
          <cell r="V2610">
            <v>-5.4142672140633064</v>
          </cell>
          <cell r="AQ2610">
            <v>35</v>
          </cell>
        </row>
        <row r="2611">
          <cell r="B2611">
            <v>0</v>
          </cell>
          <cell r="C2611">
            <v>-0.44042263145403426</v>
          </cell>
          <cell r="D2611">
            <v>-10.651252075068557</v>
          </cell>
          <cell r="E2611">
            <v>-43.481383457894673</v>
          </cell>
          <cell r="F2611">
            <v>-7.053514324638833</v>
          </cell>
          <cell r="G2611">
            <v>-10.598123080127984</v>
          </cell>
          <cell r="H2611">
            <v>-40.012499999999996</v>
          </cell>
          <cell r="J2611">
            <v>53.733333333333327</v>
          </cell>
          <cell r="K2611">
            <v>-5.0275974541333328</v>
          </cell>
          <cell r="L2611">
            <v>-29.827177493689344</v>
          </cell>
          <cell r="M2611">
            <v>-11.719465100599999</v>
          </cell>
          <cell r="N2611">
            <v>-5.0326759873400251</v>
          </cell>
          <cell r="O2611">
            <v>550.846</v>
          </cell>
          <cell r="V2611">
            <v>-13.290878270032525</v>
          </cell>
          <cell r="AQ2611">
            <v>35.823</v>
          </cell>
        </row>
        <row r="2612">
          <cell r="B2612">
            <v>0</v>
          </cell>
          <cell r="C2612">
            <v>-0.78129979796900428</v>
          </cell>
          <cell r="D2612">
            <v>-10.642548580778373</v>
          </cell>
          <cell r="E2612">
            <v>-44.200970701190251</v>
          </cell>
          <cell r="F2612">
            <v>-7.7528444323172501</v>
          </cell>
          <cell r="G2612">
            <v>-9.456081703812103</v>
          </cell>
          <cell r="H2612">
            <v>-44.875</v>
          </cell>
          <cell r="J2612">
            <v>57.099999999999994</v>
          </cell>
          <cell r="K2612">
            <v>-4.3700699850333331</v>
          </cell>
          <cell r="L2612">
            <v>-28.980504300280511</v>
          </cell>
          <cell r="M2612">
            <v>-12.189714175399999</v>
          </cell>
          <cell r="N2612">
            <v>-5.3563766710082463</v>
          </cell>
          <cell r="O2612">
            <v>546.92600000000004</v>
          </cell>
          <cell r="V2612">
            <v>-6.4587281877001583</v>
          </cell>
          <cell r="AQ2612">
            <v>36.856000000000002</v>
          </cell>
        </row>
        <row r="2613">
          <cell r="B2613">
            <v>0</v>
          </cell>
          <cell r="C2613">
            <v>-1.3394154386951125</v>
          </cell>
          <cell r="D2613">
            <v>-11.752987965143733</v>
          </cell>
          <cell r="E2613">
            <v>-45.733717179422797</v>
          </cell>
          <cell r="F2613">
            <v>-8.1304751995852786</v>
          </cell>
          <cell r="G2613">
            <v>-9.9510023642193968</v>
          </cell>
          <cell r="H2613">
            <v>-50.158333333333331</v>
          </cell>
          <cell r="J2613">
            <v>62.266666666666673</v>
          </cell>
          <cell r="K2613">
            <v>-5.5547231414666669</v>
          </cell>
          <cell r="L2613">
            <v>-30.242666887145592</v>
          </cell>
          <cell r="M2613">
            <v>-13.549637421999998</v>
          </cell>
          <cell r="N2613">
            <v>-6.0861484675522988</v>
          </cell>
          <cell r="O2613">
            <v>541.84</v>
          </cell>
          <cell r="V2613">
            <v>-0.81061318291028028</v>
          </cell>
          <cell r="AQ2613">
            <v>36.496000000000002</v>
          </cell>
        </row>
        <row r="2614">
          <cell r="B2614" t="str">
            <v>jan.11</v>
          </cell>
          <cell r="C2614">
            <v>-1.4985558816213651</v>
          </cell>
          <cell r="D2614">
            <v>-10.346976113050369</v>
          </cell>
          <cell r="E2614">
            <v>-46.365055290433482</v>
          </cell>
          <cell r="F2614">
            <v>-7.1647782439239478</v>
          </cell>
          <cell r="G2614">
            <v>-11.127975324781444</v>
          </cell>
          <cell r="H2614">
            <v>-50.641666666666673</v>
          </cell>
          <cell r="J2614">
            <v>63.316666666666663</v>
          </cell>
          <cell r="K2614">
            <v>-4.6521763955999997</v>
          </cell>
          <cell r="L2614">
            <v>-29.199465260200302</v>
          </cell>
          <cell r="M2614">
            <v>-13.120823367633333</v>
          </cell>
          <cell r="N2614">
            <v>-8.8597186216729185</v>
          </cell>
          <cell r="O2614">
            <v>557.24400000000003</v>
          </cell>
          <cell r="V2614">
            <v>-9.0923459344511954</v>
          </cell>
          <cell r="AQ2614">
            <v>37.914000000000001</v>
          </cell>
        </row>
        <row r="2615">
          <cell r="B2615">
            <v>0</v>
          </cell>
          <cell r="C2615">
            <v>-1.6776175980535502</v>
          </cell>
          <cell r="D2615">
            <v>-9.3336877812107506</v>
          </cell>
          <cell r="E2615">
            <v>-47.997557960680062</v>
          </cell>
          <cell r="F2615">
            <v>-7.4701143574194795</v>
          </cell>
          <cell r="G2615">
            <v>-10.639508876260434</v>
          </cell>
          <cell r="H2615">
            <v>-49.066666666666663</v>
          </cell>
          <cell r="J2615">
            <v>62.1</v>
          </cell>
          <cell r="K2615">
            <v>-5.2662678532666662</v>
          </cell>
          <cell r="L2615">
            <v>-31.338909335593456</v>
          </cell>
          <cell r="M2615">
            <v>-13.390757168266667</v>
          </cell>
          <cell r="N2615">
            <v>-11.228282623746907</v>
          </cell>
          <cell r="O2615">
            <v>555.54700000000003</v>
          </cell>
          <cell r="V2615">
            <v>-8.3994179701709637</v>
          </cell>
          <cell r="AQ2615">
            <v>37.963000000000001</v>
          </cell>
        </row>
        <row r="2616">
          <cell r="B2616">
            <v>0</v>
          </cell>
          <cell r="C2616">
            <v>-1.7800144038462922</v>
          </cell>
          <cell r="D2616">
            <v>-9.6452384280727301</v>
          </cell>
          <cell r="E2616">
            <v>-49.646754680984081</v>
          </cell>
          <cell r="F2616">
            <v>-8.3354930863462471</v>
          </cell>
          <cell r="G2616">
            <v>-11.634147056034514</v>
          </cell>
          <cell r="H2616">
            <v>-48.404166666666669</v>
          </cell>
          <cell r="J2616">
            <v>60.6</v>
          </cell>
          <cell r="K2616">
            <v>-5.1724659387666669</v>
          </cell>
          <cell r="L2616">
            <v>-33.601821486968156</v>
          </cell>
          <cell r="M2616">
            <v>-11.487290535533333</v>
          </cell>
          <cell r="N2616">
            <v>-13.570217990719504</v>
          </cell>
          <cell r="O2616">
            <v>551.86099999999999</v>
          </cell>
          <cell r="V2616">
            <v>-15.21100945931253</v>
          </cell>
          <cell r="AQ2616">
            <v>37.704000000000001</v>
          </cell>
        </row>
        <row r="2617">
          <cell r="B2617">
            <v>0</v>
          </cell>
          <cell r="C2617">
            <v>-2.0902124485681588</v>
          </cell>
          <cell r="D2617">
            <v>-10.631046389652139</v>
          </cell>
          <cell r="E2617">
            <v>-51.303895962850369</v>
          </cell>
          <cell r="F2617">
            <v>-11.827072803808109</v>
          </cell>
          <cell r="G2617">
            <v>-12.111109055730514</v>
          </cell>
          <cell r="H2617">
            <v>-49.470833333333331</v>
          </cell>
          <cell r="J2617">
            <v>60.933333333333337</v>
          </cell>
          <cell r="K2617">
            <v>-4.4171584549666667</v>
          </cell>
          <cell r="L2617">
            <v>-37.998223959134066</v>
          </cell>
          <cell r="M2617">
            <v>-12.0640296245</v>
          </cell>
          <cell r="N2617">
            <v>-14.885426520377214</v>
          </cell>
          <cell r="O2617">
            <v>541.97400000000005</v>
          </cell>
          <cell r="V2617">
            <v>-14.617070271876397</v>
          </cell>
          <cell r="AQ2617">
            <v>36.465000000000003</v>
          </cell>
        </row>
        <row r="2618">
          <cell r="B2618">
            <v>0</v>
          </cell>
          <cell r="C2618">
            <v>-2.3192012575080878</v>
          </cell>
          <cell r="D2618">
            <v>-12.958587236283185</v>
          </cell>
          <cell r="E2618">
            <v>-52.889525601022321</v>
          </cell>
          <cell r="F2618">
            <v>-14.697203475879945</v>
          </cell>
          <cell r="G2618">
            <v>-14.402981727480997</v>
          </cell>
          <cell r="H2618">
            <v>-50.274999999999999</v>
          </cell>
          <cell r="J2618">
            <v>61.916666666666664</v>
          </cell>
          <cell r="K2618">
            <v>-3.2837325110333335</v>
          </cell>
          <cell r="L2618">
            <v>-40.252410199211319</v>
          </cell>
          <cell r="M2618">
            <v>-13.557469730833333</v>
          </cell>
          <cell r="N2618">
            <v>-14.802653433193811</v>
          </cell>
          <cell r="O2618">
            <v>530.61599999999999</v>
          </cell>
          <cell r="V2618">
            <v>4.9562379160516423</v>
          </cell>
          <cell r="AQ2618">
            <v>35.322000000000003</v>
          </cell>
        </row>
        <row r="2619">
          <cell r="B2619">
            <v>0</v>
          </cell>
          <cell r="C2619">
            <v>-2.490759972611956</v>
          </cell>
          <cell r="D2619">
            <v>-14.403665770635092</v>
          </cell>
          <cell r="E2619">
            <v>-54.690531747906618</v>
          </cell>
          <cell r="F2619">
            <v>-16.553785475818657</v>
          </cell>
          <cell r="G2619">
            <v>-14.705950265964381</v>
          </cell>
          <cell r="H2619">
            <v>-50.666666666666657</v>
          </cell>
          <cell r="J2619">
            <v>63.533333333333324</v>
          </cell>
          <cell r="K2619">
            <v>-3.0329619842666666</v>
          </cell>
          <cell r="L2619">
            <v>-42.659489574479913</v>
          </cell>
          <cell r="M2619">
            <v>-17.216608966500001</v>
          </cell>
          <cell r="N2619">
            <v>-14.381614701743523</v>
          </cell>
          <cell r="O2619">
            <v>518.70500000000004</v>
          </cell>
          <cell r="V2619">
            <v>4.6888561013712859</v>
          </cell>
          <cell r="AQ2619">
            <v>33.807000000000002</v>
          </cell>
        </row>
        <row r="2620">
          <cell r="B2620" t="str">
            <v>jul.11</v>
          </cell>
          <cell r="C2620">
            <v>-2.6446360842311094</v>
          </cell>
          <cell r="D2620">
            <v>-13.811519916553451</v>
          </cell>
          <cell r="E2620">
            <v>-55.60903810065529</v>
          </cell>
          <cell r="F2620">
            <v>-17.786734300271284</v>
          </cell>
          <cell r="G2620">
            <v>-16.838343383633898</v>
          </cell>
          <cell r="H2620">
            <v>-49.120833333333337</v>
          </cell>
          <cell r="J2620">
            <v>63.216666666666661</v>
          </cell>
          <cell r="K2620">
            <v>-5.3356642926000006</v>
          </cell>
          <cell r="L2620">
            <v>-43.130855757977251</v>
          </cell>
          <cell r="M2620">
            <v>-18.424406635533334</v>
          </cell>
          <cell r="N2620">
            <v>-13.219394738890811</v>
          </cell>
          <cell r="O2620">
            <v>524.11800000000005</v>
          </cell>
          <cell r="V2620">
            <v>6.1857261378764683</v>
          </cell>
          <cell r="AQ2620">
            <v>32.817</v>
          </cell>
        </row>
        <row r="2621">
          <cell r="B2621">
            <v>0</v>
          </cell>
          <cell r="C2621">
            <v>-2.7831781288702913</v>
          </cell>
          <cell r="D2621">
            <v>-15.040559153774433</v>
          </cell>
          <cell r="E2621">
            <v>-57.31765404909256</v>
          </cell>
          <cell r="F2621">
            <v>-18.345899292163327</v>
          </cell>
          <cell r="G2621">
            <v>-19.1951229615612</v>
          </cell>
          <cell r="H2621">
            <v>-49.129166666666663</v>
          </cell>
          <cell r="J2621">
            <v>63.733333333333327</v>
          </cell>
          <cell r="K2621">
            <v>-7.0659976844666668</v>
          </cell>
          <cell r="L2621">
            <v>-45.558728290918459</v>
          </cell>
          <cell r="M2621">
            <v>-18.183113740299998</v>
          </cell>
          <cell r="N2621">
            <v>-13.199838695033643</v>
          </cell>
          <cell r="O2621">
            <v>533.37199999999996</v>
          </cell>
          <cell r="V2621">
            <v>6.6048391891088576</v>
          </cell>
          <cell r="AQ2621">
            <v>32.463999999999999</v>
          </cell>
        </row>
        <row r="2622">
          <cell r="B2622">
            <v>0</v>
          </cell>
          <cell r="C2622">
            <v>-3.0523000085629874</v>
          </cell>
          <cell r="D2622">
            <v>-17.098199683081784</v>
          </cell>
          <cell r="E2622">
            <v>-59.330339704321375</v>
          </cell>
          <cell r="F2622">
            <v>-19.24260440604009</v>
          </cell>
          <cell r="G2622">
            <v>-22.496038476542154</v>
          </cell>
          <cell r="H2622">
            <v>-50.8125</v>
          </cell>
          <cell r="J2622">
            <v>64.566666666666663</v>
          </cell>
          <cell r="K2622">
            <v>-8.3537023571333346</v>
          </cell>
          <cell r="L2622">
            <v>-48.002480205342749</v>
          </cell>
          <cell r="M2622">
            <v>-18.791166984466667</v>
          </cell>
          <cell r="N2622">
            <v>-13.918945209100388</v>
          </cell>
          <cell r="O2622">
            <v>554.08600000000001</v>
          </cell>
          <cell r="V2622">
            <v>17.195875087392221</v>
          </cell>
          <cell r="AQ2622">
            <v>33.67</v>
          </cell>
        </row>
        <row r="2623">
          <cell r="B2623">
            <v>0</v>
          </cell>
          <cell r="C2623">
            <v>-3.3434755748135467</v>
          </cell>
          <cell r="D2623">
            <v>-20.246798609773546</v>
          </cell>
          <cell r="E2623">
            <v>-61.92557377208319</v>
          </cell>
          <cell r="F2623">
            <v>-19.680308840750627</v>
          </cell>
          <cell r="G2623">
            <v>-23.830754233004953</v>
          </cell>
          <cell r="H2623">
            <v>-52.954166666666673</v>
          </cell>
          <cell r="J2623">
            <v>67.133333333333326</v>
          </cell>
          <cell r="K2623">
            <v>-9.0961019475000011</v>
          </cell>
          <cell r="L2623">
            <v>-49.813535368233055</v>
          </cell>
          <cell r="M2623">
            <v>-21.055668506066663</v>
          </cell>
          <cell r="N2623">
            <v>-15.463351680713131</v>
          </cell>
          <cell r="O2623">
            <v>567.25</v>
          </cell>
          <cell r="V2623">
            <v>22.4277008700553</v>
          </cell>
          <cell r="AQ2623">
            <v>35.363</v>
          </cell>
        </row>
        <row r="2624">
          <cell r="B2624">
            <v>0</v>
          </cell>
          <cell r="C2624">
            <v>-3.8941736881124207</v>
          </cell>
          <cell r="D2624">
            <v>-21.454097659580892</v>
          </cell>
          <cell r="E2624">
            <v>-64.173524136990196</v>
          </cell>
          <cell r="F2624">
            <v>-21.291731059131667</v>
          </cell>
          <cell r="G2624">
            <v>-26.441504972093128</v>
          </cell>
          <cell r="H2624">
            <v>-55.954166666666673</v>
          </cell>
          <cell r="J2624">
            <v>70.666666666666671</v>
          </cell>
          <cell r="K2624">
            <v>-11.184360892333332</v>
          </cell>
          <cell r="L2624">
            <v>-51.867421378813731</v>
          </cell>
          <cell r="M2624">
            <v>-23.714361851899998</v>
          </cell>
          <cell r="N2624">
            <v>-17.166431695234333</v>
          </cell>
          <cell r="O2624">
            <v>583.41999999999996</v>
          </cell>
          <cell r="V2624">
            <v>20.015370910551766</v>
          </cell>
          <cell r="AQ2624">
            <v>37.819000000000003</v>
          </cell>
        </row>
        <row r="2625">
          <cell r="B2625">
            <v>0</v>
          </cell>
          <cell r="C2625">
            <v>-4.3761242368752908</v>
          </cell>
          <cell r="D2625">
            <v>-21.577729727994342</v>
          </cell>
          <cell r="E2625">
            <v>-65.252082537448743</v>
          </cell>
          <cell r="F2625">
            <v>-22.439186330026605</v>
          </cell>
          <cell r="G2625">
            <v>-28.055513069772729</v>
          </cell>
          <cell r="H2625">
            <v>-56.795833333333327</v>
          </cell>
          <cell r="J2625">
            <v>72.84999999999998</v>
          </cell>
          <cell r="K2625">
            <v>-12.811830500766668</v>
          </cell>
          <cell r="L2625">
            <v>-52.342071248630837</v>
          </cell>
          <cell r="M2625">
            <v>-25.889412779733334</v>
          </cell>
          <cell r="N2625">
            <v>-18.606375103475589</v>
          </cell>
          <cell r="O2625">
            <v>605.13400000000001</v>
          </cell>
          <cell r="V2625">
            <v>35.198095920129767</v>
          </cell>
          <cell r="AQ2625">
            <v>38.802999999999997</v>
          </cell>
        </row>
        <row r="2626">
          <cell r="B2626" t="str">
            <v>jan.12</v>
          </cell>
          <cell r="C2626">
            <v>-4.7</v>
          </cell>
          <cell r="D2626">
            <v>-21.967628027928356</v>
          </cell>
          <cell r="E2626">
            <v>-66.64388003832758</v>
          </cell>
          <cell r="F2626">
            <v>-22.279047526042532</v>
          </cell>
          <cell r="G2626">
            <v>-29.481908207154714</v>
          </cell>
          <cell r="H2626">
            <v>-57.1</v>
          </cell>
          <cell r="J2626">
            <v>74.099999999999994</v>
          </cell>
          <cell r="K2626">
            <v>-13.8</v>
          </cell>
          <cell r="L2626">
            <v>-54.729267160188506</v>
          </cell>
          <cell r="M2626">
            <v>-27.5</v>
          </cell>
          <cell r="N2626">
            <v>-17.661882069184653</v>
          </cell>
          <cell r="O2626">
            <v>637.66200000000003</v>
          </cell>
          <cell r="V2626">
            <v>19.883355197648143</v>
          </cell>
          <cell r="AQ2626">
            <v>42.25</v>
          </cell>
        </row>
        <row r="2627">
          <cell r="B2627">
            <v>0</v>
          </cell>
          <cell r="C2627">
            <v>-4.9000000000000004</v>
          </cell>
          <cell r="D2627">
            <v>-21.641614890880522</v>
          </cell>
          <cell r="E2627">
            <v>-67.481237051483419</v>
          </cell>
          <cell r="F2627">
            <v>-21.222830947465638</v>
          </cell>
          <cell r="G2627">
            <v>-29.189927905399781</v>
          </cell>
          <cell r="H2627">
            <v>-55.8</v>
          </cell>
          <cell r="J2627">
            <v>74.5</v>
          </cell>
          <cell r="K2627">
            <v>-14.2</v>
          </cell>
          <cell r="L2627">
            <v>-55.557737962300187</v>
          </cell>
          <cell r="M2627">
            <v>-26.9</v>
          </cell>
          <cell r="N2627">
            <v>-15.759458176820862</v>
          </cell>
          <cell r="O2627">
            <v>648.01800000000003</v>
          </cell>
          <cell r="V2627">
            <v>19.590167189547671</v>
          </cell>
          <cell r="AQ2627">
            <v>0</v>
          </cell>
        </row>
        <row r="2628">
          <cell r="B2628">
            <v>0</v>
          </cell>
          <cell r="C2628">
            <v>-4.8</v>
          </cell>
          <cell r="D2628">
            <v>-20.150991019386367</v>
          </cell>
          <cell r="E2628">
            <v>-68.785962185958425</v>
          </cell>
          <cell r="F2628">
            <v>-19.897415134468698</v>
          </cell>
          <cell r="G2628">
            <v>-29.626548545562727</v>
          </cell>
          <cell r="H2628">
            <v>-54.5</v>
          </cell>
          <cell r="J2628">
            <v>74.5</v>
          </cell>
          <cell r="K2628">
            <v>-14.7</v>
          </cell>
          <cell r="L2628">
            <v>-56.801230418216853</v>
          </cell>
          <cell r="M2628">
            <v>-26.4</v>
          </cell>
          <cell r="N2628">
            <v>-14.697956867482285</v>
          </cell>
          <cell r="O2628">
            <v>661.04300000000001</v>
          </cell>
          <cell r="V2628">
            <v>19.859676119293624</v>
          </cell>
          <cell r="AQ2628">
            <v>0</v>
          </cell>
        </row>
        <row r="2629">
          <cell r="B2629">
            <v>0</v>
          </cell>
          <cell r="C2629">
            <v>-4.7</v>
          </cell>
          <cell r="D2629">
            <v>-19.568854447176236</v>
          </cell>
          <cell r="E2629">
            <v>-69.747204413305496</v>
          </cell>
          <cell r="F2629">
            <v>-19.296838986973281</v>
          </cell>
          <cell r="G2629">
            <v>-29.904968489850702</v>
          </cell>
          <cell r="H2629">
            <v>-53.3</v>
          </cell>
          <cell r="J2629">
            <v>72.8</v>
          </cell>
          <cell r="K2629">
            <v>-14.2</v>
          </cell>
          <cell r="L2629">
            <v>-56.985208057544334</v>
          </cell>
          <cell r="M2629">
            <v>-25.9</v>
          </cell>
          <cell r="N2629">
            <v>-15.031600453765037</v>
          </cell>
          <cell r="O2629">
            <v>655.89800000000002</v>
          </cell>
          <cell r="V2629">
            <v>15.188028797007203</v>
          </cell>
          <cell r="AQ2629">
            <v>0</v>
          </cell>
        </row>
        <row r="2630">
          <cell r="B2630">
            <v>0</v>
          </cell>
          <cell r="C2630">
            <v>-4.5999999999999996</v>
          </cell>
          <cell r="D2630">
            <v>-19.757380673469381</v>
          </cell>
          <cell r="E2630">
            <v>-70.940735180527454</v>
          </cell>
          <cell r="F2630">
            <v>-19.837130795921439</v>
          </cell>
          <cell r="G2630">
            <v>-29.509944057307667</v>
          </cell>
          <cell r="H2630">
            <v>-52.6</v>
          </cell>
          <cell r="J2630">
            <v>71.5</v>
          </cell>
          <cell r="K2630">
            <v>-13.4</v>
          </cell>
          <cell r="L2630">
            <v>-58.050445362654919</v>
          </cell>
          <cell r="M2630">
            <v>-26.8</v>
          </cell>
          <cell r="N2630">
            <v>-17.059995681093913</v>
          </cell>
          <cell r="O2630">
            <v>641.22199999999998</v>
          </cell>
          <cell r="V2630">
            <v>12.577993463404979</v>
          </cell>
          <cell r="AQ2630">
            <v>0</v>
          </cell>
        </row>
        <row r="2631">
          <cell r="B2631">
            <v>0</v>
          </cell>
          <cell r="C2631">
            <v>-4.4000000000000004</v>
          </cell>
          <cell r="D2631">
            <v>-19.861303663132897</v>
          </cell>
          <cell r="E2631">
            <v>-71.510769909294169</v>
          </cell>
          <cell r="F2631">
            <v>-19.940898935164412</v>
          </cell>
          <cell r="G2631">
            <v>-30.301863536904552</v>
          </cell>
          <cell r="H2631">
            <v>-51.5</v>
          </cell>
          <cell r="J2631">
            <v>69.900000000000006</v>
          </cell>
          <cell r="K2631">
            <v>-12.5</v>
          </cell>
          <cell r="L2631">
            <v>-58.587803309055026</v>
          </cell>
          <cell r="M2631">
            <v>-26</v>
          </cell>
          <cell r="N2631">
            <v>-16.743390123904572</v>
          </cell>
          <cell r="O2631">
            <v>645.95500000000004</v>
          </cell>
          <cell r="V2631">
            <v>16.406557648863185</v>
          </cell>
          <cell r="AQ2631">
            <v>0</v>
          </cell>
        </row>
      </sheetData>
      <sheetData sheetId="4"/>
      <sheetData sheetId="5"/>
      <sheetData sheetId="6" refreshError="1"/>
      <sheetData sheetId="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excel21"/>
      <sheetName val="excel22"/>
    </sheetNames>
    <sheetDataSet>
      <sheetData sheetId="0">
        <row r="4">
          <cell r="B4">
            <v>93.01</v>
          </cell>
        </row>
        <row r="5">
          <cell r="B5">
            <v>96.29</v>
          </cell>
        </row>
        <row r="6">
          <cell r="B6">
            <v>85.9</v>
          </cell>
        </row>
        <row r="7">
          <cell r="B7">
            <v>102.54</v>
          </cell>
        </row>
        <row r="8">
          <cell r="B8">
            <v>83.56</v>
          </cell>
        </row>
        <row r="9">
          <cell r="B9">
            <v>95.44</v>
          </cell>
        </row>
        <row r="10">
          <cell r="B10">
            <v>88.07</v>
          </cell>
        </row>
        <row r="11">
          <cell r="B11">
            <v>91.82</v>
          </cell>
        </row>
        <row r="12">
          <cell r="B12">
            <v>81.7</v>
          </cell>
        </row>
        <row r="13">
          <cell r="B13">
            <v>90.17</v>
          </cell>
        </row>
        <row r="14">
          <cell r="B14">
            <v>94.93</v>
          </cell>
        </row>
        <row r="15">
          <cell r="B15">
            <v>95.5</v>
          </cell>
        </row>
        <row r="16">
          <cell r="B16">
            <v>92.28</v>
          </cell>
        </row>
        <row r="17">
          <cell r="B17">
            <v>90.48</v>
          </cell>
        </row>
        <row r="18">
          <cell r="B18">
            <v>95.51</v>
          </cell>
        </row>
        <row r="19">
          <cell r="B19">
            <v>87.58</v>
          </cell>
        </row>
        <row r="20">
          <cell r="B20">
            <v>92.15</v>
          </cell>
        </row>
        <row r="21">
          <cell r="B21">
            <v>84.32</v>
          </cell>
        </row>
        <row r="22">
          <cell r="B22">
            <v>75.849999999999994</v>
          </cell>
        </row>
        <row r="23">
          <cell r="B23">
            <v>83.24</v>
          </cell>
        </row>
        <row r="24">
          <cell r="B24">
            <v>91.22</v>
          </cell>
        </row>
      </sheetData>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ordem"/>
      <sheetName val="Dados"/>
    </sheetNames>
    <sheetDataSet>
      <sheetData sheetId="0">
        <row r="4">
          <cell r="K4">
            <v>5.6</v>
          </cell>
          <cell r="L4">
            <v>7.9</v>
          </cell>
          <cell r="M4">
            <v>5.9</v>
          </cell>
          <cell r="N4">
            <v>5.2</v>
          </cell>
        </row>
        <row r="5">
          <cell r="K5">
            <v>4.0999999999999996</v>
          </cell>
          <cell r="L5">
            <v>8.3000000000000007</v>
          </cell>
          <cell r="M5">
            <v>4.3</v>
          </cell>
          <cell r="N5">
            <v>3.7</v>
          </cell>
        </row>
        <row r="6">
          <cell r="K6">
            <v>7.2</v>
          </cell>
          <cell r="L6">
            <v>20.100000000000001</v>
          </cell>
          <cell r="M6">
            <v>7.1</v>
          </cell>
          <cell r="N6">
            <v>7.3</v>
          </cell>
        </row>
        <row r="7">
          <cell r="K7">
            <v>10.8</v>
          </cell>
          <cell r="L7">
            <v>25.4</v>
          </cell>
          <cell r="M7">
            <v>11.5</v>
          </cell>
          <cell r="N7">
            <v>10.1</v>
          </cell>
        </row>
        <row r="8">
          <cell r="K8">
            <v>13.6</v>
          </cell>
          <cell r="L8">
            <v>38.799999999999997</v>
          </cell>
          <cell r="M8">
            <v>13.1</v>
          </cell>
          <cell r="N8">
            <v>14.2</v>
          </cell>
        </row>
        <row r="9">
          <cell r="K9">
            <v>8.1999999999999993</v>
          </cell>
          <cell r="L9">
            <v>16.5</v>
          </cell>
          <cell r="M9">
            <v>7.8</v>
          </cell>
          <cell r="N9">
            <v>8.6999999999999993</v>
          </cell>
        </row>
        <row r="10">
          <cell r="K10">
            <v>24.6</v>
          </cell>
          <cell r="L10">
            <v>52.1</v>
          </cell>
          <cell r="M10">
            <v>24.2</v>
          </cell>
          <cell r="N10">
            <v>25</v>
          </cell>
        </row>
        <row r="11">
          <cell r="K11">
            <v>10.9</v>
          </cell>
          <cell r="L11">
            <v>22.3</v>
          </cell>
          <cell r="M11">
            <v>12</v>
          </cell>
          <cell r="N11">
            <v>9.6999999999999993</v>
          </cell>
        </row>
        <row r="12">
          <cell r="K12">
            <v>7.6</v>
          </cell>
          <cell r="L12">
            <v>18.600000000000001</v>
          </cell>
          <cell r="M12">
            <v>8.4</v>
          </cell>
          <cell r="N12">
            <v>6.7</v>
          </cell>
        </row>
        <row r="13">
          <cell r="K13">
            <v>10.1</v>
          </cell>
          <cell r="L13">
            <v>22.7</v>
          </cell>
          <cell r="M13">
            <v>10</v>
          </cell>
          <cell r="N13">
            <v>10.199999999999999</v>
          </cell>
        </row>
        <row r="14">
          <cell r="K14">
            <v>21.9</v>
          </cell>
          <cell r="L14">
            <v>52.1</v>
          </cell>
          <cell r="M14">
            <v>18.899999999999999</v>
          </cell>
          <cell r="N14">
            <v>25.8</v>
          </cell>
        </row>
        <row r="15">
          <cell r="K15">
            <v>5.0999999999999996</v>
          </cell>
          <cell r="L15">
            <v>9.1999999999999993</v>
          </cell>
          <cell r="M15">
            <v>5.2</v>
          </cell>
          <cell r="N15">
            <v>5.0999999999999996</v>
          </cell>
        </row>
        <row r="16">
          <cell r="K16">
            <v>14.6</v>
          </cell>
          <cell r="L16">
            <v>28.5</v>
          </cell>
          <cell r="M16">
            <v>17.399999999999999</v>
          </cell>
          <cell r="N16">
            <v>11.2</v>
          </cell>
        </row>
        <row r="17">
          <cell r="K17">
            <v>10.1</v>
          </cell>
          <cell r="L17">
            <v>36.200000000000003</v>
          </cell>
          <cell r="M17">
            <v>9.3000000000000007</v>
          </cell>
          <cell r="N17">
            <v>11.2</v>
          </cell>
        </row>
        <row r="18">
          <cell r="K18">
            <v>5.4</v>
          </cell>
          <cell r="L18">
            <v>19.8</v>
          </cell>
          <cell r="M18">
            <v>4.5</v>
          </cell>
          <cell r="N18">
            <v>6.5</v>
          </cell>
        </row>
        <row r="19">
          <cell r="K19">
            <v>6</v>
          </cell>
          <cell r="L19">
            <v>11.3</v>
          </cell>
          <cell r="M19">
            <v>5.7</v>
          </cell>
          <cell r="N19">
            <v>6.5</v>
          </cell>
        </row>
        <row r="20">
          <cell r="K20">
            <v>15.2</v>
          </cell>
          <cell r="L20">
            <v>36.4</v>
          </cell>
          <cell r="M20">
            <v>15</v>
          </cell>
          <cell r="N20">
            <v>15.4</v>
          </cell>
        </row>
        <row r="21">
          <cell r="K21">
            <v>11.1</v>
          </cell>
          <cell r="L21">
            <v>22.6</v>
          </cell>
          <cell r="M21">
            <v>10.9</v>
          </cell>
          <cell r="N21">
            <v>11.3</v>
          </cell>
        </row>
        <row r="22">
          <cell r="K22">
            <v>12.2</v>
          </cell>
          <cell r="L22">
            <v>29.2</v>
          </cell>
          <cell r="M22">
            <v>13.6</v>
          </cell>
          <cell r="N22">
            <v>10.7</v>
          </cell>
        </row>
        <row r="23">
          <cell r="K23">
            <v>7.8</v>
          </cell>
          <cell r="L23">
            <v>15.2</v>
          </cell>
          <cell r="M23">
            <v>7.8</v>
          </cell>
          <cell r="N23">
            <v>7.8</v>
          </cell>
        </row>
        <row r="24">
          <cell r="K24">
            <v>10.9</v>
          </cell>
          <cell r="L24">
            <v>26</v>
          </cell>
          <cell r="M24">
            <v>10.7</v>
          </cell>
          <cell r="N24">
            <v>11.2</v>
          </cell>
        </row>
        <row r="25">
          <cell r="K25">
            <v>15.3</v>
          </cell>
          <cell r="L25">
            <v>28.1</v>
          </cell>
          <cell r="M25">
            <v>16.600000000000001</v>
          </cell>
          <cell r="N25">
            <v>14.1</v>
          </cell>
        </row>
        <row r="26">
          <cell r="K26">
            <v>13.7</v>
          </cell>
          <cell r="L26">
            <v>27.7</v>
          </cell>
          <cell r="M26">
            <v>15.5</v>
          </cell>
          <cell r="N26">
            <v>11.9</v>
          </cell>
        </row>
        <row r="27">
          <cell r="K27">
            <v>9.9</v>
          </cell>
          <cell r="L27">
            <v>24.9</v>
          </cell>
          <cell r="M27">
            <v>9.4</v>
          </cell>
          <cell r="N27">
            <v>10.6</v>
          </cell>
        </row>
        <row r="28">
          <cell r="K28">
            <v>8.1</v>
          </cell>
          <cell r="L28">
            <v>21.7</v>
          </cell>
          <cell r="M28">
            <v>8.5</v>
          </cell>
          <cell r="N28">
            <v>7.6</v>
          </cell>
        </row>
        <row r="29">
          <cell r="K29">
            <v>6.7</v>
          </cell>
          <cell r="L29">
            <v>19.7</v>
          </cell>
          <cell r="M29">
            <v>5.6</v>
          </cell>
          <cell r="N29">
            <v>8</v>
          </cell>
        </row>
        <row r="30">
          <cell r="K30">
            <v>7.7</v>
          </cell>
          <cell r="L30">
            <v>23.7</v>
          </cell>
          <cell r="M30">
            <v>8.4</v>
          </cell>
          <cell r="N30">
            <v>6.7</v>
          </cell>
        </row>
        <row r="31">
          <cell r="K31">
            <v>7.8</v>
          </cell>
          <cell r="L31">
            <v>24.6</v>
          </cell>
          <cell r="M31">
            <v>8</v>
          </cell>
          <cell r="N31">
            <v>7.5</v>
          </cell>
        </row>
        <row r="32">
          <cell r="K32">
            <v>10.3</v>
          </cell>
          <cell r="L32">
            <v>22.7</v>
          </cell>
          <cell r="M32">
            <v>10.3</v>
          </cell>
          <cell r="N32">
            <v>10.4</v>
          </cell>
        </row>
        <row r="33">
          <cell r="K33">
            <v>8.1999999999999993</v>
          </cell>
          <cell r="L33">
            <v>16.100000000000001</v>
          </cell>
          <cell r="M33">
            <v>8.4</v>
          </cell>
          <cell r="N33">
            <v>7.9</v>
          </cell>
        </row>
        <row r="34">
          <cell r="K34">
            <v>4.4000000000000004</v>
          </cell>
          <cell r="L34" t="str">
            <v>:</v>
          </cell>
          <cell r="M34">
            <v>4.5</v>
          </cell>
          <cell r="N34">
            <v>4.3</v>
          </cell>
        </row>
      </sheetData>
      <sheetData sheetId="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19.xml"/><Relationship Id="rId4" Type="http://schemas.openxmlformats.org/officeDocument/2006/relationships/printerSettings" Target="../printerSettings/printerSettings32.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20.xml"/><Relationship Id="rId4"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9.bin"/><Relationship Id="rId7" Type="http://schemas.openxmlformats.org/officeDocument/2006/relationships/drawing" Target="../drawings/drawing21.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0.bin"/><Relationship Id="rId5" Type="http://schemas.openxmlformats.org/officeDocument/2006/relationships/hyperlink" Target="http://www.gep.msss.gov.pt/index.php" TargetMode="External"/><Relationship Id="rId4" Type="http://schemas.openxmlformats.org/officeDocument/2006/relationships/hyperlink" Target="http://www.gep.msss.gov.pt/estatistica/index.php"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sheetPr codeName="Folha4" enableFormatConditionsCalculation="0">
    <tabColor indexed="47"/>
  </sheetPr>
  <dimension ref="A1:P74"/>
  <sheetViews>
    <sheetView showRuler="0" topLeftCell="A40" workbookViewId="0">
      <selection activeCell="M46" sqref="M46"/>
    </sheetView>
  </sheetViews>
  <sheetFormatPr defaultRowHeight="12.75"/>
  <cols>
    <col min="1" max="1" width="1.42578125" customWidth="1"/>
    <col min="2" max="2" width="2.5703125" customWidth="1"/>
    <col min="3" max="3" width="30.7109375" customWidth="1"/>
    <col min="4" max="4" width="2.7109375" customWidth="1"/>
    <col min="5" max="5" width="1.28515625" customWidth="1"/>
    <col min="6" max="6" width="14" customWidth="1"/>
    <col min="7" max="7" width="5.5703125" customWidth="1"/>
    <col min="8" max="8" width="3.28515625" customWidth="1"/>
    <col min="9" max="9" width="35.85546875" customWidth="1"/>
    <col min="10" max="10" width="3.28515625" customWidth="1"/>
    <col min="11" max="11" width="2.7109375" customWidth="1"/>
    <col min="12" max="12" width="8.140625" customWidth="1"/>
  </cols>
  <sheetData>
    <row r="1" spans="1:16" ht="4.5" customHeight="1">
      <c r="A1" s="145"/>
      <c r="B1" s="148"/>
      <c r="C1" s="148"/>
      <c r="D1" s="148"/>
      <c r="E1" s="146"/>
      <c r="F1" s="144"/>
      <c r="G1" s="144"/>
      <c r="H1" s="41"/>
      <c r="I1" s="8"/>
      <c r="J1" s="8"/>
      <c r="K1" s="8"/>
    </row>
    <row r="2" spans="1:16" ht="17.25" customHeight="1">
      <c r="A2" s="145"/>
      <c r="B2" s="4"/>
      <c r="C2" s="144"/>
      <c r="D2" s="144"/>
      <c r="E2" s="146"/>
      <c r="F2" s="144"/>
      <c r="G2" s="144"/>
      <c r="H2" s="41"/>
      <c r="I2" s="8"/>
      <c r="J2" s="8"/>
      <c r="K2" s="8"/>
    </row>
    <row r="3" spans="1:16">
      <c r="A3" s="145"/>
      <c r="B3" s="4"/>
      <c r="C3" s="144"/>
      <c r="D3" s="144"/>
      <c r="E3" s="146"/>
      <c r="F3" s="144"/>
      <c r="G3" s="144"/>
      <c r="H3" s="41"/>
      <c r="J3" s="8"/>
      <c r="K3" s="8"/>
    </row>
    <row r="4" spans="1:16" ht="33.75" customHeight="1">
      <c r="A4" s="145"/>
      <c r="B4" s="4"/>
      <c r="C4" s="41"/>
      <c r="D4" s="41"/>
      <c r="E4" s="148"/>
      <c r="F4" s="41"/>
      <c r="G4" s="41"/>
      <c r="H4" s="41"/>
      <c r="I4" s="166" t="s">
        <v>40</v>
      </c>
      <c r="K4" s="8"/>
    </row>
    <row r="5" spans="1:16" s="12" customFormat="1" ht="12.75" customHeight="1">
      <c r="A5" s="149"/>
      <c r="B5" s="1402" t="s">
        <v>76</v>
      </c>
      <c r="C5" s="1402"/>
      <c r="D5" s="1402"/>
      <c r="E5" s="148"/>
      <c r="F5" s="41"/>
      <c r="G5" s="41"/>
      <c r="H5" s="41"/>
      <c r="I5" s="8"/>
      <c r="J5" s="33"/>
      <c r="K5" s="8"/>
    </row>
    <row r="6" spans="1:16" ht="12.75" customHeight="1">
      <c r="A6" s="145"/>
      <c r="B6" s="145"/>
      <c r="C6" s="148"/>
      <c r="D6" s="148"/>
      <c r="E6" s="148"/>
      <c r="F6" s="41"/>
      <c r="G6" s="41"/>
      <c r="H6" s="41"/>
      <c r="I6" s="8"/>
      <c r="J6" s="33"/>
      <c r="K6" s="8"/>
      <c r="N6" s="238"/>
    </row>
    <row r="7" spans="1:16" ht="12.75" customHeight="1">
      <c r="A7" s="145"/>
      <c r="B7" s="145"/>
      <c r="C7" s="148"/>
      <c r="D7" s="148"/>
      <c r="E7" s="148"/>
      <c r="F7" s="41"/>
      <c r="G7" s="41"/>
      <c r="H7" s="41"/>
      <c r="I7" s="8"/>
      <c r="J7" s="33"/>
      <c r="K7" s="8"/>
      <c r="M7" s="51"/>
      <c r="N7" s="112"/>
    </row>
    <row r="8" spans="1:16" ht="12.75" customHeight="1">
      <c r="A8" s="145"/>
      <c r="B8" s="145"/>
      <c r="C8" s="148"/>
      <c r="D8" s="148"/>
      <c r="E8" s="148"/>
      <c r="F8" s="41"/>
      <c r="G8" s="41"/>
      <c r="H8" s="41"/>
      <c r="I8" s="8"/>
      <c r="J8" s="33"/>
      <c r="K8" s="5"/>
      <c r="M8" s="239"/>
    </row>
    <row r="9" spans="1:16" ht="12.75" customHeight="1">
      <c r="A9" s="145"/>
      <c r="B9" s="145"/>
      <c r="C9" s="148"/>
      <c r="D9" s="148"/>
      <c r="E9" s="148"/>
      <c r="F9" s="41"/>
      <c r="G9" s="41"/>
      <c r="H9" s="41"/>
      <c r="I9" s="8"/>
      <c r="J9" s="33"/>
      <c r="K9" s="5"/>
      <c r="M9" s="239"/>
    </row>
    <row r="10" spans="1:16" ht="12.75" customHeight="1">
      <c r="A10" s="145"/>
      <c r="B10" s="145"/>
      <c r="C10" s="148"/>
      <c r="D10" s="148"/>
      <c r="E10" s="148"/>
      <c r="F10" s="41"/>
      <c r="G10" s="41"/>
      <c r="H10" s="41"/>
      <c r="I10" s="8"/>
      <c r="J10" s="33"/>
      <c r="K10" s="5"/>
    </row>
    <row r="11" spans="1:16">
      <c r="A11" s="145"/>
      <c r="B11" s="145"/>
      <c r="C11" s="148"/>
      <c r="D11" s="148"/>
      <c r="E11" s="148"/>
      <c r="F11" s="41"/>
      <c r="G11" s="41"/>
      <c r="H11" s="41"/>
      <c r="I11" s="8"/>
      <c r="J11" s="33"/>
      <c r="K11" s="5"/>
    </row>
    <row r="12" spans="1:16">
      <c r="A12" s="145"/>
      <c r="B12" s="167" t="s">
        <v>31</v>
      </c>
      <c r="C12" s="157"/>
      <c r="D12" s="157"/>
      <c r="E12" s="148"/>
      <c r="F12" s="41"/>
      <c r="G12" s="41"/>
      <c r="H12" s="41"/>
      <c r="I12" s="8"/>
      <c r="J12" s="33"/>
      <c r="K12" s="5"/>
    </row>
    <row r="13" spans="1:16" ht="13.5" thickBot="1">
      <c r="A13" s="145"/>
      <c r="B13" s="145"/>
      <c r="C13" s="148"/>
      <c r="D13" s="148"/>
      <c r="E13" s="148"/>
      <c r="F13" s="41"/>
      <c r="G13" s="41"/>
      <c r="H13" s="41"/>
      <c r="I13" s="8"/>
      <c r="J13" s="33"/>
      <c r="K13" s="5"/>
      <c r="P13" s="235"/>
    </row>
    <row r="14" spans="1:16" ht="13.5" thickBot="1">
      <c r="A14" s="145"/>
      <c r="B14" s="94"/>
      <c r="C14" s="176" t="s">
        <v>24</v>
      </c>
      <c r="D14" s="173">
        <v>3</v>
      </c>
      <c r="E14" s="148"/>
      <c r="F14" s="41"/>
      <c r="G14" s="41"/>
      <c r="H14" s="41"/>
      <c r="I14" s="8"/>
      <c r="J14" s="33"/>
      <c r="K14" s="5"/>
      <c r="P14" s="235"/>
    </row>
    <row r="15" spans="1:16" ht="13.5" thickBot="1">
      <c r="A15" s="145"/>
      <c r="B15" s="145"/>
      <c r="C15" s="175"/>
      <c r="D15" s="171"/>
      <c r="E15" s="148"/>
      <c r="F15" s="41"/>
      <c r="G15" s="41"/>
      <c r="H15" s="41"/>
      <c r="I15" s="8"/>
      <c r="J15" s="33"/>
      <c r="K15" s="5"/>
      <c r="P15" s="235"/>
    </row>
    <row r="16" spans="1:16" ht="13.5" thickBot="1">
      <c r="A16" s="145"/>
      <c r="B16" s="94"/>
      <c r="C16" s="176" t="s">
        <v>37</v>
      </c>
      <c r="D16" s="174">
        <v>4</v>
      </c>
      <c r="E16" s="148"/>
      <c r="F16" s="41"/>
      <c r="G16" s="41"/>
      <c r="H16" s="41"/>
      <c r="I16" s="8"/>
      <c r="J16" s="33"/>
      <c r="K16" s="5"/>
      <c r="P16" s="235"/>
    </row>
    <row r="17" spans="1:16">
      <c r="A17" s="145"/>
      <c r="B17" s="147"/>
      <c r="C17" s="153"/>
      <c r="D17" s="168"/>
      <c r="E17" s="148"/>
      <c r="F17" s="41"/>
      <c r="G17" s="41"/>
      <c r="H17" s="41"/>
      <c r="I17" s="8"/>
      <c r="J17" s="33"/>
      <c r="K17" s="5"/>
      <c r="P17" s="235"/>
    </row>
    <row r="18" spans="1:16" ht="13.5" customHeight="1">
      <c r="A18" s="145"/>
      <c r="B18" s="42"/>
      <c r="C18" s="177" t="s">
        <v>36</v>
      </c>
      <c r="D18" s="174">
        <v>6</v>
      </c>
      <c r="E18" s="148"/>
      <c r="F18" s="41"/>
      <c r="G18" s="41"/>
      <c r="H18" s="41"/>
      <c r="I18" s="8"/>
      <c r="J18" s="33"/>
      <c r="K18" s="5"/>
    </row>
    <row r="19" spans="1:16">
      <c r="A19" s="145"/>
      <c r="B19" s="158"/>
      <c r="C19" s="170" t="s">
        <v>3</v>
      </c>
      <c r="D19" s="171">
        <v>6</v>
      </c>
      <c r="E19" s="148"/>
      <c r="F19" s="41"/>
      <c r="G19" s="41"/>
      <c r="H19" s="41"/>
      <c r="I19" s="8"/>
      <c r="J19" s="33"/>
      <c r="K19" s="5"/>
    </row>
    <row r="20" spans="1:16">
      <c r="A20" s="145"/>
      <c r="B20" s="158"/>
      <c r="C20" s="170" t="s">
        <v>15</v>
      </c>
      <c r="D20" s="171">
        <v>7</v>
      </c>
      <c r="E20" s="148"/>
      <c r="F20" s="41"/>
      <c r="G20" s="41"/>
      <c r="H20" s="41"/>
      <c r="I20" s="8"/>
      <c r="J20" s="33"/>
      <c r="K20" s="5"/>
    </row>
    <row r="21" spans="1:16">
      <c r="A21" s="145"/>
      <c r="B21" s="158"/>
      <c r="C21" s="170" t="s">
        <v>9</v>
      </c>
      <c r="D21" s="171">
        <v>8</v>
      </c>
      <c r="E21" s="148"/>
      <c r="F21" s="41"/>
      <c r="G21" s="41"/>
      <c r="H21" s="41"/>
      <c r="I21" s="8"/>
      <c r="J21" s="33"/>
      <c r="K21" s="5"/>
    </row>
    <row r="22" spans="1:16">
      <c r="A22" s="145"/>
      <c r="B22" s="159"/>
      <c r="C22" s="170" t="s">
        <v>61</v>
      </c>
      <c r="D22" s="171">
        <v>9</v>
      </c>
      <c r="E22" s="148"/>
      <c r="G22" s="41"/>
      <c r="H22" s="41"/>
      <c r="I22" s="8"/>
      <c r="J22" s="33"/>
      <c r="K22" s="5"/>
    </row>
    <row r="23" spans="1:16" ht="22.5" customHeight="1">
      <c r="A23" s="145"/>
      <c r="B23" s="160"/>
      <c r="C23" s="233" t="s">
        <v>32</v>
      </c>
      <c r="D23" s="171">
        <v>10</v>
      </c>
      <c r="E23" s="148"/>
      <c r="F23" s="41"/>
      <c r="G23" s="41"/>
      <c r="H23" s="41"/>
      <c r="I23" s="8"/>
      <c r="J23" s="33"/>
      <c r="K23" s="5"/>
    </row>
    <row r="24" spans="1:16">
      <c r="A24" s="145"/>
      <c r="B24" s="160"/>
      <c r="C24" s="170" t="s">
        <v>29</v>
      </c>
      <c r="D24" s="171">
        <v>11</v>
      </c>
      <c r="E24" s="148"/>
      <c r="F24" s="41"/>
      <c r="G24" s="41"/>
      <c r="H24" s="41"/>
      <c r="I24" s="8"/>
      <c r="J24" s="33"/>
      <c r="K24" s="5"/>
    </row>
    <row r="25" spans="1:16" ht="12.75" customHeight="1">
      <c r="A25" s="145"/>
      <c r="B25" s="148"/>
      <c r="C25" s="170"/>
      <c r="D25" s="171"/>
      <c r="E25" s="148"/>
      <c r="F25" s="41"/>
      <c r="G25" s="1398" t="s">
        <v>654</v>
      </c>
      <c r="H25" s="1399"/>
      <c r="I25" s="1399"/>
      <c r="J25" s="4"/>
      <c r="K25" s="4"/>
    </row>
    <row r="26" spans="1:16" ht="13.5" customHeight="1">
      <c r="A26" s="145"/>
      <c r="B26" s="43"/>
      <c r="C26" s="178" t="s">
        <v>14</v>
      </c>
      <c r="D26" s="174">
        <v>12</v>
      </c>
      <c r="E26" s="148"/>
      <c r="F26" s="41"/>
      <c r="G26" s="1399"/>
      <c r="H26" s="1399"/>
      <c r="I26" s="1399"/>
      <c r="J26" s="4"/>
      <c r="K26" s="4"/>
    </row>
    <row r="27" spans="1:16" ht="12.75" customHeight="1">
      <c r="A27" s="145"/>
      <c r="B27" s="151"/>
      <c r="C27" s="170" t="s">
        <v>51</v>
      </c>
      <c r="D27" s="171">
        <v>12</v>
      </c>
      <c r="E27" s="148"/>
      <c r="F27" s="41"/>
      <c r="G27" s="1399"/>
      <c r="H27" s="1399"/>
      <c r="I27" s="1399"/>
      <c r="J27" s="4"/>
      <c r="K27" s="4"/>
    </row>
    <row r="28" spans="1:16" ht="22.5" customHeight="1">
      <c r="A28" s="145"/>
      <c r="B28" s="151"/>
      <c r="C28" s="193" t="s">
        <v>18</v>
      </c>
      <c r="D28" s="171">
        <v>12</v>
      </c>
      <c r="E28" s="148"/>
      <c r="F28" s="41"/>
      <c r="G28" s="1399"/>
      <c r="H28" s="1399"/>
      <c r="I28" s="1399"/>
      <c r="J28" s="4"/>
      <c r="K28" s="4"/>
    </row>
    <row r="29" spans="1:16" ht="12.75" customHeight="1">
      <c r="A29" s="145"/>
      <c r="B29" s="160"/>
      <c r="C29" s="161"/>
      <c r="D29" s="168"/>
      <c r="E29" s="148"/>
      <c r="F29" s="41"/>
      <c r="G29" s="1399"/>
      <c r="H29" s="1399"/>
      <c r="I29" s="1399"/>
      <c r="J29" s="4"/>
      <c r="K29" s="4"/>
    </row>
    <row r="30" spans="1:16" ht="13.5" customHeight="1">
      <c r="A30" s="145"/>
      <c r="B30" s="44"/>
      <c r="C30" s="179" t="s">
        <v>13</v>
      </c>
      <c r="D30" s="174">
        <v>13</v>
      </c>
      <c r="E30" s="148"/>
      <c r="F30" s="41"/>
      <c r="G30" s="1399"/>
      <c r="H30" s="1399"/>
      <c r="I30" s="1399"/>
      <c r="J30" s="4"/>
      <c r="K30" s="4"/>
    </row>
    <row r="31" spans="1:16" ht="12.75" customHeight="1">
      <c r="A31" s="145"/>
      <c r="B31" s="151"/>
      <c r="C31" s="194" t="s">
        <v>21</v>
      </c>
      <c r="D31" s="171">
        <v>13</v>
      </c>
      <c r="E31" s="148"/>
      <c r="F31" s="41"/>
      <c r="G31" s="1399"/>
      <c r="H31" s="1399"/>
      <c r="I31" s="1399"/>
      <c r="J31" s="4"/>
      <c r="K31" s="4"/>
    </row>
    <row r="32" spans="1:16" ht="12.75" customHeight="1">
      <c r="A32" s="145"/>
      <c r="B32" s="151"/>
      <c r="C32" s="192" t="s">
        <v>10</v>
      </c>
      <c r="D32" s="171">
        <v>14</v>
      </c>
      <c r="E32" s="148"/>
      <c r="F32" s="41"/>
      <c r="G32" s="165"/>
      <c r="H32" s="165"/>
      <c r="I32" s="165"/>
      <c r="J32" s="4"/>
      <c r="K32" s="4"/>
    </row>
    <row r="33" spans="1:11" ht="12.75" customHeight="1">
      <c r="A33" s="145"/>
      <c r="B33" s="151"/>
      <c r="C33" s="192" t="s">
        <v>30</v>
      </c>
      <c r="D33" s="171">
        <v>14</v>
      </c>
      <c r="E33" s="148"/>
      <c r="F33" s="41"/>
      <c r="G33" s="165"/>
      <c r="H33" s="165"/>
      <c r="I33" s="165"/>
      <c r="J33" s="4"/>
      <c r="K33" s="4"/>
    </row>
    <row r="34" spans="1:11" ht="12.75" customHeight="1">
      <c r="A34" s="145"/>
      <c r="B34" s="151"/>
      <c r="C34" s="192" t="s">
        <v>8</v>
      </c>
      <c r="D34" s="171">
        <v>15</v>
      </c>
      <c r="E34" s="148"/>
      <c r="F34" s="41"/>
      <c r="G34" s="165"/>
      <c r="H34" s="165"/>
      <c r="I34" s="165"/>
      <c r="J34" s="4"/>
      <c r="K34" s="4"/>
    </row>
    <row r="35" spans="1:11" ht="22.5" customHeight="1">
      <c r="A35" s="145"/>
      <c r="B35" s="151"/>
      <c r="C35" s="194" t="s">
        <v>62</v>
      </c>
      <c r="D35" s="171">
        <v>16</v>
      </c>
      <c r="E35" s="148"/>
      <c r="F35" s="41"/>
      <c r="G35" s="165"/>
      <c r="H35" s="165"/>
      <c r="I35" s="165"/>
      <c r="J35" s="4"/>
      <c r="K35" s="4"/>
    </row>
    <row r="36" spans="1:11" ht="12.75" customHeight="1">
      <c r="A36" s="145"/>
      <c r="B36" s="162"/>
      <c r="C36" s="192" t="s">
        <v>16</v>
      </c>
      <c r="D36" s="171">
        <v>16</v>
      </c>
      <c r="E36" s="148"/>
      <c r="F36" s="41"/>
      <c r="G36" s="41"/>
      <c r="H36" s="41"/>
      <c r="I36" s="8"/>
      <c r="J36" s="33"/>
      <c r="K36" s="5"/>
    </row>
    <row r="37" spans="1:11" ht="12.75" customHeight="1">
      <c r="A37" s="145"/>
      <c r="B37" s="151"/>
      <c r="C37" s="170" t="s">
        <v>35</v>
      </c>
      <c r="D37" s="171">
        <v>17</v>
      </c>
      <c r="E37" s="148"/>
      <c r="F37" s="41"/>
      <c r="G37" s="41"/>
      <c r="H37" s="41"/>
      <c r="I37" s="10"/>
      <c r="J37" s="10"/>
      <c r="K37" s="5"/>
    </row>
    <row r="38" spans="1:11">
      <c r="A38" s="145"/>
      <c r="B38" s="145"/>
      <c r="C38" s="148"/>
      <c r="D38" s="168"/>
      <c r="E38" s="148"/>
      <c r="F38" s="41"/>
      <c r="G38" s="41"/>
      <c r="H38" s="41"/>
      <c r="I38" s="10"/>
      <c r="J38" s="10"/>
      <c r="K38" s="5"/>
    </row>
    <row r="39" spans="1:11" ht="13.5" customHeight="1">
      <c r="A39" s="145"/>
      <c r="B39" s="60"/>
      <c r="C39" s="179" t="s">
        <v>33</v>
      </c>
      <c r="D39" s="174">
        <v>18</v>
      </c>
      <c r="E39" s="148"/>
      <c r="F39" s="41"/>
      <c r="G39" s="41"/>
      <c r="H39" s="41"/>
      <c r="I39" s="10"/>
      <c r="J39" s="10"/>
      <c r="K39" s="5"/>
    </row>
    <row r="40" spans="1:11">
      <c r="A40" s="145"/>
      <c r="B40" s="145"/>
      <c r="C40" s="170" t="s">
        <v>34</v>
      </c>
      <c r="D40" s="171">
        <v>18</v>
      </c>
      <c r="E40" s="148"/>
      <c r="F40" s="41"/>
      <c r="G40" s="41"/>
      <c r="H40" s="41"/>
      <c r="I40" s="35"/>
      <c r="J40" s="35"/>
      <c r="K40" s="5"/>
    </row>
    <row r="41" spans="1:11">
      <c r="A41" s="145"/>
      <c r="B41" s="162"/>
      <c r="C41" s="170" t="s">
        <v>0</v>
      </c>
      <c r="D41" s="171">
        <v>19</v>
      </c>
      <c r="E41" s="148"/>
      <c r="F41" s="41"/>
      <c r="G41" s="41"/>
      <c r="H41" s="41"/>
      <c r="I41" s="45"/>
      <c r="J41" s="16"/>
      <c r="K41" s="5"/>
    </row>
    <row r="42" spans="1:11">
      <c r="A42" s="145"/>
      <c r="B42" s="162"/>
      <c r="C42" s="170" t="s">
        <v>19</v>
      </c>
      <c r="D42" s="171">
        <v>19</v>
      </c>
      <c r="E42" s="148"/>
      <c r="F42" s="41"/>
      <c r="G42" s="41"/>
      <c r="H42" s="41"/>
      <c r="I42" s="45"/>
      <c r="J42" s="16"/>
      <c r="K42" s="5"/>
    </row>
    <row r="43" spans="1:11">
      <c r="A43" s="145"/>
      <c r="B43" s="162"/>
      <c r="C43" s="170" t="s">
        <v>2</v>
      </c>
      <c r="D43" s="172">
        <v>19</v>
      </c>
      <c r="E43" s="153"/>
      <c r="F43" s="18"/>
      <c r="G43" s="15"/>
      <c r="H43" s="18"/>
      <c r="I43" s="18"/>
      <c r="J43" s="18"/>
      <c r="K43" s="5"/>
    </row>
    <row r="44" spans="1:11">
      <c r="A44" s="145"/>
      <c r="B44" s="162"/>
      <c r="C44" s="170" t="s">
        <v>25</v>
      </c>
      <c r="D44" s="172">
        <v>19</v>
      </c>
      <c r="E44" s="153"/>
      <c r="F44" s="18"/>
      <c r="G44" s="15"/>
      <c r="H44" s="18"/>
      <c r="I44" s="18"/>
      <c r="J44" s="18"/>
      <c r="K44" s="5"/>
    </row>
    <row r="45" spans="1:11" ht="12.75" customHeight="1" thickBot="1">
      <c r="A45" s="145"/>
      <c r="B45" s="163"/>
      <c r="C45" s="163"/>
      <c r="D45" s="169"/>
      <c r="E45" s="154"/>
      <c r="F45" s="45"/>
      <c r="G45" s="15"/>
      <c r="H45" s="45"/>
      <c r="I45" s="45"/>
      <c r="J45" s="16"/>
      <c r="K45" s="5"/>
    </row>
    <row r="46" spans="1:11" ht="13.5" customHeight="1" thickBot="1">
      <c r="A46" s="145"/>
      <c r="B46" s="237"/>
      <c r="C46" s="179" t="s">
        <v>43</v>
      </c>
      <c r="D46" s="173">
        <v>20</v>
      </c>
      <c r="E46" s="154"/>
      <c r="F46" s="45"/>
      <c r="G46" s="15"/>
      <c r="H46" s="45"/>
      <c r="I46" s="45"/>
      <c r="J46" s="16"/>
      <c r="K46" s="5"/>
    </row>
    <row r="47" spans="1:11">
      <c r="A47" s="145"/>
      <c r="B47" s="145"/>
      <c r="C47" s="170" t="s">
        <v>54</v>
      </c>
      <c r="D47" s="172">
        <v>20</v>
      </c>
      <c r="E47" s="154"/>
      <c r="F47" s="45"/>
      <c r="G47" s="15"/>
      <c r="H47" s="45"/>
      <c r="I47" s="45"/>
      <c r="J47" s="16"/>
      <c r="K47" s="5"/>
    </row>
    <row r="48" spans="1:11" ht="12.75" customHeight="1">
      <c r="A48" s="145"/>
      <c r="B48" s="163"/>
      <c r="C48" s="233" t="s">
        <v>60</v>
      </c>
      <c r="D48" s="236">
        <v>21</v>
      </c>
      <c r="E48" s="154"/>
      <c r="F48" s="45"/>
      <c r="G48" s="15"/>
      <c r="H48" s="45"/>
      <c r="I48" s="45"/>
      <c r="J48" s="16"/>
      <c r="K48" s="5"/>
    </row>
    <row r="49" spans="1:11" ht="11.25" customHeight="1" thickBot="1">
      <c r="A49" s="145"/>
      <c r="B49" s="145"/>
      <c r="C49" s="233"/>
      <c r="D49" s="233"/>
      <c r="E49" s="154"/>
      <c r="F49" s="45"/>
      <c r="G49" s="15"/>
      <c r="H49" s="45"/>
      <c r="I49" s="45"/>
      <c r="J49" s="16"/>
      <c r="K49" s="5"/>
    </row>
    <row r="50" spans="1:11" ht="13.5" thickBot="1">
      <c r="A50" s="145"/>
      <c r="B50" s="94"/>
      <c r="C50" s="176" t="s">
        <v>6</v>
      </c>
      <c r="D50" s="173">
        <v>22</v>
      </c>
      <c r="E50" s="153"/>
      <c r="F50" s="18"/>
      <c r="G50" s="15"/>
      <c r="H50" s="18"/>
      <c r="I50" s="18"/>
      <c r="J50" s="18"/>
      <c r="K50" s="5"/>
    </row>
    <row r="51" spans="1:11">
      <c r="A51" s="145"/>
      <c r="B51" s="156"/>
      <c r="C51" s="164"/>
      <c r="D51" s="164"/>
      <c r="E51" s="154"/>
      <c r="F51" s="45"/>
      <c r="G51" s="15"/>
      <c r="H51" s="45"/>
      <c r="I51" s="45"/>
      <c r="J51" s="16"/>
      <c r="K51" s="5"/>
    </row>
    <row r="52" spans="1:11" ht="11.25" customHeight="1">
      <c r="A52" s="145"/>
      <c r="B52" s="147"/>
      <c r="C52" s="151"/>
      <c r="D52" s="151"/>
      <c r="E52" s="154"/>
      <c r="F52" s="45"/>
      <c r="G52" s="15"/>
      <c r="H52" s="45"/>
      <c r="I52" s="45"/>
      <c r="J52" s="16"/>
      <c r="K52" s="5"/>
    </row>
    <row r="53" spans="1:11" ht="15.75" customHeight="1">
      <c r="A53" s="145"/>
      <c r="B53" s="145"/>
      <c r="C53" s="151"/>
      <c r="D53" s="151"/>
      <c r="E53" s="154"/>
      <c r="F53" s="45"/>
      <c r="G53" s="15"/>
      <c r="H53" s="45"/>
      <c r="I53" s="45"/>
      <c r="J53" s="16"/>
      <c r="K53" s="5"/>
    </row>
    <row r="54" spans="1:11" ht="26.25" customHeight="1">
      <c r="A54" s="145"/>
      <c r="B54" s="145"/>
      <c r="C54" s="180" t="s">
        <v>63</v>
      </c>
      <c r="D54" s="150"/>
      <c r="E54" s="154"/>
      <c r="F54" s="45"/>
      <c r="G54" s="15"/>
      <c r="H54" s="45"/>
      <c r="I54" s="45"/>
      <c r="J54" s="16"/>
      <c r="K54" s="5"/>
    </row>
    <row r="55" spans="1:11" ht="15.75" customHeight="1">
      <c r="A55" s="145"/>
      <c r="B55" s="145"/>
      <c r="C55" s="145"/>
      <c r="D55" s="145"/>
      <c r="E55" s="152"/>
      <c r="F55" s="45"/>
      <c r="G55" s="15"/>
      <c r="H55" s="45"/>
      <c r="I55" s="45"/>
      <c r="J55" s="16"/>
      <c r="K55" s="5"/>
    </row>
    <row r="56" spans="1:11" ht="24.75" customHeight="1">
      <c r="A56" s="145"/>
      <c r="B56" s="234" t="s">
        <v>11</v>
      </c>
      <c r="C56" s="1401" t="s">
        <v>704</v>
      </c>
      <c r="D56" s="1401"/>
      <c r="E56" s="1401"/>
      <c r="F56" s="45"/>
      <c r="G56" s="15"/>
      <c r="H56" s="45"/>
      <c r="I56" s="45"/>
      <c r="J56" s="16"/>
      <c r="K56" s="5"/>
    </row>
    <row r="57" spans="1:11" ht="24.75" customHeight="1">
      <c r="A57" s="145"/>
      <c r="B57" s="234" t="s">
        <v>11</v>
      </c>
      <c r="C57" s="1401" t="s">
        <v>705</v>
      </c>
      <c r="D57" s="1401"/>
      <c r="E57" s="155"/>
      <c r="F57" s="45"/>
      <c r="G57" s="15"/>
      <c r="H57" s="45"/>
      <c r="I57" s="45"/>
      <c r="J57" s="16"/>
      <c r="K57" s="5"/>
    </row>
    <row r="58" spans="1:11" ht="14.25" customHeight="1">
      <c r="A58" s="145"/>
      <c r="B58" s="145"/>
      <c r="C58" s="147"/>
      <c r="D58" s="147"/>
      <c r="E58" s="147"/>
      <c r="F58" s="45"/>
      <c r="G58" s="15"/>
      <c r="H58" s="45"/>
      <c r="I58" s="45"/>
      <c r="J58" s="16"/>
      <c r="K58" s="5"/>
    </row>
    <row r="59" spans="1:11" ht="21" customHeight="1"/>
    <row r="60" spans="1:11" ht="21" customHeight="1"/>
    <row r="70" spans="10:11" ht="8.25" customHeight="1"/>
    <row r="72" spans="10:11" ht="9" customHeight="1">
      <c r="K72" s="9"/>
    </row>
    <row r="73" spans="10:11" ht="8.25" customHeight="1">
      <c r="J73" s="1400"/>
      <c r="K73" s="1400"/>
    </row>
    <row r="74" spans="10:11"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3">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3">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5">
    <mergeCell ref="G25:I31"/>
    <mergeCell ref="J73:K73"/>
    <mergeCell ref="C57:D57"/>
    <mergeCell ref="C56:E56"/>
    <mergeCell ref="B5:D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10.xml><?xml version="1.0" encoding="utf-8"?>
<worksheet xmlns="http://schemas.openxmlformats.org/spreadsheetml/2006/main" xmlns:r="http://schemas.openxmlformats.org/officeDocument/2006/relationships">
  <sheetPr>
    <tabColor indexed="51"/>
  </sheetPr>
  <dimension ref="A1:AC106"/>
  <sheetViews>
    <sheetView topLeftCell="A34" zoomScaleNormal="100" workbookViewId="0">
      <selection activeCell="AC1" sqref="AC1:AQ1048576"/>
    </sheetView>
  </sheetViews>
  <sheetFormatPr defaultRowHeight="12.75"/>
  <cols>
    <col min="1" max="1" width="1" style="426" customWidth="1"/>
    <col min="2" max="2" width="2.5703125" style="426" customWidth="1"/>
    <col min="3" max="3" width="3" style="426" customWidth="1"/>
    <col min="4" max="4" width="18" style="426" customWidth="1"/>
    <col min="5" max="5" width="0.5703125" style="426" customWidth="1"/>
    <col min="6" max="6" width="4.28515625" style="426" customWidth="1"/>
    <col min="7" max="7" width="0.42578125" style="426" customWidth="1"/>
    <col min="8" max="8" width="4.42578125" style="426" customWidth="1"/>
    <col min="9" max="9" width="4.140625" style="426" customWidth="1"/>
    <col min="10" max="10" width="0.42578125" style="426" customWidth="1"/>
    <col min="11" max="11" width="4.42578125" style="426" customWidth="1"/>
    <col min="12" max="12" width="0.5703125" style="426" customWidth="1"/>
    <col min="13" max="13" width="6.7109375" style="426" customWidth="1"/>
    <col min="14" max="14" width="0.5703125" style="426" customWidth="1"/>
    <col min="15" max="15" width="8.140625" style="426" customWidth="1"/>
    <col min="16" max="16" width="0.28515625" style="426" customWidth="1"/>
    <col min="17" max="17" width="6.85546875" style="426" customWidth="1"/>
    <col min="18" max="18" width="2.42578125" style="426" customWidth="1"/>
    <col min="19" max="19" width="0.5703125" style="426" customWidth="1"/>
    <col min="20" max="20" width="6.28515625" style="426" customWidth="1"/>
    <col min="21" max="21" width="0.5703125" style="426" customWidth="1"/>
    <col min="22" max="22" width="8.140625" style="426" customWidth="1"/>
    <col min="23" max="23" width="0.42578125" style="426" customWidth="1"/>
    <col min="24" max="24" width="6.42578125" style="426" customWidth="1"/>
    <col min="25" max="25" width="0.42578125" style="426" customWidth="1"/>
    <col min="26" max="26" width="8.140625" style="426" customWidth="1"/>
    <col min="27" max="27" width="2.5703125" style="426" customWidth="1"/>
    <col min="28" max="28" width="1" style="426" customWidth="1"/>
    <col min="29" max="16384" width="9.140625" style="426"/>
  </cols>
  <sheetData>
    <row r="1" spans="1:28" ht="13.5" customHeight="1" thickBot="1">
      <c r="A1" s="422"/>
      <c r="B1" s="585"/>
      <c r="C1" s="1473"/>
      <c r="D1" s="1473"/>
      <c r="E1" s="424"/>
      <c r="F1" s="424"/>
      <c r="G1" s="424"/>
      <c r="H1" s="424"/>
      <c r="I1" s="424"/>
      <c r="J1" s="424"/>
      <c r="K1" s="424"/>
      <c r="L1" s="424"/>
      <c r="M1" s="424"/>
      <c r="N1" s="424"/>
      <c r="O1" s="424"/>
      <c r="P1" s="424"/>
      <c r="Q1" s="424"/>
      <c r="R1" s="424"/>
      <c r="S1" s="424"/>
      <c r="T1" s="424"/>
      <c r="U1" s="424"/>
      <c r="V1" s="424"/>
      <c r="W1" s="424"/>
      <c r="Z1" s="741" t="s">
        <v>493</v>
      </c>
      <c r="AA1" s="791"/>
      <c r="AB1" s="422"/>
    </row>
    <row r="2" spans="1:28" ht="6" customHeight="1">
      <c r="A2" s="422"/>
      <c r="B2" s="428"/>
      <c r="C2" s="657"/>
      <c r="D2" s="657"/>
      <c r="E2" s="429"/>
      <c r="F2" s="429"/>
      <c r="G2" s="429"/>
      <c r="H2" s="429"/>
      <c r="I2" s="429"/>
      <c r="J2" s="429"/>
      <c r="K2" s="429"/>
      <c r="L2" s="429"/>
      <c r="M2" s="429"/>
      <c r="N2" s="429"/>
      <c r="O2" s="430"/>
      <c r="P2" s="430"/>
      <c r="Q2" s="430"/>
      <c r="R2" s="430"/>
      <c r="S2" s="430"/>
      <c r="T2" s="430"/>
      <c r="U2" s="430"/>
      <c r="V2" s="430"/>
      <c r="W2" s="430"/>
      <c r="X2" s="430"/>
      <c r="Y2" s="430"/>
      <c r="Z2" s="1523" t="s">
        <v>97</v>
      </c>
      <c r="AA2" s="792"/>
      <c r="AB2" s="422"/>
    </row>
    <row r="3" spans="1:28" ht="6.75" customHeight="1" thickBot="1">
      <c r="A3" s="422"/>
      <c r="B3" s="432"/>
      <c r="C3" s="431"/>
      <c r="D3" s="431"/>
      <c r="E3" s="431"/>
      <c r="F3" s="431"/>
      <c r="G3" s="431"/>
      <c r="H3" s="431"/>
      <c r="I3" s="431"/>
      <c r="J3" s="431"/>
      <c r="K3" s="431"/>
      <c r="L3" s="431"/>
      <c r="M3" s="431"/>
      <c r="N3" s="431"/>
      <c r="O3" s="431"/>
      <c r="P3" s="431"/>
      <c r="Q3" s="431"/>
      <c r="R3" s="431"/>
      <c r="S3" s="431"/>
      <c r="T3" s="431"/>
      <c r="U3" s="431"/>
      <c r="V3" s="431"/>
      <c r="W3" s="431"/>
      <c r="X3" s="431"/>
      <c r="Y3" s="431"/>
      <c r="Z3" s="1524"/>
      <c r="AA3" s="788"/>
      <c r="AB3" s="422"/>
    </row>
    <row r="4" spans="1:28" s="443" customFormat="1" ht="13.5" customHeight="1" thickBot="1">
      <c r="A4" s="439"/>
      <c r="B4" s="440"/>
      <c r="C4" s="793" t="s">
        <v>494</v>
      </c>
      <c r="D4" s="794"/>
      <c r="E4" s="794"/>
      <c r="F4" s="794"/>
      <c r="G4" s="794"/>
      <c r="H4" s="794"/>
      <c r="I4" s="794"/>
      <c r="J4" s="794"/>
      <c r="K4" s="794"/>
      <c r="L4" s="794"/>
      <c r="M4" s="794"/>
      <c r="N4" s="794"/>
      <c r="O4" s="795"/>
      <c r="P4" s="795"/>
      <c r="Q4" s="795"/>
      <c r="R4" s="795"/>
      <c r="S4" s="795"/>
      <c r="T4" s="795"/>
      <c r="U4" s="795"/>
      <c r="V4" s="795"/>
      <c r="W4" s="795"/>
      <c r="X4" s="795"/>
      <c r="Y4" s="795"/>
      <c r="Z4" s="796"/>
      <c r="AA4" s="797"/>
      <c r="AB4" s="431"/>
    </row>
    <row r="5" spans="1:28" ht="4.5" customHeight="1">
      <c r="A5" s="422"/>
      <c r="B5" s="432"/>
      <c r="C5" s="1525" t="s">
        <v>314</v>
      </c>
      <c r="D5" s="1526"/>
      <c r="E5" s="454"/>
      <c r="F5" s="422"/>
      <c r="G5" s="422"/>
      <c r="H5" s="798"/>
      <c r="I5" s="798"/>
      <c r="J5" s="798"/>
      <c r="K5" s="798"/>
      <c r="L5" s="798"/>
      <c r="M5" s="798"/>
      <c r="N5" s="798"/>
      <c r="O5" s="798"/>
      <c r="P5" s="798"/>
      <c r="Q5" s="798"/>
      <c r="R5" s="798"/>
      <c r="S5" s="798"/>
      <c r="U5" s="798"/>
      <c r="V5" s="798"/>
      <c r="W5" s="798"/>
      <c r="X5" s="798"/>
      <c r="Y5" s="798"/>
      <c r="Z5" s="798"/>
      <c r="AA5" s="431"/>
      <c r="AB5" s="431"/>
    </row>
    <row r="6" spans="1:28" ht="12" customHeight="1">
      <c r="A6" s="422"/>
      <c r="B6" s="432"/>
      <c r="C6" s="1449"/>
      <c r="D6" s="1449"/>
      <c r="E6" s="454"/>
      <c r="F6" s="1431">
        <v>2011</v>
      </c>
      <c r="G6" s="1431"/>
      <c r="H6" s="1431"/>
      <c r="I6" s="1431"/>
      <c r="J6" s="1431"/>
      <c r="K6" s="1431"/>
      <c r="L6" s="1431"/>
      <c r="M6" s="1431"/>
      <c r="N6" s="1431"/>
      <c r="O6" s="1431"/>
      <c r="P6" s="1431"/>
      <c r="Q6" s="1431"/>
      <c r="R6" s="1431"/>
      <c r="S6" s="1431"/>
      <c r="T6" s="1431"/>
      <c r="U6" s="1431"/>
      <c r="V6" s="1431"/>
      <c r="W6" s="799"/>
      <c r="X6" s="1431">
        <v>2012</v>
      </c>
      <c r="Y6" s="1431"/>
      <c r="Z6" s="1431"/>
      <c r="AA6" s="431"/>
      <c r="AB6" s="431"/>
    </row>
    <row r="7" spans="1:28" ht="12" customHeight="1">
      <c r="A7" s="422"/>
      <c r="B7" s="432"/>
      <c r="C7" s="454"/>
      <c r="D7" s="454"/>
      <c r="E7" s="454"/>
      <c r="F7" s="1527" t="s">
        <v>342</v>
      </c>
      <c r="G7" s="1527"/>
      <c r="H7" s="1527"/>
      <c r="I7" s="1527"/>
      <c r="J7" s="742"/>
      <c r="K7" s="1527" t="s">
        <v>343</v>
      </c>
      <c r="L7" s="1527"/>
      <c r="M7" s="1527"/>
      <c r="N7" s="742"/>
      <c r="O7" s="1527" t="s">
        <v>344</v>
      </c>
      <c r="P7" s="1527"/>
      <c r="Q7" s="1527"/>
      <c r="R7" s="1527"/>
      <c r="S7" s="742"/>
      <c r="T7" s="1527" t="s">
        <v>341</v>
      </c>
      <c r="U7" s="1527"/>
      <c r="V7" s="1527"/>
      <c r="W7" s="799"/>
      <c r="X7" s="1433" t="s">
        <v>342</v>
      </c>
      <c r="Y7" s="1433"/>
      <c r="Z7" s="1433"/>
      <c r="AA7" s="431"/>
      <c r="AB7" s="431"/>
    </row>
    <row r="8" spans="1:28" ht="13.5" customHeight="1">
      <c r="A8" s="422"/>
      <c r="B8" s="432"/>
      <c r="C8" s="1521" t="s">
        <v>95</v>
      </c>
      <c r="D8" s="1521"/>
      <c r="E8" s="800"/>
      <c r="F8" s="1522">
        <v>1094.0999999999999</v>
      </c>
      <c r="G8" s="1522"/>
      <c r="H8" s="1522"/>
      <c r="I8" s="1522"/>
      <c r="J8" s="801"/>
      <c r="K8" s="1522">
        <v>1076</v>
      </c>
      <c r="L8" s="1522"/>
      <c r="M8" s="1522"/>
      <c r="N8" s="802"/>
      <c r="O8" s="1522">
        <v>1016.2</v>
      </c>
      <c r="P8" s="1522"/>
      <c r="Q8" s="1522"/>
      <c r="R8" s="1522"/>
      <c r="S8" s="799"/>
      <c r="T8" s="1522">
        <v>1038.5</v>
      </c>
      <c r="U8" s="1522"/>
      <c r="V8" s="1522"/>
      <c r="W8" s="799"/>
      <c r="X8" s="1522">
        <v>1006.9</v>
      </c>
      <c r="Y8" s="1522"/>
      <c r="Z8" s="1522"/>
      <c r="AA8" s="803"/>
      <c r="AB8" s="431"/>
    </row>
    <row r="9" spans="1:28" ht="12" customHeight="1">
      <c r="A9" s="422"/>
      <c r="B9" s="432"/>
      <c r="C9" s="1454" t="s">
        <v>99</v>
      </c>
      <c r="D9" s="1454"/>
      <c r="E9" s="454"/>
      <c r="F9" s="1528">
        <v>554.9</v>
      </c>
      <c r="G9" s="1528"/>
      <c r="H9" s="1528"/>
      <c r="I9" s="1528"/>
      <c r="J9" s="789"/>
      <c r="K9" s="1528">
        <v>548.29999999999995</v>
      </c>
      <c r="L9" s="1528"/>
      <c r="M9" s="1528"/>
      <c r="N9" s="546"/>
      <c r="O9" s="1528">
        <v>497.6</v>
      </c>
      <c r="P9" s="1528"/>
      <c r="Q9" s="1528"/>
      <c r="R9" s="1528"/>
      <c r="S9" s="799"/>
      <c r="T9" s="1528">
        <v>514.29999999999995</v>
      </c>
      <c r="U9" s="1528"/>
      <c r="V9" s="1528"/>
      <c r="W9" s="799"/>
      <c r="X9" s="1528">
        <v>504.2</v>
      </c>
      <c r="Y9" s="1528"/>
      <c r="Z9" s="1528"/>
      <c r="AA9" s="431"/>
      <c r="AB9" s="250"/>
    </row>
    <row r="10" spans="1:28" ht="12" customHeight="1">
      <c r="A10" s="422"/>
      <c r="B10" s="432"/>
      <c r="C10" s="1454" t="s">
        <v>98</v>
      </c>
      <c r="D10" s="1454"/>
      <c r="E10" s="454"/>
      <c r="F10" s="1528">
        <v>539.29999999999995</v>
      </c>
      <c r="G10" s="1528"/>
      <c r="H10" s="1528"/>
      <c r="I10" s="1528"/>
      <c r="J10" s="789"/>
      <c r="K10" s="1528">
        <v>527.70000000000005</v>
      </c>
      <c r="L10" s="1528"/>
      <c r="M10" s="1528"/>
      <c r="N10" s="546"/>
      <c r="O10" s="1528">
        <v>518.6</v>
      </c>
      <c r="P10" s="1528"/>
      <c r="Q10" s="1528"/>
      <c r="R10" s="1528"/>
      <c r="S10" s="799"/>
      <c r="T10" s="1528">
        <v>524.20000000000005</v>
      </c>
      <c r="U10" s="1528"/>
      <c r="V10" s="1528"/>
      <c r="W10" s="799"/>
      <c r="X10" s="1528">
        <v>502.8</v>
      </c>
      <c r="Y10" s="1528"/>
      <c r="Z10" s="1528"/>
      <c r="AA10" s="250"/>
      <c r="AB10" s="250"/>
    </row>
    <row r="11" spans="1:28" ht="6.75" customHeight="1">
      <c r="A11" s="422"/>
      <c r="B11" s="432"/>
      <c r="C11" s="1454"/>
      <c r="D11" s="1454"/>
      <c r="E11" s="433"/>
      <c r="F11" s="1528"/>
      <c r="G11" s="1528"/>
      <c r="H11" s="1528"/>
      <c r="I11" s="1528"/>
      <c r="J11" s="477"/>
      <c r="K11" s="1528"/>
      <c r="L11" s="1528"/>
      <c r="M11" s="1528"/>
      <c r="N11" s="546"/>
      <c r="O11" s="1528"/>
      <c r="P11" s="1528"/>
      <c r="Q11" s="1528"/>
      <c r="R11" s="1528"/>
      <c r="S11" s="799"/>
      <c r="T11" s="1528"/>
      <c r="U11" s="1528"/>
      <c r="V11" s="1528"/>
      <c r="W11" s="799"/>
      <c r="X11" s="1528"/>
      <c r="Y11" s="1528"/>
      <c r="Z11" s="1528"/>
      <c r="AA11" s="457"/>
      <c r="AB11" s="457"/>
    </row>
    <row r="12" spans="1:28" ht="12" customHeight="1">
      <c r="A12" s="422"/>
      <c r="B12" s="432"/>
      <c r="C12" s="1454" t="s">
        <v>495</v>
      </c>
      <c r="D12" s="1454"/>
      <c r="E12" s="454"/>
      <c r="F12" s="1528">
        <v>690.7</v>
      </c>
      <c r="G12" s="1528"/>
      <c r="H12" s="1528"/>
      <c r="I12" s="1528"/>
      <c r="J12" s="789"/>
      <c r="K12" s="1528">
        <v>699.5</v>
      </c>
      <c r="L12" s="1528"/>
      <c r="M12" s="1528"/>
      <c r="N12" s="546"/>
      <c r="O12" s="1528">
        <v>669.4</v>
      </c>
      <c r="P12" s="1528"/>
      <c r="Q12" s="1528"/>
      <c r="R12" s="1528"/>
      <c r="S12" s="799"/>
      <c r="T12" s="1528">
        <v>682.5</v>
      </c>
      <c r="U12" s="1528"/>
      <c r="V12" s="1528"/>
      <c r="W12" s="799"/>
      <c r="X12" s="1528">
        <v>688.7</v>
      </c>
      <c r="Y12" s="1528"/>
      <c r="Z12" s="1528"/>
      <c r="AA12" s="250"/>
      <c r="AB12" s="250"/>
    </row>
    <row r="13" spans="1:28" ht="12" customHeight="1">
      <c r="A13" s="422"/>
      <c r="B13" s="432"/>
      <c r="C13" s="330"/>
      <c r="D13" s="786" t="s">
        <v>99</v>
      </c>
      <c r="E13" s="454"/>
      <c r="F13" s="1438">
        <v>345.8</v>
      </c>
      <c r="G13" s="1438"/>
      <c r="H13" s="1438"/>
      <c r="I13" s="1438"/>
      <c r="J13" s="785"/>
      <c r="K13" s="1438">
        <v>353.3</v>
      </c>
      <c r="L13" s="1438"/>
      <c r="M13" s="1438"/>
      <c r="N13" s="320"/>
      <c r="O13" s="1438">
        <v>333.7</v>
      </c>
      <c r="P13" s="1438"/>
      <c r="Q13" s="1438"/>
      <c r="R13" s="1438"/>
      <c r="S13" s="799"/>
      <c r="T13" s="1438">
        <v>339.5</v>
      </c>
      <c r="U13" s="1438"/>
      <c r="V13" s="1438"/>
      <c r="W13" s="799"/>
      <c r="X13" s="1438">
        <v>344.5</v>
      </c>
      <c r="Y13" s="1438"/>
      <c r="Z13" s="1438"/>
      <c r="AA13" s="16"/>
      <c r="AB13" s="16"/>
    </row>
    <row r="14" spans="1:28" ht="12" customHeight="1">
      <c r="A14" s="422"/>
      <c r="B14" s="432"/>
      <c r="C14" s="330"/>
      <c r="D14" s="786" t="s">
        <v>98</v>
      </c>
      <c r="E14" s="454"/>
      <c r="F14" s="1438">
        <v>345</v>
      </c>
      <c r="G14" s="1438"/>
      <c r="H14" s="1438"/>
      <c r="I14" s="1438"/>
      <c r="J14" s="785"/>
      <c r="K14" s="1438">
        <v>346.1</v>
      </c>
      <c r="L14" s="1438"/>
      <c r="M14" s="1438"/>
      <c r="N14" s="320"/>
      <c r="O14" s="1438">
        <v>335.8</v>
      </c>
      <c r="P14" s="1438"/>
      <c r="Q14" s="1438"/>
      <c r="R14" s="1438"/>
      <c r="S14" s="799"/>
      <c r="T14" s="1438">
        <v>343</v>
      </c>
      <c r="U14" s="1438"/>
      <c r="V14" s="1438"/>
      <c r="W14" s="799"/>
      <c r="X14" s="1438">
        <v>344.3</v>
      </c>
      <c r="Y14" s="1438"/>
      <c r="Z14" s="1438"/>
      <c r="AA14" s="16"/>
      <c r="AB14" s="16"/>
    </row>
    <row r="15" spans="1:28" ht="6.75" customHeight="1">
      <c r="A15" s="422"/>
      <c r="B15" s="432"/>
      <c r="C15" s="330"/>
      <c r="D15" s="786"/>
      <c r="E15" s="454"/>
      <c r="F15" s="1528"/>
      <c r="G15" s="1528"/>
      <c r="H15" s="1528"/>
      <c r="I15" s="1528"/>
      <c r="J15" s="789"/>
      <c r="K15" s="1528"/>
      <c r="L15" s="1528"/>
      <c r="M15" s="1528"/>
      <c r="N15" s="546"/>
      <c r="O15" s="1528"/>
      <c r="P15" s="1528"/>
      <c r="Q15" s="1528"/>
      <c r="R15" s="1528"/>
      <c r="S15" s="799"/>
      <c r="T15" s="1528"/>
      <c r="U15" s="1528"/>
      <c r="V15" s="1528"/>
      <c r="W15" s="799"/>
      <c r="X15" s="1528"/>
      <c r="Y15" s="1528"/>
      <c r="Z15" s="1528"/>
      <c r="AA15" s="16"/>
      <c r="AB15" s="16"/>
    </row>
    <row r="16" spans="1:28" ht="12" customHeight="1">
      <c r="A16" s="422"/>
      <c r="B16" s="432"/>
      <c r="C16" s="1454" t="s">
        <v>316</v>
      </c>
      <c r="D16" s="1454"/>
      <c r="E16" s="454"/>
      <c r="F16" s="1528">
        <v>314.2</v>
      </c>
      <c r="G16" s="1528"/>
      <c r="H16" s="1528"/>
      <c r="I16" s="1528"/>
      <c r="J16" s="789"/>
      <c r="K16" s="1528">
        <v>291.39999999999998</v>
      </c>
      <c r="L16" s="1528"/>
      <c r="M16" s="1528"/>
      <c r="N16" s="546"/>
      <c r="O16" s="1528">
        <v>269.39999999999998</v>
      </c>
      <c r="P16" s="1528"/>
      <c r="Q16" s="1528"/>
      <c r="R16" s="1528"/>
      <c r="S16" s="799"/>
      <c r="T16" s="1528">
        <v>280.5</v>
      </c>
      <c r="U16" s="1528"/>
      <c r="V16" s="1528"/>
      <c r="W16" s="799"/>
      <c r="X16" s="1528">
        <v>253.2</v>
      </c>
      <c r="Y16" s="1528"/>
      <c r="Z16" s="1528"/>
      <c r="AA16" s="547"/>
      <c r="AB16" s="250"/>
    </row>
    <row r="17" spans="1:28" ht="12" customHeight="1">
      <c r="A17" s="422"/>
      <c r="B17" s="432"/>
      <c r="C17" s="330"/>
      <c r="D17" s="786" t="s">
        <v>99</v>
      </c>
      <c r="E17" s="454"/>
      <c r="F17" s="1438">
        <v>165</v>
      </c>
      <c r="G17" s="1438"/>
      <c r="H17" s="1438"/>
      <c r="I17" s="1438"/>
      <c r="J17" s="785"/>
      <c r="K17" s="1438">
        <v>154.1</v>
      </c>
      <c r="L17" s="1438"/>
      <c r="M17" s="1438"/>
      <c r="N17" s="320"/>
      <c r="O17" s="1438">
        <v>132.19999999999999</v>
      </c>
      <c r="P17" s="1438"/>
      <c r="Q17" s="1438"/>
      <c r="R17" s="1438"/>
      <c r="S17" s="799"/>
      <c r="T17" s="1438">
        <v>140.80000000000001</v>
      </c>
      <c r="U17" s="1438"/>
      <c r="V17" s="1438"/>
      <c r="W17" s="799"/>
      <c r="X17" s="1438">
        <v>129.4</v>
      </c>
      <c r="Y17" s="1438"/>
      <c r="Z17" s="1438"/>
      <c r="AA17" s="16"/>
      <c r="AB17" s="16"/>
    </row>
    <row r="18" spans="1:28" ht="12" customHeight="1">
      <c r="A18" s="422"/>
      <c r="B18" s="432"/>
      <c r="C18" s="330"/>
      <c r="D18" s="786" t="s">
        <v>98</v>
      </c>
      <c r="E18" s="454"/>
      <c r="F18" s="1438">
        <v>149.19999999999999</v>
      </c>
      <c r="G18" s="1438"/>
      <c r="H18" s="1438"/>
      <c r="I18" s="1438"/>
      <c r="J18" s="785"/>
      <c r="K18" s="1438">
        <v>137.19999999999999</v>
      </c>
      <c r="L18" s="1438"/>
      <c r="M18" s="1438"/>
      <c r="N18" s="320"/>
      <c r="O18" s="1438">
        <v>137.30000000000001</v>
      </c>
      <c r="P18" s="1438"/>
      <c r="Q18" s="1438"/>
      <c r="R18" s="1438"/>
      <c r="S18" s="799"/>
      <c r="T18" s="1438">
        <v>139.6</v>
      </c>
      <c r="U18" s="1438"/>
      <c r="V18" s="1438"/>
      <c r="W18" s="799"/>
      <c r="X18" s="1438">
        <v>123.8</v>
      </c>
      <c r="Y18" s="1438"/>
      <c r="Z18" s="1438"/>
      <c r="AA18" s="16"/>
      <c r="AB18" s="16"/>
    </row>
    <row r="19" spans="1:28" ht="6.75" customHeight="1">
      <c r="A19" s="422"/>
      <c r="B19" s="432"/>
      <c r="C19" s="330"/>
      <c r="D19" s="786"/>
      <c r="E19" s="454"/>
      <c r="F19" s="1528"/>
      <c r="G19" s="1528"/>
      <c r="H19" s="1528"/>
      <c r="I19" s="1528"/>
      <c r="J19" s="785"/>
      <c r="K19" s="1528"/>
      <c r="L19" s="1528"/>
      <c r="M19" s="1528"/>
      <c r="N19" s="320"/>
      <c r="O19" s="1528"/>
      <c r="P19" s="1528"/>
      <c r="Q19" s="1528"/>
      <c r="R19" s="1528"/>
      <c r="S19" s="799"/>
      <c r="T19" s="1528"/>
      <c r="U19" s="1528"/>
      <c r="V19" s="1528"/>
      <c r="W19" s="799"/>
      <c r="X19" s="1528"/>
      <c r="Y19" s="1528"/>
      <c r="Z19" s="1528"/>
      <c r="AA19" s="16"/>
      <c r="AB19" s="16"/>
    </row>
    <row r="20" spans="1:28" ht="12" customHeight="1">
      <c r="A20" s="422"/>
      <c r="B20" s="432"/>
      <c r="C20" s="1454" t="s">
        <v>496</v>
      </c>
      <c r="D20" s="1454"/>
      <c r="E20" s="454"/>
      <c r="F20" s="1528">
        <v>89.3</v>
      </c>
      <c r="G20" s="1528"/>
      <c r="H20" s="1528"/>
      <c r="I20" s="1528"/>
      <c r="J20" s="789"/>
      <c r="K20" s="1528">
        <v>85.1</v>
      </c>
      <c r="L20" s="1528"/>
      <c r="M20" s="1528"/>
      <c r="N20" s="546"/>
      <c r="O20" s="1528">
        <v>77.400000000000006</v>
      </c>
      <c r="P20" s="1528"/>
      <c r="Q20" s="1528"/>
      <c r="R20" s="1528"/>
      <c r="S20" s="799"/>
      <c r="T20" s="1528">
        <v>75.400000000000006</v>
      </c>
      <c r="U20" s="1528"/>
      <c r="V20" s="1528"/>
      <c r="W20" s="799"/>
      <c r="X20" s="1528">
        <v>65.2</v>
      </c>
      <c r="Y20" s="1528"/>
      <c r="Z20" s="1528"/>
      <c r="AA20" s="547"/>
      <c r="AB20" s="250"/>
    </row>
    <row r="21" spans="1:28" ht="12" customHeight="1">
      <c r="A21" s="422"/>
      <c r="B21" s="432"/>
      <c r="C21" s="330"/>
      <c r="D21" s="786" t="s">
        <v>99</v>
      </c>
      <c r="E21" s="454"/>
      <c r="F21" s="1438">
        <v>44.1</v>
      </c>
      <c r="G21" s="1438"/>
      <c r="H21" s="1438"/>
      <c r="I21" s="1438"/>
      <c r="J21" s="785"/>
      <c r="K21" s="1438">
        <v>40.9</v>
      </c>
      <c r="L21" s="1438"/>
      <c r="M21" s="1438"/>
      <c r="N21" s="320"/>
      <c r="O21" s="1438">
        <v>31.8</v>
      </c>
      <c r="P21" s="1438"/>
      <c r="Q21" s="1438"/>
      <c r="R21" s="1438"/>
      <c r="S21" s="799"/>
      <c r="T21" s="1438">
        <v>34.1</v>
      </c>
      <c r="U21" s="1438"/>
      <c r="V21" s="1438"/>
      <c r="W21" s="799"/>
      <c r="X21" s="1438">
        <v>30.5</v>
      </c>
      <c r="Y21" s="1438"/>
      <c r="Z21" s="1438"/>
      <c r="AA21" s="16"/>
      <c r="AB21" s="16"/>
    </row>
    <row r="22" spans="1:28" ht="12" customHeight="1">
      <c r="A22" s="422"/>
      <c r="B22" s="432"/>
      <c r="C22" s="330"/>
      <c r="D22" s="786" t="s">
        <v>98</v>
      </c>
      <c r="E22" s="454"/>
      <c r="F22" s="1438">
        <v>45.1</v>
      </c>
      <c r="G22" s="1438"/>
      <c r="H22" s="1438"/>
      <c r="I22" s="1438"/>
      <c r="J22" s="785"/>
      <c r="K22" s="1438">
        <v>44.4</v>
      </c>
      <c r="L22" s="1438"/>
      <c r="M22" s="1438"/>
      <c r="N22" s="320"/>
      <c r="O22" s="1438">
        <v>45.6</v>
      </c>
      <c r="P22" s="1438"/>
      <c r="Q22" s="1438"/>
      <c r="R22" s="1438"/>
      <c r="S22" s="799"/>
      <c r="T22" s="1438">
        <v>41.5</v>
      </c>
      <c r="U22" s="1438"/>
      <c r="V22" s="1438"/>
      <c r="W22" s="799"/>
      <c r="X22" s="1438">
        <v>34.6</v>
      </c>
      <c r="Y22" s="1438"/>
      <c r="Z22" s="1438"/>
      <c r="AA22" s="16"/>
      <c r="AB22" s="16"/>
    </row>
    <row r="23" spans="1:28" ht="2.25" customHeight="1">
      <c r="A23" s="422"/>
      <c r="B23" s="432"/>
      <c r="C23" s="330"/>
      <c r="D23" s="330"/>
      <c r="E23" s="454"/>
      <c r="F23" s="16"/>
      <c r="G23" s="16"/>
      <c r="H23" s="16"/>
      <c r="I23" s="431"/>
      <c r="J23" s="431"/>
      <c r="K23" s="431"/>
      <c r="L23" s="431"/>
      <c r="M23" s="16"/>
      <c r="N23" s="16"/>
      <c r="O23" s="16"/>
      <c r="P23" s="16"/>
      <c r="Q23" s="16"/>
      <c r="R23" s="16"/>
      <c r="S23" s="16"/>
      <c r="T23" s="16"/>
      <c r="U23" s="16"/>
      <c r="V23" s="431"/>
      <c r="W23" s="431"/>
      <c r="X23" s="804"/>
      <c r="Y23" s="804"/>
      <c r="Z23" s="804"/>
      <c r="AA23" s="431"/>
      <c r="AB23" s="422"/>
    </row>
    <row r="24" spans="1:28" ht="12" customHeight="1">
      <c r="A24" s="422"/>
      <c r="B24" s="432"/>
      <c r="C24" s="556" t="s">
        <v>497</v>
      </c>
      <c r="D24" s="325"/>
      <c r="E24" s="325"/>
      <c r="F24" s="325"/>
      <c r="G24" s="325"/>
      <c r="H24" s="325"/>
      <c r="I24" s="325"/>
      <c r="J24" s="325"/>
      <c r="K24" s="325"/>
      <c r="L24" s="325"/>
      <c r="M24" s="805" t="s">
        <v>136</v>
      </c>
      <c r="N24" s="325"/>
      <c r="O24" s="325"/>
      <c r="P24" s="325"/>
      <c r="Q24" s="325"/>
      <c r="R24" s="325"/>
      <c r="S24" s="325"/>
      <c r="T24" s="325"/>
      <c r="U24" s="325"/>
      <c r="V24" s="325"/>
      <c r="W24" s="325"/>
      <c r="X24" s="325"/>
      <c r="Y24" s="325"/>
      <c r="Z24" s="325"/>
      <c r="AA24" s="431"/>
      <c r="AB24" s="422"/>
    </row>
    <row r="25" spans="1:28" ht="3.75" customHeight="1" thickBot="1">
      <c r="A25" s="422"/>
      <c r="B25" s="432"/>
      <c r="C25" s="586"/>
      <c r="D25" s="454"/>
      <c r="E25" s="454"/>
      <c r="F25" s="454"/>
      <c r="G25" s="454"/>
      <c r="H25" s="454"/>
      <c r="I25" s="454"/>
      <c r="J25" s="454"/>
      <c r="K25" s="454"/>
      <c r="L25" s="454"/>
      <c r="M25" s="454"/>
      <c r="N25" s="454"/>
      <c r="O25" s="455"/>
      <c r="P25" s="455"/>
      <c r="Q25" s="455"/>
      <c r="R25" s="455"/>
      <c r="S25" s="455"/>
      <c r="T25" s="455"/>
      <c r="U25" s="455"/>
      <c r="V25" s="455"/>
      <c r="W25" s="455"/>
      <c r="X25" s="455"/>
      <c r="Y25" s="455"/>
      <c r="Z25" s="788"/>
      <c r="AA25" s="431"/>
      <c r="AB25" s="422"/>
    </row>
    <row r="26" spans="1:28" ht="13.5" thickBot="1">
      <c r="A26" s="422"/>
      <c r="B26" s="432"/>
      <c r="C26" s="793" t="s">
        <v>18</v>
      </c>
      <c r="D26" s="794"/>
      <c r="E26" s="794"/>
      <c r="F26" s="794"/>
      <c r="G26" s="794"/>
      <c r="H26" s="794"/>
      <c r="I26" s="794"/>
      <c r="J26" s="794"/>
      <c r="K26" s="794"/>
      <c r="L26" s="794"/>
      <c r="M26" s="794"/>
      <c r="N26" s="794"/>
      <c r="O26" s="795"/>
      <c r="P26" s="795"/>
      <c r="Q26" s="795"/>
      <c r="R26" s="795"/>
      <c r="S26" s="795"/>
      <c r="T26" s="795"/>
      <c r="U26" s="795"/>
      <c r="V26" s="795"/>
      <c r="W26" s="795"/>
      <c r="X26" s="795"/>
      <c r="Y26" s="795"/>
      <c r="Z26" s="796"/>
      <c r="AA26" s="431"/>
      <c r="AB26" s="422"/>
    </row>
    <row r="27" spans="1:28" ht="3" customHeight="1">
      <c r="A27" s="422"/>
      <c r="B27" s="432"/>
      <c r="C27" s="431"/>
      <c r="D27" s="431"/>
      <c r="E27" s="431"/>
      <c r="F27" s="431"/>
      <c r="G27" s="431"/>
      <c r="H27" s="431"/>
      <c r="I27" s="431"/>
      <c r="J27" s="431"/>
      <c r="K27" s="431"/>
      <c r="L27" s="431"/>
      <c r="M27" s="431"/>
      <c r="N27" s="431"/>
      <c r="O27" s="431"/>
      <c r="P27" s="431"/>
      <c r="Q27" s="431"/>
      <c r="R27" s="431"/>
      <c r="S27" s="431"/>
      <c r="T27" s="431"/>
      <c r="U27" s="431"/>
      <c r="V27" s="465"/>
      <c r="W27" s="761"/>
      <c r="X27" s="465"/>
      <c r="Y27" s="465"/>
      <c r="Z27" s="788"/>
      <c r="AA27" s="431"/>
      <c r="AB27" s="422"/>
    </row>
    <row r="28" spans="1:28" ht="13.5" customHeight="1">
      <c r="A28" s="422"/>
      <c r="B28" s="432"/>
      <c r="C28" s="1530" t="s">
        <v>498</v>
      </c>
      <c r="D28" s="1531"/>
      <c r="E28" s="1531"/>
      <c r="F28" s="1531"/>
      <c r="G28" s="1531"/>
      <c r="H28" s="1531"/>
      <c r="I28" s="1531"/>
      <c r="J28" s="1531"/>
      <c r="K28" s="1531"/>
      <c r="L28" s="1531"/>
      <c r="M28" s="1531"/>
      <c r="N28" s="1531"/>
      <c r="O28" s="1531"/>
      <c r="P28" s="1531"/>
      <c r="Q28" s="1531"/>
      <c r="R28" s="1531"/>
      <c r="S28" s="1531"/>
      <c r="T28" s="1531"/>
      <c r="U28" s="1531"/>
      <c r="V28" s="1531"/>
      <c r="W28" s="1531"/>
      <c r="X28" s="1531"/>
      <c r="Y28" s="1531"/>
      <c r="Z28" s="1532"/>
      <c r="AA28" s="431"/>
      <c r="AB28" s="422"/>
    </row>
    <row r="29" spans="1:28" ht="3.75" customHeight="1">
      <c r="A29" s="422"/>
      <c r="B29" s="432"/>
      <c r="C29" s="1537" t="s">
        <v>106</v>
      </c>
      <c r="D29" s="1537"/>
      <c r="E29" s="806"/>
      <c r="F29" s="806"/>
      <c r="G29" s="806"/>
      <c r="H29" s="806"/>
      <c r="J29" s="807"/>
      <c r="K29" s="807"/>
      <c r="L29" s="806"/>
      <c r="N29" s="807"/>
      <c r="O29" s="807"/>
      <c r="P29" s="806"/>
      <c r="R29" s="807"/>
      <c r="S29" s="806"/>
      <c r="U29" s="807"/>
      <c r="V29" s="807"/>
      <c r="W29" s="806"/>
      <c r="X29" s="422"/>
      <c r="Y29" s="422"/>
      <c r="Z29" s="807"/>
      <c r="AA29" s="431"/>
      <c r="AB29" s="422"/>
    </row>
    <row r="30" spans="1:28" ht="11.25" customHeight="1">
      <c r="A30" s="422"/>
      <c r="B30" s="432"/>
      <c r="C30" s="1517"/>
      <c r="D30" s="1517"/>
      <c r="E30" s="422"/>
      <c r="F30" s="422"/>
      <c r="G30" s="422"/>
      <c r="H30" s="422"/>
      <c r="I30" s="1538">
        <v>2011</v>
      </c>
      <c r="J30" s="1533"/>
      <c r="K30" s="1533"/>
      <c r="L30" s="808"/>
      <c r="M30" s="1533" t="s">
        <v>656</v>
      </c>
      <c r="N30" s="1533"/>
      <c r="O30" s="1533"/>
      <c r="P30" s="762"/>
      <c r="Q30" s="1539">
        <v>2012</v>
      </c>
      <c r="R30" s="1540"/>
      <c r="S30" s="1540"/>
      <c r="T30" s="1529" t="s">
        <v>568</v>
      </c>
      <c r="U30" s="1529"/>
      <c r="V30" s="1529"/>
      <c r="W30" s="808"/>
      <c r="X30" s="1529" t="s">
        <v>657</v>
      </c>
      <c r="Y30" s="1529"/>
      <c r="Z30" s="1529"/>
      <c r="AA30" s="457"/>
      <c r="AB30" s="422"/>
    </row>
    <row r="31" spans="1:28" s="443" customFormat="1" ht="21.75" customHeight="1">
      <c r="A31" s="439"/>
      <c r="B31" s="440"/>
      <c r="C31" s="441"/>
      <c r="D31" s="441"/>
      <c r="E31" s="441"/>
      <c r="F31" s="441"/>
      <c r="G31" s="441"/>
      <c r="H31" s="441"/>
      <c r="I31" s="1533" t="s">
        <v>499</v>
      </c>
      <c r="J31" s="1533"/>
      <c r="K31" s="1533"/>
      <c r="L31" s="809"/>
      <c r="M31" s="810" t="s">
        <v>500</v>
      </c>
      <c r="N31" s="811"/>
      <c r="O31" s="812" t="s">
        <v>501</v>
      </c>
      <c r="P31" s="809"/>
      <c r="Q31" s="1458" t="s">
        <v>499</v>
      </c>
      <c r="R31" s="1458"/>
      <c r="S31" s="799"/>
      <c r="T31" s="810" t="s">
        <v>500</v>
      </c>
      <c r="U31" s="811"/>
      <c r="V31" s="812" t="s">
        <v>501</v>
      </c>
      <c r="W31" s="449"/>
      <c r="X31" s="810" t="s">
        <v>500</v>
      </c>
      <c r="Y31" s="811"/>
      <c r="Z31" s="812" t="s">
        <v>501</v>
      </c>
      <c r="AA31" s="457"/>
      <c r="AB31" s="439"/>
    </row>
    <row r="32" spans="1:28" s="823" customFormat="1" ht="9.75" customHeight="1">
      <c r="A32" s="813"/>
      <c r="B32" s="814"/>
      <c r="C32" s="1534" t="s">
        <v>95</v>
      </c>
      <c r="D32" s="1534"/>
      <c r="E32" s="815"/>
      <c r="F32" s="815"/>
      <c r="G32" s="815"/>
      <c r="H32" s="815"/>
      <c r="I32" s="1535">
        <v>545295</v>
      </c>
      <c r="J32" s="1535"/>
      <c r="K32" s="1535"/>
      <c r="L32" s="816"/>
      <c r="M32" s="817">
        <v>242286</v>
      </c>
      <c r="N32" s="818"/>
      <c r="O32" s="819">
        <v>44.4</v>
      </c>
      <c r="P32" s="820"/>
      <c r="Q32" s="1535">
        <v>581482</v>
      </c>
      <c r="R32" s="1535"/>
      <c r="S32" s="821"/>
      <c r="T32" s="817">
        <v>197319</v>
      </c>
      <c r="U32" s="817"/>
      <c r="V32" s="819">
        <v>33.9</v>
      </c>
      <c r="W32" s="822"/>
      <c r="X32" s="817">
        <v>245660</v>
      </c>
      <c r="Y32" s="817"/>
      <c r="Z32" s="819">
        <v>42.2</v>
      </c>
      <c r="AA32" s="457"/>
      <c r="AB32" s="813"/>
    </row>
    <row r="33" spans="1:29" s="492" customFormat="1" ht="9.75" customHeight="1">
      <c r="A33" s="824"/>
      <c r="B33" s="825"/>
      <c r="C33" s="826" t="s">
        <v>502</v>
      </c>
      <c r="D33" s="826"/>
      <c r="E33" s="826"/>
      <c r="F33" s="826"/>
      <c r="G33" s="826"/>
      <c r="H33" s="826"/>
      <c r="I33" s="827"/>
      <c r="J33" s="827"/>
      <c r="K33" s="827"/>
      <c r="L33" s="828"/>
      <c r="M33" s="465"/>
      <c r="N33" s="828"/>
      <c r="O33" s="829"/>
      <c r="P33" s="830"/>
      <c r="Q33" s="1536"/>
      <c r="R33" s="1536"/>
      <c r="S33" s="1536"/>
      <c r="T33" s="465"/>
      <c r="U33" s="465"/>
      <c r="V33" s="469"/>
      <c r="W33" s="830"/>
      <c r="X33" s="465"/>
      <c r="Y33" s="465"/>
      <c r="Z33" s="469"/>
      <c r="AA33" s="457"/>
      <c r="AB33" s="824"/>
    </row>
    <row r="34" spans="1:29" s="840" customFormat="1" ht="9.75" customHeight="1">
      <c r="A34" s="831"/>
      <c r="B34" s="832"/>
      <c r="C34" s="787" t="s">
        <v>533</v>
      </c>
      <c r="D34" s="787"/>
      <c r="E34" s="787"/>
      <c r="F34" s="787"/>
      <c r="G34" s="787"/>
      <c r="H34" s="787"/>
      <c r="I34" s="1542">
        <v>214730</v>
      </c>
      <c r="J34" s="1542"/>
      <c r="K34" s="1542"/>
      <c r="L34" s="833"/>
      <c r="M34" s="834">
        <v>90165</v>
      </c>
      <c r="N34" s="569"/>
      <c r="O34" s="829">
        <v>42</v>
      </c>
      <c r="P34" s="835"/>
      <c r="Q34" s="1542">
        <v>255185</v>
      </c>
      <c r="R34" s="1542"/>
      <c r="S34" s="836"/>
      <c r="T34" s="834">
        <v>67204</v>
      </c>
      <c r="U34" s="834"/>
      <c r="V34" s="837">
        <v>26.3</v>
      </c>
      <c r="W34" s="838"/>
      <c r="X34" s="834">
        <v>78196</v>
      </c>
      <c r="Y34" s="834"/>
      <c r="Z34" s="837">
        <v>30.6</v>
      </c>
      <c r="AA34" s="569"/>
      <c r="AB34" s="831"/>
      <c r="AC34" s="839"/>
    </row>
    <row r="35" spans="1:29" s="576" customFormat="1" ht="9.75" customHeight="1">
      <c r="A35" s="841"/>
      <c r="B35" s="842"/>
      <c r="C35" s="843" t="s">
        <v>534</v>
      </c>
      <c r="D35" s="843"/>
      <c r="E35" s="843"/>
      <c r="F35" s="843"/>
      <c r="G35" s="843"/>
      <c r="H35" s="843"/>
      <c r="I35" s="1541">
        <v>124730</v>
      </c>
      <c r="J35" s="1541"/>
      <c r="K35" s="1541"/>
      <c r="L35" s="828"/>
      <c r="M35" s="844">
        <v>64456</v>
      </c>
      <c r="N35" s="828"/>
      <c r="O35" s="845">
        <v>51.7</v>
      </c>
      <c r="P35" s="846"/>
      <c r="Q35" s="1541">
        <v>165185</v>
      </c>
      <c r="R35" s="1541"/>
      <c r="S35" s="847"/>
      <c r="T35" s="844">
        <v>51100</v>
      </c>
      <c r="U35" s="844"/>
      <c r="V35" s="848">
        <v>30.9</v>
      </c>
      <c r="W35" s="849"/>
      <c r="X35" s="844">
        <v>56553</v>
      </c>
      <c r="Y35" s="844"/>
      <c r="Z35" s="848">
        <v>34.200000000000003</v>
      </c>
      <c r="AA35" s="457"/>
      <c r="AB35" s="841"/>
      <c r="AC35" s="850"/>
    </row>
    <row r="36" spans="1:29" s="576" customFormat="1" ht="9.75" customHeight="1">
      <c r="A36" s="841"/>
      <c r="B36" s="842"/>
      <c r="C36" s="851" t="s">
        <v>535</v>
      </c>
      <c r="D36" s="851"/>
      <c r="E36" s="851"/>
      <c r="F36" s="851"/>
      <c r="G36" s="851"/>
      <c r="H36" s="851"/>
      <c r="I36" s="1541">
        <v>45554</v>
      </c>
      <c r="J36" s="1541"/>
      <c r="K36" s="1541"/>
      <c r="L36" s="828"/>
      <c r="M36" s="844">
        <v>23013</v>
      </c>
      <c r="N36" s="828"/>
      <c r="O36" s="845">
        <v>50.5</v>
      </c>
      <c r="P36" s="846"/>
      <c r="Q36" s="1541">
        <v>40244</v>
      </c>
      <c r="R36" s="1541"/>
      <c r="S36" s="847"/>
      <c r="T36" s="844">
        <v>15043</v>
      </c>
      <c r="U36" s="844"/>
      <c r="V36" s="848">
        <v>37.4</v>
      </c>
      <c r="W36" s="849"/>
      <c r="X36" s="844">
        <v>15895</v>
      </c>
      <c r="Y36" s="844"/>
      <c r="Z36" s="848">
        <v>39.5</v>
      </c>
      <c r="AA36" s="457"/>
      <c r="AB36" s="841"/>
    </row>
    <row r="37" spans="1:29" s="576" customFormat="1" ht="9.75" customHeight="1">
      <c r="A37" s="841"/>
      <c r="B37" s="842"/>
      <c r="C37" s="851" t="s">
        <v>536</v>
      </c>
      <c r="D37" s="851"/>
      <c r="E37" s="851"/>
      <c r="F37" s="851"/>
      <c r="G37" s="851"/>
      <c r="H37" s="851"/>
      <c r="I37" s="1541">
        <v>12665</v>
      </c>
      <c r="J37" s="1541"/>
      <c r="K37" s="1541"/>
      <c r="L37" s="828"/>
      <c r="M37" s="844">
        <v>5770</v>
      </c>
      <c r="N37" s="828"/>
      <c r="O37" s="845">
        <v>45.6</v>
      </c>
      <c r="P37" s="846"/>
      <c r="Q37" s="1541">
        <v>40696</v>
      </c>
      <c r="R37" s="1541"/>
      <c r="S37" s="847"/>
      <c r="T37" s="844">
        <v>1449</v>
      </c>
      <c r="U37" s="844"/>
      <c r="V37" s="848">
        <v>3.6</v>
      </c>
      <c r="W37" s="849"/>
      <c r="X37" s="844">
        <v>2841</v>
      </c>
      <c r="Y37" s="844"/>
      <c r="Z37" s="848">
        <v>7</v>
      </c>
      <c r="AA37" s="457"/>
      <c r="AB37" s="841"/>
    </row>
    <row r="38" spans="1:29" s="576" customFormat="1" ht="9.75" customHeight="1">
      <c r="A38" s="841"/>
      <c r="B38" s="842"/>
      <c r="C38" s="851" t="s">
        <v>537</v>
      </c>
      <c r="D38" s="851"/>
      <c r="E38" s="851"/>
      <c r="F38" s="851"/>
      <c r="G38" s="851"/>
      <c r="H38" s="851"/>
      <c r="I38" s="1541">
        <v>64602</v>
      </c>
      <c r="J38" s="1541"/>
      <c r="K38" s="1541"/>
      <c r="L38" s="828"/>
      <c r="M38" s="844">
        <v>34655</v>
      </c>
      <c r="N38" s="828"/>
      <c r="O38" s="845">
        <v>53.6</v>
      </c>
      <c r="P38" s="846"/>
      <c r="Q38" s="1541">
        <v>82568</v>
      </c>
      <c r="R38" s="1541"/>
      <c r="S38" s="847"/>
      <c r="T38" s="844">
        <v>33725</v>
      </c>
      <c r="U38" s="844"/>
      <c r="V38" s="848">
        <v>40.799999999999997</v>
      </c>
      <c r="W38" s="849"/>
      <c r="X38" s="844">
        <v>36789</v>
      </c>
      <c r="Y38" s="844"/>
      <c r="Z38" s="848">
        <v>44.6</v>
      </c>
      <c r="AA38" s="457"/>
      <c r="AB38" s="841"/>
    </row>
    <row r="39" spans="1:29" s="576" customFormat="1" ht="9.75" customHeight="1">
      <c r="A39" s="841"/>
      <c r="B39" s="842"/>
      <c r="C39" s="852" t="s">
        <v>538</v>
      </c>
      <c r="D39" s="852"/>
      <c r="E39" s="852"/>
      <c r="F39" s="852"/>
      <c r="G39" s="852"/>
      <c r="H39" s="852"/>
      <c r="I39" s="1541">
        <v>1909</v>
      </c>
      <c r="J39" s="1541"/>
      <c r="K39" s="1541"/>
      <c r="L39" s="828"/>
      <c r="M39" s="844">
        <v>1018</v>
      </c>
      <c r="N39" s="828"/>
      <c r="O39" s="845">
        <v>53.3</v>
      </c>
      <c r="P39" s="846"/>
      <c r="Q39" s="1541">
        <v>1677</v>
      </c>
      <c r="R39" s="1541"/>
      <c r="S39" s="847"/>
      <c r="T39" s="844">
        <v>883</v>
      </c>
      <c r="U39" s="844"/>
      <c r="V39" s="848">
        <v>52.7</v>
      </c>
      <c r="W39" s="849"/>
      <c r="X39" s="844">
        <v>1028</v>
      </c>
      <c r="Y39" s="844"/>
      <c r="Z39" s="848">
        <v>61.3</v>
      </c>
      <c r="AA39" s="457"/>
      <c r="AB39" s="841"/>
    </row>
    <row r="40" spans="1:29" s="576" customFormat="1" ht="9.75" customHeight="1">
      <c r="A40" s="841"/>
      <c r="B40" s="842"/>
      <c r="C40" s="843" t="s">
        <v>539</v>
      </c>
      <c r="D40" s="843"/>
      <c r="E40" s="843"/>
      <c r="F40" s="843"/>
      <c r="G40" s="843"/>
      <c r="H40" s="843"/>
      <c r="I40" s="1541">
        <v>90000</v>
      </c>
      <c r="J40" s="1541"/>
      <c r="K40" s="1541"/>
      <c r="L40" s="828"/>
      <c r="M40" s="844">
        <v>25709</v>
      </c>
      <c r="N40" s="828"/>
      <c r="O40" s="845">
        <v>28.6</v>
      </c>
      <c r="P40" s="846"/>
      <c r="Q40" s="1541">
        <v>90000</v>
      </c>
      <c r="R40" s="1541"/>
      <c r="S40" s="847"/>
      <c r="T40" s="844">
        <v>16104</v>
      </c>
      <c r="U40" s="844"/>
      <c r="V40" s="848">
        <v>17.899999999999999</v>
      </c>
      <c r="W40" s="849"/>
      <c r="X40" s="844">
        <v>21643</v>
      </c>
      <c r="Y40" s="844"/>
      <c r="Z40" s="848">
        <v>24</v>
      </c>
      <c r="AA40" s="457"/>
      <c r="AB40" s="841"/>
      <c r="AC40" s="850"/>
    </row>
    <row r="41" spans="1:29" s="840" customFormat="1" ht="9.75" customHeight="1">
      <c r="A41" s="831"/>
      <c r="B41" s="832"/>
      <c r="C41" s="787" t="s">
        <v>540</v>
      </c>
      <c r="D41" s="787"/>
      <c r="E41" s="787"/>
      <c r="F41" s="787"/>
      <c r="G41" s="787"/>
      <c r="H41" s="787"/>
      <c r="I41" s="1542">
        <v>316395</v>
      </c>
      <c r="J41" s="1542"/>
      <c r="K41" s="1542"/>
      <c r="L41" s="833"/>
      <c r="M41" s="853">
        <v>142766</v>
      </c>
      <c r="N41" s="833"/>
      <c r="O41" s="829">
        <v>45.1</v>
      </c>
      <c r="P41" s="854"/>
      <c r="Q41" s="1544">
        <v>320659</v>
      </c>
      <c r="R41" s="1544"/>
      <c r="S41" s="855"/>
      <c r="T41" s="853">
        <v>119833</v>
      </c>
      <c r="U41" s="856"/>
      <c r="V41" s="837">
        <v>37.4</v>
      </c>
      <c r="W41" s="838"/>
      <c r="X41" s="853">
        <v>156990</v>
      </c>
      <c r="Y41" s="856"/>
      <c r="Z41" s="837">
        <v>49</v>
      </c>
      <c r="AA41" s="569"/>
      <c r="AB41" s="831"/>
    </row>
    <row r="42" spans="1:29" s="840" customFormat="1" ht="9.75" customHeight="1">
      <c r="A42" s="831"/>
      <c r="B42" s="832"/>
      <c r="C42" s="787" t="s">
        <v>541</v>
      </c>
      <c r="D42" s="787"/>
      <c r="E42" s="787"/>
      <c r="F42" s="787"/>
      <c r="G42" s="787"/>
      <c r="H42" s="787"/>
      <c r="I42" s="1542">
        <v>14170</v>
      </c>
      <c r="J42" s="1542"/>
      <c r="K42" s="1542"/>
      <c r="L42" s="833"/>
      <c r="M42" s="853">
        <v>9355</v>
      </c>
      <c r="N42" s="833"/>
      <c r="O42" s="829">
        <v>66</v>
      </c>
      <c r="P42" s="854"/>
      <c r="Q42" s="1544">
        <v>5638</v>
      </c>
      <c r="R42" s="1544"/>
      <c r="S42" s="855"/>
      <c r="T42" s="853">
        <v>10282</v>
      </c>
      <c r="U42" s="856"/>
      <c r="V42" s="837">
        <v>182.4</v>
      </c>
      <c r="W42" s="838"/>
      <c r="X42" s="853">
        <v>10474</v>
      </c>
      <c r="Y42" s="856"/>
      <c r="Z42" s="837">
        <v>185.8</v>
      </c>
      <c r="AA42" s="569"/>
      <c r="AB42" s="831"/>
    </row>
    <row r="43" spans="1:29" s="492" customFormat="1" ht="10.5" customHeight="1">
      <c r="A43" s="824"/>
      <c r="B43" s="825"/>
      <c r="C43" s="826" t="s">
        <v>503</v>
      </c>
      <c r="D43" s="826"/>
      <c r="E43" s="826"/>
      <c r="F43" s="826"/>
      <c r="G43" s="826"/>
      <c r="H43" s="826"/>
      <c r="I43" s="1542"/>
      <c r="J43" s="1542"/>
      <c r="K43" s="1542"/>
      <c r="L43" s="828"/>
      <c r="M43" s="857"/>
      <c r="N43" s="828"/>
      <c r="O43" s="829"/>
      <c r="P43" s="857"/>
      <c r="Q43" s="858"/>
      <c r="R43" s="858"/>
      <c r="S43" s="858"/>
      <c r="T43" s="857"/>
      <c r="U43" s="857"/>
      <c r="V43" s="837"/>
      <c r="W43" s="849"/>
      <c r="X43" s="857"/>
      <c r="Y43" s="857"/>
      <c r="Z43" s="837"/>
      <c r="AA43" s="489"/>
      <c r="AB43" s="824"/>
    </row>
    <row r="44" spans="1:29" s="576" customFormat="1" ht="9.75" customHeight="1">
      <c r="A44" s="841"/>
      <c r="B44" s="842"/>
      <c r="C44" s="790" t="s">
        <v>542</v>
      </c>
      <c r="D44" s="790"/>
      <c r="E44" s="790"/>
      <c r="F44" s="790"/>
      <c r="G44" s="790"/>
      <c r="H44" s="790"/>
      <c r="I44" s="1541">
        <v>194959</v>
      </c>
      <c r="J44" s="1541"/>
      <c r="K44" s="1541"/>
      <c r="L44" s="489"/>
      <c r="M44" s="859">
        <v>88736</v>
      </c>
      <c r="N44" s="860"/>
      <c r="O44" s="845">
        <v>45.5</v>
      </c>
      <c r="P44" s="859"/>
      <c r="Q44" s="1543">
        <v>209885</v>
      </c>
      <c r="R44" s="1543"/>
      <c r="S44" s="861"/>
      <c r="T44" s="859">
        <v>67730</v>
      </c>
      <c r="U44" s="859"/>
      <c r="V44" s="848">
        <v>32.299999999999997</v>
      </c>
      <c r="W44" s="862"/>
      <c r="X44" s="859">
        <v>78857</v>
      </c>
      <c r="Y44" s="859"/>
      <c r="Z44" s="848">
        <v>37.6</v>
      </c>
      <c r="AA44" s="862"/>
      <c r="AB44" s="841"/>
    </row>
    <row r="45" spans="1:29" s="576" customFormat="1" ht="9.75" customHeight="1">
      <c r="A45" s="841"/>
      <c r="B45" s="842"/>
      <c r="C45" s="790" t="s">
        <v>543</v>
      </c>
      <c r="D45" s="790"/>
      <c r="E45" s="790"/>
      <c r="F45" s="790"/>
      <c r="G45" s="790"/>
      <c r="H45" s="790"/>
      <c r="I45" s="1541">
        <v>266663</v>
      </c>
      <c r="J45" s="1541"/>
      <c r="K45" s="1541"/>
      <c r="L45" s="489"/>
      <c r="M45" s="859">
        <v>137788</v>
      </c>
      <c r="N45" s="860"/>
      <c r="O45" s="845">
        <v>51.7</v>
      </c>
      <c r="P45" s="859"/>
      <c r="Q45" s="1543">
        <v>269170</v>
      </c>
      <c r="R45" s="1543"/>
      <c r="S45" s="861"/>
      <c r="T45" s="859">
        <v>117502</v>
      </c>
      <c r="U45" s="859"/>
      <c r="V45" s="848">
        <v>43.7</v>
      </c>
      <c r="W45" s="862"/>
      <c r="X45" s="859">
        <v>153868</v>
      </c>
      <c r="Y45" s="859"/>
      <c r="Z45" s="848">
        <v>57.2</v>
      </c>
      <c r="AA45" s="862"/>
      <c r="AB45" s="841"/>
    </row>
    <row r="46" spans="1:29" s="576" customFormat="1" ht="9.75" customHeight="1">
      <c r="A46" s="841"/>
      <c r="B46" s="842"/>
      <c r="C46" s="570" t="s">
        <v>544</v>
      </c>
      <c r="D46" s="570"/>
      <c r="E46" s="570"/>
      <c r="F46" s="570"/>
      <c r="G46" s="570"/>
      <c r="H46" s="570"/>
      <c r="I46" s="1541">
        <v>164812</v>
      </c>
      <c r="J46" s="1541"/>
      <c r="K46" s="1541"/>
      <c r="L46" s="489"/>
      <c r="M46" s="859">
        <v>89905</v>
      </c>
      <c r="N46" s="860"/>
      <c r="O46" s="845">
        <v>54.6</v>
      </c>
      <c r="P46" s="859"/>
      <c r="Q46" s="1543">
        <v>165073</v>
      </c>
      <c r="R46" s="1543"/>
      <c r="S46" s="861"/>
      <c r="T46" s="859">
        <v>71483</v>
      </c>
      <c r="U46" s="859"/>
      <c r="V46" s="848">
        <v>43.3</v>
      </c>
      <c r="W46" s="862"/>
      <c r="X46" s="859">
        <v>94540</v>
      </c>
      <c r="Y46" s="859"/>
      <c r="Z46" s="848">
        <v>57.3</v>
      </c>
      <c r="AA46" s="862"/>
      <c r="AB46" s="841"/>
    </row>
    <row r="47" spans="1:29" s="576" customFormat="1" ht="9.75" customHeight="1">
      <c r="A47" s="841"/>
      <c r="B47" s="842"/>
      <c r="C47" s="570" t="s">
        <v>545</v>
      </c>
      <c r="D47" s="570"/>
      <c r="E47" s="570"/>
      <c r="F47" s="570"/>
      <c r="G47" s="570"/>
      <c r="H47" s="570"/>
      <c r="I47" s="1541">
        <v>101851</v>
      </c>
      <c r="J47" s="1541"/>
      <c r="K47" s="1541"/>
      <c r="L47" s="489"/>
      <c r="M47" s="859">
        <v>47883</v>
      </c>
      <c r="N47" s="860"/>
      <c r="O47" s="845">
        <v>47</v>
      </c>
      <c r="P47" s="859"/>
      <c r="Q47" s="1543">
        <v>104097</v>
      </c>
      <c r="R47" s="1543"/>
      <c r="S47" s="861"/>
      <c r="T47" s="859">
        <v>46019</v>
      </c>
      <c r="U47" s="859"/>
      <c r="V47" s="848">
        <v>44.2</v>
      </c>
      <c r="W47" s="862"/>
      <c r="X47" s="859">
        <v>59328</v>
      </c>
      <c r="Y47" s="859"/>
      <c r="Z47" s="848">
        <v>57</v>
      </c>
      <c r="AA47" s="862"/>
      <c r="AB47" s="841"/>
    </row>
    <row r="48" spans="1:29" s="576" customFormat="1" ht="9.75" customHeight="1">
      <c r="A48" s="841"/>
      <c r="B48" s="842"/>
      <c r="C48" s="790" t="s">
        <v>254</v>
      </c>
      <c r="D48" s="790"/>
      <c r="E48" s="790"/>
      <c r="F48" s="790"/>
      <c r="G48" s="790"/>
      <c r="H48" s="790"/>
      <c r="I48" s="1541">
        <v>108052</v>
      </c>
      <c r="J48" s="1541"/>
      <c r="K48" s="1541"/>
      <c r="L48" s="489"/>
      <c r="M48" s="844">
        <v>15762</v>
      </c>
      <c r="N48" s="860"/>
      <c r="O48" s="845">
        <v>14.6</v>
      </c>
      <c r="P48" s="844"/>
      <c r="Q48" s="1541">
        <v>102427</v>
      </c>
      <c r="R48" s="1541"/>
      <c r="S48" s="847"/>
      <c r="T48" s="844">
        <v>12087</v>
      </c>
      <c r="U48" s="844"/>
      <c r="V48" s="848">
        <v>11.8</v>
      </c>
      <c r="W48" s="862"/>
      <c r="X48" s="844">
        <v>12935</v>
      </c>
      <c r="Y48" s="844"/>
      <c r="Z48" s="848">
        <v>12.6</v>
      </c>
      <c r="AA48" s="862"/>
      <c r="AB48" s="841"/>
    </row>
    <row r="49" spans="1:28" s="492" customFormat="1" ht="9.75" customHeight="1">
      <c r="A49" s="824"/>
      <c r="B49" s="825"/>
      <c r="C49" s="863" t="s">
        <v>504</v>
      </c>
      <c r="D49" s="489"/>
      <c r="E49" s="489"/>
      <c r="F49" s="489"/>
      <c r="G49" s="489"/>
      <c r="H49" s="489"/>
      <c r="I49" s="489"/>
      <c r="J49" s="489"/>
      <c r="K49" s="489"/>
      <c r="L49" s="489"/>
      <c r="M49" s="489"/>
      <c r="N49" s="489"/>
      <c r="O49" s="489"/>
      <c r="P49" s="489"/>
      <c r="Q49" s="489"/>
      <c r="R49" s="489"/>
      <c r="S49" s="489"/>
      <c r="T49" s="465"/>
      <c r="U49" s="465"/>
      <c r="V49" s="465"/>
      <c r="W49" s="465"/>
      <c r="X49" s="465"/>
      <c r="Y49" s="465"/>
      <c r="Z49" s="655"/>
      <c r="AA49" s="489"/>
      <c r="AB49" s="824"/>
    </row>
    <row r="50" spans="1:28" s="492" customFormat="1" ht="13.5" customHeight="1">
      <c r="A50" s="824"/>
      <c r="B50" s="825"/>
      <c r="C50" s="1530" t="s">
        <v>505</v>
      </c>
      <c r="D50" s="1531"/>
      <c r="E50" s="1531"/>
      <c r="F50" s="1531"/>
      <c r="G50" s="1531"/>
      <c r="H50" s="1531"/>
      <c r="I50" s="1531"/>
      <c r="J50" s="1531"/>
      <c r="K50" s="1531"/>
      <c r="L50" s="1531"/>
      <c r="M50" s="1531"/>
      <c r="N50" s="1531"/>
      <c r="O50" s="1531"/>
      <c r="P50" s="1531"/>
      <c r="Q50" s="1531"/>
      <c r="R50" s="1531"/>
      <c r="S50" s="1531"/>
      <c r="T50" s="1531"/>
      <c r="U50" s="1531"/>
      <c r="V50" s="1531"/>
      <c r="W50" s="1531"/>
      <c r="X50" s="1531"/>
      <c r="Y50" s="1531"/>
      <c r="Z50" s="1532"/>
      <c r="AA50" s="763"/>
      <c r="AB50" s="824"/>
    </row>
    <row r="51" spans="1:28" s="492" customFormat="1" ht="3" customHeight="1">
      <c r="A51" s="824"/>
      <c r="B51" s="825"/>
      <c r="C51" s="1537" t="s">
        <v>106</v>
      </c>
      <c r="D51" s="1537"/>
      <c r="E51" s="489"/>
      <c r="F51" s="489"/>
      <c r="G51" s="489"/>
      <c r="H51" s="489"/>
      <c r="I51" s="489"/>
      <c r="J51" s="489"/>
      <c r="K51" s="489"/>
      <c r="L51" s="489"/>
      <c r="M51" s="489"/>
      <c r="N51" s="489"/>
      <c r="O51" s="489"/>
      <c r="P51" s="489"/>
      <c r="Q51" s="489"/>
      <c r="R51" s="489"/>
      <c r="S51" s="489"/>
      <c r="T51" s="465"/>
      <c r="U51" s="465"/>
      <c r="V51" s="465"/>
      <c r="W51" s="465"/>
      <c r="X51" s="465"/>
      <c r="Y51" s="465"/>
      <c r="Z51" s="655"/>
      <c r="AA51" s="489"/>
      <c r="AB51" s="824"/>
    </row>
    <row r="52" spans="1:28" s="492" customFormat="1" ht="11.25" customHeight="1">
      <c r="A52" s="824"/>
      <c r="B52" s="825"/>
      <c r="C52" s="1517"/>
      <c r="D52" s="1517"/>
      <c r="E52" s="489"/>
      <c r="F52" s="489"/>
      <c r="G52" s="489"/>
      <c r="H52" s="489"/>
      <c r="J52" s="864"/>
      <c r="K52" s="865"/>
      <c r="L52" s="866"/>
      <c r="M52" s="1529" t="s">
        <v>656</v>
      </c>
      <c r="N52" s="1529"/>
      <c r="O52" s="1529"/>
      <c r="P52" s="864"/>
      <c r="Q52" s="1545" t="s">
        <v>568</v>
      </c>
      <c r="R52" s="1545"/>
      <c r="S52" s="1545"/>
      <c r="T52" s="1545"/>
      <c r="U52" s="867"/>
      <c r="V52" s="1529" t="s">
        <v>657</v>
      </c>
      <c r="W52" s="1529"/>
      <c r="X52" s="1529"/>
      <c r="Y52" s="1529"/>
      <c r="Z52" s="1529"/>
      <c r="AA52" s="489"/>
      <c r="AB52" s="824"/>
    </row>
    <row r="53" spans="1:28" s="492" customFormat="1" ht="12.75" customHeight="1">
      <c r="A53" s="824"/>
      <c r="B53" s="825"/>
      <c r="C53" s="826" t="s">
        <v>95</v>
      </c>
      <c r="D53" s="489"/>
      <c r="E53" s="489"/>
      <c r="F53" s="489"/>
      <c r="G53" s="489"/>
      <c r="H53" s="489"/>
      <c r="I53" s="868"/>
      <c r="J53" s="868"/>
      <c r="K53" s="869"/>
      <c r="L53" s="870"/>
      <c r="M53" s="1552">
        <v>216577</v>
      </c>
      <c r="N53" s="1552"/>
      <c r="O53" s="1552"/>
      <c r="P53" s="869"/>
      <c r="Q53" s="1553">
        <v>181215</v>
      </c>
      <c r="R53" s="1553"/>
      <c r="S53" s="1553"/>
      <c r="T53" s="1553"/>
      <c r="U53" s="1547"/>
      <c r="V53" s="1554">
        <v>224017</v>
      </c>
      <c r="W53" s="1554"/>
      <c r="X53" s="1554"/>
      <c r="Y53" s="1554"/>
      <c r="Z53" s="1554"/>
      <c r="AA53" s="489"/>
      <c r="AB53" s="824"/>
    </row>
    <row r="54" spans="1:28" s="492" customFormat="1" ht="9.75" customHeight="1">
      <c r="A54" s="824"/>
      <c r="B54" s="825"/>
      <c r="C54" s="826" t="s">
        <v>546</v>
      </c>
      <c r="D54" s="489"/>
      <c r="E54" s="489"/>
      <c r="F54" s="489"/>
      <c r="G54" s="489"/>
      <c r="H54" s="489"/>
      <c r="I54" s="868"/>
      <c r="J54" s="868"/>
      <c r="K54" s="869"/>
      <c r="L54" s="869"/>
      <c r="M54" s="1546">
        <v>19724</v>
      </c>
      <c r="N54" s="1546"/>
      <c r="O54" s="1546"/>
      <c r="P54" s="869"/>
      <c r="Q54" s="1555">
        <v>12895</v>
      </c>
      <c r="R54" s="1555"/>
      <c r="S54" s="1555"/>
      <c r="T54" s="1555"/>
      <c r="U54" s="1555"/>
      <c r="V54" s="1556">
        <v>13421</v>
      </c>
      <c r="W54" s="1556"/>
      <c r="X54" s="1556"/>
      <c r="Y54" s="1556"/>
      <c r="Z54" s="1556"/>
      <c r="AA54" s="489"/>
      <c r="AB54" s="824"/>
    </row>
    <row r="55" spans="1:28" s="492" customFormat="1" ht="9.75" customHeight="1">
      <c r="A55" s="824"/>
      <c r="B55" s="825"/>
      <c r="C55" s="826" t="s">
        <v>547</v>
      </c>
      <c r="D55" s="489"/>
      <c r="E55" s="489"/>
      <c r="F55" s="489"/>
      <c r="G55" s="489"/>
      <c r="H55" s="489"/>
      <c r="I55" s="868"/>
      <c r="J55" s="868"/>
      <c r="K55" s="869"/>
      <c r="L55" s="869"/>
      <c r="M55" s="1546">
        <v>196853</v>
      </c>
      <c r="N55" s="1546"/>
      <c r="O55" s="1546"/>
      <c r="P55" s="869"/>
      <c r="Q55" s="1547">
        <v>168320</v>
      </c>
      <c r="R55" s="1547"/>
      <c r="S55" s="1547"/>
      <c r="T55" s="1547"/>
      <c r="U55" s="1547"/>
      <c r="V55" s="1548">
        <v>210596</v>
      </c>
      <c r="W55" s="1548"/>
      <c r="X55" s="1548"/>
      <c r="Y55" s="1548"/>
      <c r="Z55" s="1548"/>
      <c r="AA55" s="489"/>
      <c r="AB55" s="824"/>
    </row>
    <row r="56" spans="1:28" s="492" customFormat="1" ht="9.75" customHeight="1">
      <c r="A56" s="824"/>
      <c r="B56" s="825"/>
      <c r="C56" s="790" t="s">
        <v>548</v>
      </c>
      <c r="D56" s="457"/>
      <c r="E56" s="457"/>
      <c r="F56" s="457"/>
      <c r="G56" s="457"/>
      <c r="H56" s="457"/>
      <c r="I56" s="871"/>
      <c r="J56" s="871"/>
      <c r="K56" s="865"/>
      <c r="L56" s="865"/>
      <c r="M56" s="1549">
        <v>95794</v>
      </c>
      <c r="N56" s="1549"/>
      <c r="O56" s="1549"/>
      <c r="P56" s="865"/>
      <c r="Q56" s="1550">
        <v>84539</v>
      </c>
      <c r="R56" s="1550"/>
      <c r="S56" s="1550"/>
      <c r="T56" s="1550"/>
      <c r="U56" s="1550"/>
      <c r="V56" s="1551">
        <v>84783</v>
      </c>
      <c r="W56" s="1551"/>
      <c r="X56" s="1551"/>
      <c r="Y56" s="1551"/>
      <c r="Z56" s="1551"/>
      <c r="AA56" s="489"/>
      <c r="AB56" s="824"/>
    </row>
    <row r="57" spans="1:28" s="492" customFormat="1" ht="9.75" customHeight="1">
      <c r="A57" s="824"/>
      <c r="B57" s="825"/>
      <c r="C57" s="790" t="s">
        <v>549</v>
      </c>
      <c r="D57" s="457"/>
      <c r="E57" s="457"/>
      <c r="F57" s="457"/>
      <c r="G57" s="457"/>
      <c r="H57" s="457"/>
      <c r="I57" s="871"/>
      <c r="J57" s="871"/>
      <c r="K57" s="865"/>
      <c r="L57" s="865"/>
      <c r="M57" s="1549">
        <v>101059</v>
      </c>
      <c r="N57" s="1549"/>
      <c r="O57" s="1549"/>
      <c r="P57" s="865"/>
      <c r="Q57" s="1550">
        <v>83781</v>
      </c>
      <c r="R57" s="1550"/>
      <c r="S57" s="1550"/>
      <c r="T57" s="1550"/>
      <c r="U57" s="1550"/>
      <c r="V57" s="1551">
        <v>125813</v>
      </c>
      <c r="W57" s="1551"/>
      <c r="X57" s="1551"/>
      <c r="Y57" s="1551"/>
      <c r="Z57" s="1551"/>
      <c r="AA57" s="489"/>
      <c r="AB57" s="824"/>
    </row>
    <row r="58" spans="1:28" s="492" customFormat="1" ht="9.75" customHeight="1">
      <c r="A58" s="824"/>
      <c r="B58" s="825"/>
      <c r="C58" s="790" t="s">
        <v>550</v>
      </c>
      <c r="D58" s="457"/>
      <c r="E58" s="457"/>
      <c r="F58" s="457"/>
      <c r="G58" s="457"/>
      <c r="H58" s="457"/>
      <c r="I58" s="871"/>
      <c r="J58" s="871"/>
      <c r="K58" s="865"/>
      <c r="L58" s="865"/>
      <c r="M58" s="1549">
        <v>76150</v>
      </c>
      <c r="N58" s="1549"/>
      <c r="O58" s="1549"/>
      <c r="P58" s="865"/>
      <c r="Q58" s="1550">
        <v>64402</v>
      </c>
      <c r="R58" s="1550"/>
      <c r="S58" s="1550"/>
      <c r="T58" s="1550"/>
      <c r="U58" s="1550"/>
      <c r="V58" s="1551">
        <v>93911</v>
      </c>
      <c r="W58" s="1551"/>
      <c r="X58" s="1551"/>
      <c r="Y58" s="1551"/>
      <c r="Z58" s="1551"/>
      <c r="AA58" s="489"/>
      <c r="AB58" s="824"/>
    </row>
    <row r="59" spans="1:28" s="492" customFormat="1" ht="9.75" customHeight="1">
      <c r="A59" s="824"/>
      <c r="B59" s="825"/>
      <c r="C59" s="790" t="s">
        <v>551</v>
      </c>
      <c r="D59" s="457"/>
      <c r="E59" s="457"/>
      <c r="F59" s="457"/>
      <c r="G59" s="457"/>
      <c r="H59" s="457"/>
      <c r="I59" s="871"/>
      <c r="J59" s="871"/>
      <c r="K59" s="865"/>
      <c r="L59" s="865"/>
      <c r="M59" s="1549">
        <v>120703</v>
      </c>
      <c r="N59" s="1549"/>
      <c r="O59" s="1549"/>
      <c r="P59" s="865"/>
      <c r="Q59" s="1550">
        <v>103918</v>
      </c>
      <c r="R59" s="1550"/>
      <c r="S59" s="1550"/>
      <c r="T59" s="1550"/>
      <c r="U59" s="1550"/>
      <c r="V59" s="1551">
        <v>116685</v>
      </c>
      <c r="W59" s="1551"/>
      <c r="X59" s="1551"/>
      <c r="Y59" s="1551"/>
      <c r="Z59" s="1551"/>
      <c r="AA59" s="489"/>
      <c r="AB59" s="824"/>
    </row>
    <row r="60" spans="1:28" s="492" customFormat="1" ht="2.25" customHeight="1">
      <c r="A60" s="824"/>
      <c r="B60" s="825"/>
      <c r="C60" s="457"/>
      <c r="D60" s="457"/>
      <c r="E60" s="457"/>
      <c r="F60" s="457"/>
      <c r="G60" s="457"/>
      <c r="H60" s="457"/>
      <c r="I60" s="871"/>
      <c r="J60" s="871"/>
      <c r="K60" s="865"/>
      <c r="L60" s="865"/>
      <c r="M60" s="1549"/>
      <c r="N60" s="1549"/>
      <c r="O60" s="1549"/>
      <c r="P60" s="865"/>
      <c r="Q60" s="1550"/>
      <c r="R60" s="1550"/>
      <c r="S60" s="1550"/>
      <c r="T60" s="1550"/>
      <c r="U60" s="1550"/>
      <c r="V60" s="1551"/>
      <c r="W60" s="1551"/>
      <c r="X60" s="1551"/>
      <c r="Y60" s="1551"/>
      <c r="Z60" s="1551"/>
      <c r="AA60" s="489"/>
      <c r="AB60" s="824"/>
    </row>
    <row r="61" spans="1:28" s="492" customFormat="1" ht="9.75" customHeight="1">
      <c r="A61" s="824"/>
      <c r="B61" s="825"/>
      <c r="C61" s="790" t="s">
        <v>552</v>
      </c>
      <c r="D61" s="457"/>
      <c r="E61" s="457"/>
      <c r="F61" s="457"/>
      <c r="G61" s="457"/>
      <c r="H61" s="457"/>
      <c r="I61" s="871"/>
      <c r="J61" s="871"/>
      <c r="K61" s="865"/>
      <c r="L61" s="865"/>
      <c r="M61" s="1549">
        <v>47154</v>
      </c>
      <c r="N61" s="1549"/>
      <c r="O61" s="1549"/>
      <c r="P61" s="865"/>
      <c r="Q61" s="1550">
        <v>31787</v>
      </c>
      <c r="R61" s="1550"/>
      <c r="S61" s="1550"/>
      <c r="T61" s="1550"/>
      <c r="U61" s="1550"/>
      <c r="V61" s="1551">
        <v>41093</v>
      </c>
      <c r="W61" s="1551"/>
      <c r="X61" s="1551"/>
      <c r="Y61" s="1551"/>
      <c r="Z61" s="1551"/>
      <c r="AA61" s="489"/>
      <c r="AB61" s="824"/>
    </row>
    <row r="62" spans="1:28" s="492" customFormat="1" ht="9.75" customHeight="1">
      <c r="A62" s="824"/>
      <c r="B62" s="825"/>
      <c r="C62" s="790" t="s">
        <v>553</v>
      </c>
      <c r="D62" s="457"/>
      <c r="E62" s="457"/>
      <c r="F62" s="457"/>
      <c r="G62" s="457"/>
      <c r="H62" s="457"/>
      <c r="I62" s="871"/>
      <c r="J62" s="871"/>
      <c r="K62" s="865"/>
      <c r="L62" s="865"/>
      <c r="M62" s="1549">
        <v>142537</v>
      </c>
      <c r="N62" s="1549"/>
      <c r="O62" s="1549"/>
      <c r="P62" s="865"/>
      <c r="Q62" s="1550">
        <v>133528</v>
      </c>
      <c r="R62" s="1550"/>
      <c r="S62" s="1550"/>
      <c r="T62" s="1550"/>
      <c r="U62" s="1550"/>
      <c r="V62" s="1551">
        <v>166329</v>
      </c>
      <c r="W62" s="1551"/>
      <c r="X62" s="1551"/>
      <c r="Y62" s="1551"/>
      <c r="Z62" s="1551"/>
      <c r="AA62" s="489"/>
      <c r="AB62" s="824"/>
    </row>
    <row r="63" spans="1:28" s="492" customFormat="1" ht="9.75" customHeight="1">
      <c r="A63" s="824"/>
      <c r="B63" s="825"/>
      <c r="C63" s="570" t="s">
        <v>422</v>
      </c>
      <c r="D63" s="457"/>
      <c r="E63" s="457"/>
      <c r="F63" s="457"/>
      <c r="G63" s="457"/>
      <c r="H63" s="457"/>
      <c r="I63" s="871"/>
      <c r="J63" s="871"/>
      <c r="K63" s="865"/>
      <c r="L63" s="865"/>
      <c r="M63" s="1549">
        <v>39782</v>
      </c>
      <c r="N63" s="1549"/>
      <c r="O63" s="1549"/>
      <c r="P63" s="865"/>
      <c r="Q63" s="1550">
        <v>30323</v>
      </c>
      <c r="R63" s="1550"/>
      <c r="S63" s="1550"/>
      <c r="T63" s="1550"/>
      <c r="U63" s="1550"/>
      <c r="V63" s="1551">
        <v>33305</v>
      </c>
      <c r="W63" s="1551"/>
      <c r="X63" s="1551"/>
      <c r="Y63" s="1551"/>
      <c r="Z63" s="1551"/>
      <c r="AA63" s="489"/>
      <c r="AB63" s="824"/>
    </row>
    <row r="64" spans="1:28" s="492" customFormat="1" ht="9.75" customHeight="1">
      <c r="A64" s="824"/>
      <c r="B64" s="825"/>
      <c r="C64" s="570" t="s">
        <v>554</v>
      </c>
      <c r="D64" s="457"/>
      <c r="E64" s="457"/>
      <c r="F64" s="457"/>
      <c r="G64" s="457"/>
      <c r="H64" s="457"/>
      <c r="I64" s="871"/>
      <c r="J64" s="871"/>
      <c r="K64" s="865"/>
      <c r="L64" s="865"/>
      <c r="M64" s="1549">
        <v>102755</v>
      </c>
      <c r="N64" s="1549"/>
      <c r="O64" s="1549"/>
      <c r="P64" s="865"/>
      <c r="Q64" s="1550">
        <v>103205</v>
      </c>
      <c r="R64" s="1550"/>
      <c r="S64" s="1550"/>
      <c r="T64" s="1550"/>
      <c r="U64" s="1550"/>
      <c r="V64" s="1551">
        <v>133024</v>
      </c>
      <c r="W64" s="1551"/>
      <c r="X64" s="1551"/>
      <c r="Y64" s="1551"/>
      <c r="Z64" s="1551"/>
      <c r="AA64" s="489"/>
      <c r="AB64" s="824"/>
    </row>
    <row r="65" spans="1:28" s="492" customFormat="1" ht="9.75" customHeight="1">
      <c r="A65" s="824"/>
      <c r="B65" s="825"/>
      <c r="C65" s="790" t="s">
        <v>254</v>
      </c>
      <c r="D65" s="457"/>
      <c r="E65" s="457"/>
      <c r="F65" s="457"/>
      <c r="G65" s="457"/>
      <c r="H65" s="457"/>
      <c r="I65" s="871"/>
      <c r="J65" s="871"/>
      <c r="K65" s="865"/>
      <c r="L65" s="865"/>
      <c r="M65" s="1549">
        <v>7162</v>
      </c>
      <c r="N65" s="1549"/>
      <c r="O65" s="1549"/>
      <c r="P65" s="865"/>
      <c r="Q65" s="1550">
        <v>3005</v>
      </c>
      <c r="R65" s="1550"/>
      <c r="S65" s="1550"/>
      <c r="T65" s="1550"/>
      <c r="U65" s="1550"/>
      <c r="V65" s="1551">
        <v>3174</v>
      </c>
      <c r="W65" s="1551"/>
      <c r="X65" s="1551"/>
      <c r="Y65" s="1551"/>
      <c r="Z65" s="1551"/>
      <c r="AA65" s="489"/>
      <c r="AB65" s="824"/>
    </row>
    <row r="66" spans="1:28" s="492" customFormat="1" ht="2.25" customHeight="1">
      <c r="A66" s="824"/>
      <c r="B66" s="825"/>
      <c r="C66" s="790"/>
      <c r="D66" s="457"/>
      <c r="E66" s="457"/>
      <c r="F66" s="457"/>
      <c r="G66" s="457"/>
      <c r="H66" s="457"/>
      <c r="I66" s="871"/>
      <c r="J66" s="871"/>
      <c r="K66" s="865"/>
      <c r="L66" s="865"/>
      <c r="M66" s="1549"/>
      <c r="N66" s="1549"/>
      <c r="O66" s="1549"/>
      <c r="P66" s="865"/>
      <c r="Q66" s="1550"/>
      <c r="R66" s="1550"/>
      <c r="S66" s="1550"/>
      <c r="T66" s="1550"/>
      <c r="U66" s="1550"/>
      <c r="V66" s="1551"/>
      <c r="W66" s="1551"/>
      <c r="X66" s="1551"/>
      <c r="Y66" s="1551"/>
      <c r="Z66" s="1551"/>
      <c r="AA66" s="489"/>
      <c r="AB66" s="824"/>
    </row>
    <row r="67" spans="1:28" s="492" customFormat="1" ht="9.75" customHeight="1">
      <c r="A67" s="824"/>
      <c r="B67" s="825"/>
      <c r="C67" s="790" t="s">
        <v>99</v>
      </c>
      <c r="D67" s="457"/>
      <c r="E67" s="457"/>
      <c r="F67" s="457"/>
      <c r="G67" s="457"/>
      <c r="H67" s="457"/>
      <c r="I67" s="871"/>
      <c r="J67" s="871"/>
      <c r="K67" s="865"/>
      <c r="L67" s="865"/>
      <c r="M67" s="1549">
        <v>84527</v>
      </c>
      <c r="N67" s="1549"/>
      <c r="O67" s="1549"/>
      <c r="P67" s="865"/>
      <c r="Q67" s="1550">
        <v>75185</v>
      </c>
      <c r="R67" s="1550"/>
      <c r="S67" s="1550"/>
      <c r="T67" s="1550"/>
      <c r="U67" s="1550"/>
      <c r="V67" s="1551">
        <v>96084</v>
      </c>
      <c r="W67" s="1551"/>
      <c r="X67" s="1551"/>
      <c r="Y67" s="1551"/>
      <c r="Z67" s="1551"/>
      <c r="AB67" s="824"/>
    </row>
    <row r="68" spans="1:28" s="492" customFormat="1" ht="9.75" customHeight="1">
      <c r="A68" s="824"/>
      <c r="B68" s="825"/>
      <c r="C68" s="790" t="s">
        <v>98</v>
      </c>
      <c r="D68" s="457"/>
      <c r="E68" s="457"/>
      <c r="F68" s="457"/>
      <c r="G68" s="457"/>
      <c r="H68" s="457"/>
      <c r="I68" s="871"/>
      <c r="J68" s="871"/>
      <c r="K68" s="865"/>
      <c r="L68" s="865"/>
      <c r="M68" s="1549">
        <v>112326</v>
      </c>
      <c r="N68" s="1549"/>
      <c r="O68" s="1549"/>
      <c r="P68" s="865"/>
      <c r="Q68" s="1550">
        <v>93135</v>
      </c>
      <c r="R68" s="1550"/>
      <c r="S68" s="1550"/>
      <c r="T68" s="1550"/>
      <c r="U68" s="1550"/>
      <c r="V68" s="1551">
        <v>114512</v>
      </c>
      <c r="W68" s="1551"/>
      <c r="X68" s="1551"/>
      <c r="Y68" s="1551"/>
      <c r="Z68" s="1551"/>
      <c r="AA68" s="489"/>
      <c r="AB68" s="824"/>
    </row>
    <row r="69" spans="1:28" s="492" customFormat="1" ht="3" customHeight="1">
      <c r="A69" s="824"/>
      <c r="B69" s="825"/>
      <c r="C69" s="790"/>
      <c r="D69" s="457"/>
      <c r="E69" s="457"/>
      <c r="F69" s="457"/>
      <c r="G69" s="457"/>
      <c r="H69" s="457"/>
      <c r="I69" s="871"/>
      <c r="J69" s="871"/>
      <c r="K69" s="865"/>
      <c r="L69" s="865"/>
      <c r="M69" s="1549"/>
      <c r="N69" s="1549"/>
      <c r="O69" s="1549"/>
      <c r="P69" s="865"/>
      <c r="Q69" s="1550"/>
      <c r="R69" s="1550"/>
      <c r="S69" s="1550"/>
      <c r="T69" s="1550"/>
      <c r="U69" s="1550"/>
      <c r="V69" s="1551"/>
      <c r="W69" s="1551"/>
      <c r="X69" s="1551"/>
      <c r="Y69" s="1551"/>
      <c r="Z69" s="1551"/>
      <c r="AA69" s="489"/>
      <c r="AB69" s="824"/>
    </row>
    <row r="70" spans="1:28" s="492" customFormat="1" ht="9.75" customHeight="1">
      <c r="A70" s="824"/>
      <c r="B70" s="825"/>
      <c r="C70" s="790" t="s">
        <v>506</v>
      </c>
      <c r="D70" s="457"/>
      <c r="E70" s="457"/>
      <c r="F70" s="457"/>
      <c r="G70" s="457"/>
      <c r="H70" s="457"/>
      <c r="I70" s="871"/>
      <c r="J70" s="871"/>
      <c r="K70" s="865"/>
      <c r="L70" s="865"/>
      <c r="M70" s="1549">
        <v>20330</v>
      </c>
      <c r="N70" s="1549"/>
      <c r="O70" s="1549"/>
      <c r="P70" s="865"/>
      <c r="Q70" s="1550">
        <v>17546</v>
      </c>
      <c r="R70" s="1550"/>
      <c r="S70" s="1550"/>
      <c r="T70" s="1550"/>
      <c r="U70" s="1550"/>
      <c r="V70" s="1551">
        <v>18633</v>
      </c>
      <c r="W70" s="1551"/>
      <c r="X70" s="1551"/>
      <c r="Y70" s="1551"/>
      <c r="Z70" s="1551"/>
      <c r="AA70" s="489"/>
      <c r="AB70" s="824"/>
    </row>
    <row r="71" spans="1:28" s="492" customFormat="1" ht="9.75" customHeight="1">
      <c r="A71" s="824"/>
      <c r="B71" s="825"/>
      <c r="C71" s="790" t="s">
        <v>507</v>
      </c>
      <c r="D71" s="457"/>
      <c r="E71" s="457"/>
      <c r="F71" s="457"/>
      <c r="G71" s="457"/>
      <c r="H71" s="457"/>
      <c r="I71" s="871"/>
      <c r="J71" s="871"/>
      <c r="K71" s="865"/>
      <c r="L71" s="865"/>
      <c r="M71" s="1549">
        <v>28966</v>
      </c>
      <c r="N71" s="1549"/>
      <c r="O71" s="1549"/>
      <c r="P71" s="865"/>
      <c r="Q71" s="1550">
        <v>23393</v>
      </c>
      <c r="R71" s="1550"/>
      <c r="S71" s="1550"/>
      <c r="T71" s="1550"/>
      <c r="U71" s="1550"/>
      <c r="V71" s="1551">
        <v>26831</v>
      </c>
      <c r="W71" s="1551"/>
      <c r="X71" s="1551"/>
      <c r="Y71" s="1551"/>
      <c r="Z71" s="1551"/>
      <c r="AA71" s="489"/>
      <c r="AB71" s="824"/>
    </row>
    <row r="72" spans="1:28" s="492" customFormat="1" ht="9.75" customHeight="1">
      <c r="A72" s="824"/>
      <c r="B72" s="825"/>
      <c r="C72" s="790" t="s">
        <v>508</v>
      </c>
      <c r="D72" s="457"/>
      <c r="E72" s="457"/>
      <c r="F72" s="457"/>
      <c r="G72" s="457"/>
      <c r="H72" s="457"/>
      <c r="I72" s="871"/>
      <c r="J72" s="871"/>
      <c r="K72" s="865"/>
      <c r="L72" s="865"/>
      <c r="M72" s="1549">
        <v>52873</v>
      </c>
      <c r="N72" s="1549"/>
      <c r="O72" s="1549"/>
      <c r="P72" s="865"/>
      <c r="Q72" s="1550">
        <v>42333</v>
      </c>
      <c r="R72" s="1550"/>
      <c r="S72" s="1550"/>
      <c r="T72" s="1550"/>
      <c r="U72" s="1550"/>
      <c r="V72" s="1551">
        <v>51882</v>
      </c>
      <c r="W72" s="1551"/>
      <c r="X72" s="1551"/>
      <c r="Y72" s="1551"/>
      <c r="Z72" s="1551"/>
      <c r="AA72" s="489"/>
      <c r="AB72" s="824"/>
    </row>
    <row r="73" spans="1:28" s="492" customFormat="1" ht="9.75" customHeight="1">
      <c r="A73" s="824"/>
      <c r="B73" s="825"/>
      <c r="C73" s="790" t="s">
        <v>509</v>
      </c>
      <c r="D73" s="457"/>
      <c r="E73" s="457"/>
      <c r="F73" s="457"/>
      <c r="G73" s="457"/>
      <c r="H73" s="457"/>
      <c r="I73" s="871"/>
      <c r="J73" s="871"/>
      <c r="K73" s="865"/>
      <c r="L73" s="865"/>
      <c r="M73" s="1549">
        <v>46207</v>
      </c>
      <c r="N73" s="1549"/>
      <c r="O73" s="1549"/>
      <c r="P73" s="865"/>
      <c r="Q73" s="1550">
        <v>38190</v>
      </c>
      <c r="R73" s="1550"/>
      <c r="S73" s="1550"/>
      <c r="T73" s="1550"/>
      <c r="U73" s="1550"/>
      <c r="V73" s="1551">
        <v>48511</v>
      </c>
      <c r="W73" s="1551"/>
      <c r="X73" s="1551"/>
      <c r="Y73" s="1551"/>
      <c r="Z73" s="1551"/>
      <c r="AA73" s="489"/>
      <c r="AB73" s="824"/>
    </row>
    <row r="74" spans="1:28" s="492" customFormat="1" ht="9.75" customHeight="1">
      <c r="A74" s="824"/>
      <c r="B74" s="825"/>
      <c r="C74" s="790" t="s">
        <v>510</v>
      </c>
      <c r="D74" s="457"/>
      <c r="E74" s="457"/>
      <c r="F74" s="457"/>
      <c r="G74" s="457"/>
      <c r="H74" s="457"/>
      <c r="I74" s="871"/>
      <c r="J74" s="871"/>
      <c r="K74" s="865"/>
      <c r="L74" s="865"/>
      <c r="M74" s="1549">
        <v>20258</v>
      </c>
      <c r="N74" s="1549"/>
      <c r="O74" s="1549"/>
      <c r="P74" s="865"/>
      <c r="Q74" s="1550">
        <v>18199</v>
      </c>
      <c r="R74" s="1550"/>
      <c r="S74" s="1550"/>
      <c r="T74" s="1550"/>
      <c r="U74" s="1550"/>
      <c r="V74" s="1551">
        <v>24230</v>
      </c>
      <c r="W74" s="1551"/>
      <c r="X74" s="1551"/>
      <c r="Y74" s="1551"/>
      <c r="Z74" s="1551"/>
      <c r="AA74" s="489"/>
      <c r="AB74" s="824"/>
    </row>
    <row r="75" spans="1:28" s="492" customFormat="1" ht="9.75" customHeight="1">
      <c r="A75" s="824"/>
      <c r="B75" s="825"/>
      <c r="C75" s="790" t="s">
        <v>511</v>
      </c>
      <c r="D75" s="457"/>
      <c r="E75" s="457"/>
      <c r="F75" s="457"/>
      <c r="G75" s="457"/>
      <c r="H75" s="457"/>
      <c r="I75" s="871"/>
      <c r="J75" s="871"/>
      <c r="K75" s="865"/>
      <c r="L75" s="865"/>
      <c r="M75" s="1549">
        <v>28219</v>
      </c>
      <c r="N75" s="1549"/>
      <c r="O75" s="1549"/>
      <c r="P75" s="865"/>
      <c r="Q75" s="1550">
        <v>28659</v>
      </c>
      <c r="R75" s="1550"/>
      <c r="S75" s="1550"/>
      <c r="T75" s="1550"/>
      <c r="U75" s="1550"/>
      <c r="V75" s="1551">
        <v>40509</v>
      </c>
      <c r="W75" s="1551"/>
      <c r="X75" s="1551"/>
      <c r="Y75" s="1551"/>
      <c r="Z75" s="1551"/>
      <c r="AA75" s="489"/>
      <c r="AB75" s="824"/>
    </row>
    <row r="76" spans="1:28" s="492" customFormat="1" ht="2.25" customHeight="1">
      <c r="A76" s="824"/>
      <c r="B76" s="825"/>
      <c r="D76" s="457"/>
      <c r="E76" s="457"/>
      <c r="F76" s="457"/>
      <c r="G76" s="457"/>
      <c r="H76" s="457"/>
      <c r="I76" s="871"/>
      <c r="J76" s="871"/>
      <c r="K76" s="865"/>
      <c r="L76" s="865"/>
      <c r="M76" s="1549"/>
      <c r="N76" s="1549"/>
      <c r="O76" s="1549"/>
      <c r="P76" s="865"/>
      <c r="Q76" s="1550"/>
      <c r="R76" s="1550"/>
      <c r="S76" s="1550"/>
      <c r="T76" s="1550"/>
      <c r="U76" s="1550"/>
      <c r="V76" s="1551"/>
      <c r="W76" s="1551"/>
      <c r="X76" s="1551"/>
      <c r="Y76" s="1551"/>
      <c r="Z76" s="1551"/>
      <c r="AA76" s="489"/>
      <c r="AB76" s="824"/>
    </row>
    <row r="77" spans="1:28" s="492" customFormat="1" ht="9.75" customHeight="1">
      <c r="A77" s="824"/>
      <c r="B77" s="825"/>
      <c r="C77" s="790" t="s">
        <v>512</v>
      </c>
      <c r="D77" s="457"/>
      <c r="E77" s="457"/>
      <c r="F77" s="457"/>
      <c r="G77" s="457"/>
      <c r="H77" s="457"/>
      <c r="I77" s="871"/>
      <c r="J77" s="871"/>
      <c r="K77" s="865"/>
      <c r="L77" s="865"/>
      <c r="M77" s="1549" t="s">
        <v>11</v>
      </c>
      <c r="N77" s="1549"/>
      <c r="O77" s="1549"/>
      <c r="P77" s="865"/>
      <c r="Q77" s="1550" t="s">
        <v>11</v>
      </c>
      <c r="R77" s="1550"/>
      <c r="S77" s="1550"/>
      <c r="T77" s="1550"/>
      <c r="U77" s="1550"/>
      <c r="V77" s="1551" t="s">
        <v>11</v>
      </c>
      <c r="W77" s="1551"/>
      <c r="X77" s="1551"/>
      <c r="Y77" s="1551"/>
      <c r="Z77" s="1551"/>
      <c r="AA77" s="489"/>
      <c r="AB77" s="824"/>
    </row>
    <row r="78" spans="1:28" s="492" customFormat="1" ht="9.75" customHeight="1">
      <c r="A78" s="824"/>
      <c r="B78" s="825"/>
      <c r="C78" s="790" t="s">
        <v>513</v>
      </c>
      <c r="D78" s="457"/>
      <c r="E78" s="457"/>
      <c r="F78" s="457"/>
      <c r="G78" s="457"/>
      <c r="H78" s="457"/>
      <c r="I78" s="871"/>
      <c r="J78" s="871"/>
      <c r="K78" s="865"/>
      <c r="L78" s="865"/>
      <c r="M78" s="1549">
        <v>3444</v>
      </c>
      <c r="N78" s="1549"/>
      <c r="O78" s="1549"/>
      <c r="P78" s="865"/>
      <c r="Q78" s="1550">
        <v>4086</v>
      </c>
      <c r="R78" s="1550"/>
      <c r="S78" s="1550"/>
      <c r="T78" s="1550"/>
      <c r="U78" s="1550"/>
      <c r="V78" s="1551">
        <v>5123</v>
      </c>
      <c r="W78" s="1551"/>
      <c r="X78" s="1551"/>
      <c r="Y78" s="1551"/>
      <c r="Z78" s="1551"/>
      <c r="AA78" s="489"/>
      <c r="AB78" s="824"/>
    </row>
    <row r="79" spans="1:28" s="492" customFormat="1" ht="9.75" customHeight="1">
      <c r="A79" s="824"/>
      <c r="B79" s="825"/>
      <c r="C79" s="790" t="s">
        <v>514</v>
      </c>
      <c r="D79" s="457"/>
      <c r="E79" s="457"/>
      <c r="F79" s="457"/>
      <c r="G79" s="457"/>
      <c r="H79" s="457"/>
      <c r="I79" s="871"/>
      <c r="J79" s="871"/>
      <c r="K79" s="865"/>
      <c r="L79" s="865"/>
      <c r="M79" s="1549">
        <v>21842</v>
      </c>
      <c r="N79" s="1549"/>
      <c r="O79" s="1549"/>
      <c r="P79" s="865"/>
      <c r="Q79" s="1550">
        <v>20606</v>
      </c>
      <c r="R79" s="1550"/>
      <c r="S79" s="1550"/>
      <c r="T79" s="1550"/>
      <c r="U79" s="1550"/>
      <c r="V79" s="1551">
        <v>28157</v>
      </c>
      <c r="W79" s="1551"/>
      <c r="X79" s="1551"/>
      <c r="Y79" s="1551"/>
      <c r="Z79" s="1551"/>
      <c r="AA79" s="489"/>
      <c r="AB79" s="824"/>
    </row>
    <row r="80" spans="1:28" s="492" customFormat="1" ht="9.75" customHeight="1">
      <c r="A80" s="824"/>
      <c r="B80" s="825"/>
      <c r="C80" s="790" t="s">
        <v>515</v>
      </c>
      <c r="D80" s="457"/>
      <c r="E80" s="457"/>
      <c r="F80" s="457"/>
      <c r="G80" s="457"/>
      <c r="H80" s="457"/>
      <c r="I80" s="871"/>
      <c r="J80" s="871"/>
      <c r="K80" s="865"/>
      <c r="L80" s="865"/>
      <c r="M80" s="1549">
        <v>34377</v>
      </c>
      <c r="N80" s="1549"/>
      <c r="O80" s="1549"/>
      <c r="P80" s="865"/>
      <c r="Q80" s="1550">
        <v>27280</v>
      </c>
      <c r="R80" s="1550"/>
      <c r="S80" s="1550"/>
      <c r="T80" s="1550"/>
      <c r="U80" s="1550"/>
      <c r="V80" s="1551">
        <v>33693</v>
      </c>
      <c r="W80" s="1551"/>
      <c r="X80" s="1551"/>
      <c r="Y80" s="1551"/>
      <c r="Z80" s="1551"/>
      <c r="AA80" s="489"/>
      <c r="AB80" s="824"/>
    </row>
    <row r="81" spans="1:28" s="492" customFormat="1" ht="9.75" customHeight="1">
      <c r="A81" s="824"/>
      <c r="B81" s="825"/>
      <c r="C81" s="790" t="s">
        <v>516</v>
      </c>
      <c r="D81" s="457"/>
      <c r="E81" s="457"/>
      <c r="F81" s="457"/>
      <c r="G81" s="457"/>
      <c r="H81" s="457"/>
      <c r="I81" s="871"/>
      <c r="J81" s="871"/>
      <c r="K81" s="865"/>
      <c r="L81" s="865"/>
      <c r="M81" s="1549">
        <v>74311</v>
      </c>
      <c r="N81" s="1549"/>
      <c r="O81" s="1549"/>
      <c r="P81" s="865"/>
      <c r="Q81" s="1550">
        <v>60519</v>
      </c>
      <c r="R81" s="1550"/>
      <c r="S81" s="1550"/>
      <c r="T81" s="1550"/>
      <c r="U81" s="1550"/>
      <c r="V81" s="1551">
        <v>74115</v>
      </c>
      <c r="W81" s="1551"/>
      <c r="X81" s="1551"/>
      <c r="Y81" s="1551"/>
      <c r="Z81" s="1551"/>
      <c r="AA81" s="489"/>
      <c r="AB81" s="824"/>
    </row>
    <row r="82" spans="1:28" s="492" customFormat="1" ht="9.75" customHeight="1">
      <c r="A82" s="824"/>
      <c r="B82" s="825"/>
      <c r="C82" s="790" t="s">
        <v>517</v>
      </c>
      <c r="D82" s="457"/>
      <c r="E82" s="457"/>
      <c r="F82" s="457"/>
      <c r="G82" s="457"/>
      <c r="H82" s="457"/>
      <c r="I82" s="871"/>
      <c r="J82" s="871"/>
      <c r="K82" s="865"/>
      <c r="L82" s="865"/>
      <c r="M82" s="1549">
        <v>41194</v>
      </c>
      <c r="N82" s="1549"/>
      <c r="O82" s="1549"/>
      <c r="P82" s="865"/>
      <c r="Q82" s="1550">
        <v>38414</v>
      </c>
      <c r="R82" s="1550"/>
      <c r="S82" s="1550"/>
      <c r="T82" s="1550"/>
      <c r="U82" s="1550"/>
      <c r="V82" s="1551">
        <v>49005</v>
      </c>
      <c r="W82" s="1551"/>
      <c r="X82" s="1551"/>
      <c r="Y82" s="1551"/>
      <c r="Z82" s="1551"/>
      <c r="AA82" s="489"/>
      <c r="AB82" s="824"/>
    </row>
    <row r="83" spans="1:28" s="492" customFormat="1" ht="9.75" customHeight="1">
      <c r="A83" s="824"/>
      <c r="B83" s="825"/>
      <c r="C83" s="790" t="s">
        <v>518</v>
      </c>
      <c r="D83" s="457"/>
      <c r="E83" s="457"/>
      <c r="F83" s="457"/>
      <c r="G83" s="457"/>
      <c r="H83" s="457"/>
      <c r="I83" s="871"/>
      <c r="J83" s="871"/>
      <c r="K83" s="865"/>
      <c r="L83" s="865"/>
      <c r="M83" s="1549">
        <v>21685</v>
      </c>
      <c r="N83" s="1549"/>
      <c r="O83" s="1549"/>
      <c r="P83" s="865"/>
      <c r="Q83" s="1550">
        <v>17415</v>
      </c>
      <c r="R83" s="1550"/>
      <c r="S83" s="1550"/>
      <c r="T83" s="1550"/>
      <c r="U83" s="1550"/>
      <c r="V83" s="1551">
        <v>20503</v>
      </c>
      <c r="W83" s="1551"/>
      <c r="X83" s="1551"/>
      <c r="Y83" s="1551"/>
      <c r="Z83" s="1551"/>
      <c r="AA83" s="489"/>
      <c r="AB83" s="824"/>
    </row>
    <row r="84" spans="1:28" s="492" customFormat="1" ht="9.75" customHeight="1">
      <c r="A84" s="824"/>
      <c r="B84" s="825"/>
      <c r="C84" s="805" t="s">
        <v>435</v>
      </c>
      <c r="D84" s="457"/>
      <c r="E84" s="457"/>
      <c r="F84" s="457"/>
      <c r="G84" s="457"/>
      <c r="H84" s="457"/>
      <c r="I84" s="871"/>
      <c r="J84" s="871"/>
      <c r="K84" s="871"/>
      <c r="L84" s="871"/>
      <c r="M84" s="871"/>
      <c r="N84" s="871"/>
      <c r="O84" s="871"/>
      <c r="P84" s="871"/>
      <c r="Q84" s="871"/>
      <c r="R84" s="871"/>
      <c r="S84" s="871"/>
      <c r="T84" s="871"/>
      <c r="U84" s="871"/>
      <c r="V84" s="871"/>
      <c r="W84" s="871"/>
      <c r="X84" s="871"/>
      <c r="Y84" s="871"/>
      <c r="Z84" s="871"/>
      <c r="AA84" s="489"/>
      <c r="AB84" s="824"/>
    </row>
    <row r="85" spans="1:28" s="492" customFormat="1" ht="11.25" customHeight="1">
      <c r="A85" s="824"/>
      <c r="B85" s="825"/>
      <c r="C85" s="556" t="s">
        <v>519</v>
      </c>
      <c r="D85" s="457"/>
      <c r="E85" s="457"/>
      <c r="F85" s="457"/>
      <c r="G85" s="457"/>
      <c r="H85" s="457"/>
      <c r="I85" s="871"/>
      <c r="J85" s="871"/>
      <c r="K85" s="871"/>
      <c r="L85" s="871"/>
      <c r="M85" s="871"/>
      <c r="N85" s="871"/>
      <c r="O85" s="871"/>
      <c r="P85" s="871"/>
      <c r="Q85" s="871"/>
      <c r="R85" s="871"/>
      <c r="S85" s="871"/>
      <c r="T85" s="871"/>
      <c r="U85" s="871"/>
      <c r="V85" s="871"/>
      <c r="W85" s="871"/>
      <c r="X85" s="871"/>
      <c r="Y85" s="871"/>
      <c r="Z85" s="872"/>
      <c r="AA85" s="489"/>
      <c r="AB85" s="824"/>
    </row>
    <row r="86" spans="1:28" s="572" customFormat="1" ht="9.75" customHeight="1" thickBot="1">
      <c r="A86" s="571"/>
      <c r="B86" s="825"/>
      <c r="C86" s="782" t="s">
        <v>520</v>
      </c>
      <c r="D86" s="549"/>
      <c r="E86" s="549"/>
      <c r="F86" s="549"/>
      <c r="G86" s="549"/>
      <c r="H86" s="549"/>
      <c r="I86" s="549"/>
      <c r="J86" s="549"/>
      <c r="K86" s="549"/>
      <c r="L86" s="549"/>
      <c r="M86" s="549"/>
      <c r="N86" s="549"/>
      <c r="O86" s="549"/>
      <c r="P86" s="549"/>
      <c r="Q86" s="549"/>
      <c r="R86" s="549"/>
      <c r="S86" s="549"/>
      <c r="T86" s="549"/>
      <c r="U86" s="549"/>
      <c r="V86" s="549"/>
      <c r="W86" s="549"/>
      <c r="X86" s="549"/>
      <c r="Y86" s="549"/>
      <c r="Z86" s="549"/>
      <c r="AA86" s="873"/>
      <c r="AB86" s="571"/>
    </row>
    <row r="87" spans="1:28" s="572" customFormat="1" ht="13.5" customHeight="1" thickBot="1">
      <c r="A87" s="571"/>
      <c r="B87" s="874">
        <v>12</v>
      </c>
      <c r="C87" s="875" t="s">
        <v>655</v>
      </c>
      <c r="D87" s="549"/>
      <c r="E87" s="549"/>
      <c r="F87" s="549"/>
      <c r="G87" s="549"/>
      <c r="H87" s="549"/>
      <c r="I87" s="549"/>
      <c r="J87" s="549"/>
      <c r="K87" s="549"/>
      <c r="L87" s="549"/>
      <c r="M87" s="549"/>
      <c r="N87" s="549"/>
      <c r="O87" s="549"/>
      <c r="P87" s="549"/>
      <c r="Q87" s="549"/>
      <c r="R87" s="549"/>
      <c r="S87" s="549"/>
      <c r="T87" s="549"/>
      <c r="U87" s="549"/>
      <c r="V87" s="549"/>
      <c r="W87" s="549"/>
      <c r="X87" s="549"/>
      <c r="Y87" s="549"/>
      <c r="Z87" s="549"/>
      <c r="AA87" s="873"/>
      <c r="AB87" s="571"/>
    </row>
    <row r="88" spans="1:28" s="572" customFormat="1" ht="14.25" customHeight="1">
      <c r="A88" s="876"/>
      <c r="B88" s="877"/>
      <c r="C88" s="878"/>
      <c r="D88" s="550"/>
      <c r="E88" s="550"/>
      <c r="F88" s="550"/>
      <c r="G88" s="550"/>
      <c r="H88" s="550"/>
      <c r="I88" s="550"/>
      <c r="J88" s="550"/>
      <c r="K88" s="550"/>
      <c r="L88" s="550"/>
      <c r="M88" s="550"/>
      <c r="N88" s="550"/>
      <c r="O88" s="550"/>
      <c r="P88" s="550"/>
      <c r="Q88" s="550"/>
      <c r="R88" s="550"/>
      <c r="S88" s="550"/>
      <c r="T88" s="550"/>
      <c r="U88" s="550"/>
      <c r="V88" s="550"/>
      <c r="W88" s="550"/>
      <c r="X88" s="550"/>
      <c r="Y88" s="550"/>
      <c r="Z88" s="550"/>
      <c r="AA88" s="879"/>
      <c r="AB88" s="876"/>
    </row>
    <row r="89" spans="1:28" ht="13.5" customHeight="1">
      <c r="A89" s="568"/>
      <c r="B89" s="568"/>
      <c r="C89" s="568"/>
      <c r="D89" s="568"/>
      <c r="E89" s="880"/>
      <c r="F89" s="880"/>
      <c r="G89" s="880"/>
      <c r="H89" s="880"/>
      <c r="I89" s="880"/>
      <c r="J89" s="880"/>
      <c r="K89" s="880"/>
      <c r="L89" s="880"/>
      <c r="M89" s="880"/>
      <c r="N89" s="880"/>
      <c r="O89" s="880"/>
      <c r="P89" s="880"/>
      <c r="Q89" s="880"/>
      <c r="R89" s="880"/>
      <c r="S89" s="880"/>
      <c r="T89" s="880"/>
      <c r="U89" s="880"/>
      <c r="V89" s="880"/>
      <c r="W89" s="880"/>
      <c r="X89" s="1557"/>
      <c r="Y89" s="1557"/>
      <c r="Z89" s="1557"/>
      <c r="AA89" s="568"/>
      <c r="AB89" s="881"/>
    </row>
    <row r="94" spans="1:28">
      <c r="T94" s="882"/>
      <c r="U94" s="882"/>
    </row>
    <row r="96" spans="1:28">
      <c r="Z96" s="788"/>
    </row>
    <row r="106" spans="13:13">
      <c r="M106" s="431"/>
    </row>
  </sheetData>
  <mergeCells count="233">
    <mergeCell ref="M83:O83"/>
    <mergeCell ref="Q83:U83"/>
    <mergeCell ref="V83:Z83"/>
    <mergeCell ref="X89:Z89"/>
    <mergeCell ref="M81:O81"/>
    <mergeCell ref="Q81:U81"/>
    <mergeCell ref="V81:Z81"/>
    <mergeCell ref="M82:O82"/>
    <mergeCell ref="Q82:U82"/>
    <mergeCell ref="V82:Z82"/>
    <mergeCell ref="M79:O79"/>
    <mergeCell ref="Q79:U79"/>
    <mergeCell ref="V79:Z79"/>
    <mergeCell ref="M80:O80"/>
    <mergeCell ref="Q80:U80"/>
    <mergeCell ref="V80:Z80"/>
    <mergeCell ref="M77:O77"/>
    <mergeCell ref="Q77:U77"/>
    <mergeCell ref="V77:Z77"/>
    <mergeCell ref="M78:O78"/>
    <mergeCell ref="Q78:U78"/>
    <mergeCell ref="V78:Z78"/>
    <mergeCell ref="M75:O75"/>
    <mergeCell ref="Q75:U75"/>
    <mergeCell ref="V75:Z75"/>
    <mergeCell ref="M76:O76"/>
    <mergeCell ref="Q76:U76"/>
    <mergeCell ref="V76:Z76"/>
    <mergeCell ref="M73:O73"/>
    <mergeCell ref="Q73:U73"/>
    <mergeCell ref="V73:Z73"/>
    <mergeCell ref="M74:O74"/>
    <mergeCell ref="Q74:U74"/>
    <mergeCell ref="V74:Z74"/>
    <mergeCell ref="M71:O71"/>
    <mergeCell ref="Q71:U71"/>
    <mergeCell ref="V71:Z71"/>
    <mergeCell ref="M72:O72"/>
    <mergeCell ref="Q72:U72"/>
    <mergeCell ref="V72:Z72"/>
    <mergeCell ref="M69:O69"/>
    <mergeCell ref="Q69:U69"/>
    <mergeCell ref="V69:Z69"/>
    <mergeCell ref="M70:O70"/>
    <mergeCell ref="Q70:U70"/>
    <mergeCell ref="V70:Z70"/>
    <mergeCell ref="M67:O67"/>
    <mergeCell ref="Q67:U67"/>
    <mergeCell ref="V67:Z67"/>
    <mergeCell ref="M68:O68"/>
    <mergeCell ref="Q68:U68"/>
    <mergeCell ref="V68:Z68"/>
    <mergeCell ref="M65:O65"/>
    <mergeCell ref="Q65:U65"/>
    <mergeCell ref="V65:Z65"/>
    <mergeCell ref="M66:O66"/>
    <mergeCell ref="Q66:U66"/>
    <mergeCell ref="V66:Z66"/>
    <mergeCell ref="M63:O63"/>
    <mergeCell ref="Q63:U63"/>
    <mergeCell ref="V63:Z63"/>
    <mergeCell ref="M64:O64"/>
    <mergeCell ref="Q64:U64"/>
    <mergeCell ref="V64:Z64"/>
    <mergeCell ref="M61:O61"/>
    <mergeCell ref="Q61:U61"/>
    <mergeCell ref="V61:Z61"/>
    <mergeCell ref="M62:O62"/>
    <mergeCell ref="Q62:U62"/>
    <mergeCell ref="V62:Z62"/>
    <mergeCell ref="M59:O59"/>
    <mergeCell ref="Q59:U59"/>
    <mergeCell ref="V59:Z59"/>
    <mergeCell ref="M60:O60"/>
    <mergeCell ref="Q60:U60"/>
    <mergeCell ref="V60:Z60"/>
    <mergeCell ref="M57:O57"/>
    <mergeCell ref="Q57:U57"/>
    <mergeCell ref="V57:Z57"/>
    <mergeCell ref="M58:O58"/>
    <mergeCell ref="Q58:U58"/>
    <mergeCell ref="V58:Z58"/>
    <mergeCell ref="M55:O55"/>
    <mergeCell ref="Q55:U55"/>
    <mergeCell ref="V55:Z55"/>
    <mergeCell ref="M56:O56"/>
    <mergeCell ref="Q56:U56"/>
    <mergeCell ref="V56:Z56"/>
    <mergeCell ref="M53:O53"/>
    <mergeCell ref="Q53:U53"/>
    <mergeCell ref="V53:Z53"/>
    <mergeCell ref="M54:O54"/>
    <mergeCell ref="Q54:U54"/>
    <mergeCell ref="V54:Z54"/>
    <mergeCell ref="I47:K47"/>
    <mergeCell ref="Q47:R47"/>
    <mergeCell ref="I48:K48"/>
    <mergeCell ref="Q48:R48"/>
    <mergeCell ref="C50:Z50"/>
    <mergeCell ref="C51:D52"/>
    <mergeCell ref="M52:O52"/>
    <mergeCell ref="Q52:T52"/>
    <mergeCell ref="V52:Z52"/>
    <mergeCell ref="I43:K43"/>
    <mergeCell ref="I44:K44"/>
    <mergeCell ref="Q44:R44"/>
    <mergeCell ref="I45:K45"/>
    <mergeCell ref="Q45:R45"/>
    <mergeCell ref="I46:K46"/>
    <mergeCell ref="Q46:R46"/>
    <mergeCell ref="I40:K40"/>
    <mergeCell ref="Q40:R40"/>
    <mergeCell ref="I41:K41"/>
    <mergeCell ref="Q41:R41"/>
    <mergeCell ref="I42:K42"/>
    <mergeCell ref="Q42:R42"/>
    <mergeCell ref="I37:K37"/>
    <mergeCell ref="Q37:R37"/>
    <mergeCell ref="I38:K38"/>
    <mergeCell ref="Q38:R38"/>
    <mergeCell ref="I39:K39"/>
    <mergeCell ref="Q39:R39"/>
    <mergeCell ref="I34:K34"/>
    <mergeCell ref="Q34:R34"/>
    <mergeCell ref="I35:K35"/>
    <mergeCell ref="Q35:R35"/>
    <mergeCell ref="I36:K36"/>
    <mergeCell ref="Q36:R36"/>
    <mergeCell ref="I31:K31"/>
    <mergeCell ref="Q31:R31"/>
    <mergeCell ref="C32:D32"/>
    <mergeCell ref="I32:K32"/>
    <mergeCell ref="Q32:R32"/>
    <mergeCell ref="Q33:S33"/>
    <mergeCell ref="C29:D30"/>
    <mergeCell ref="I30:K30"/>
    <mergeCell ref="M30:O30"/>
    <mergeCell ref="Q30:S30"/>
    <mergeCell ref="T30:V30"/>
    <mergeCell ref="X30:Z30"/>
    <mergeCell ref="F22:I22"/>
    <mergeCell ref="K22:M22"/>
    <mergeCell ref="O22:R22"/>
    <mergeCell ref="T22:V22"/>
    <mergeCell ref="X22:Z22"/>
    <mergeCell ref="C28:Z28"/>
    <mergeCell ref="F21:I21"/>
    <mergeCell ref="K21:M21"/>
    <mergeCell ref="O21:R21"/>
    <mergeCell ref="T21:V21"/>
    <mergeCell ref="X21:Z21"/>
    <mergeCell ref="C20:D20"/>
    <mergeCell ref="F20:I20"/>
    <mergeCell ref="K20:M20"/>
    <mergeCell ref="O20:R20"/>
    <mergeCell ref="T20:V20"/>
    <mergeCell ref="X20:Z20"/>
    <mergeCell ref="F18:I18"/>
    <mergeCell ref="K18:M18"/>
    <mergeCell ref="O18:R18"/>
    <mergeCell ref="T18:V18"/>
    <mergeCell ref="X18:Z18"/>
    <mergeCell ref="F19:I19"/>
    <mergeCell ref="K19:M19"/>
    <mergeCell ref="O19:R19"/>
    <mergeCell ref="T19:V19"/>
    <mergeCell ref="X19:Z19"/>
    <mergeCell ref="X16:Z16"/>
    <mergeCell ref="F17:I17"/>
    <mergeCell ref="K17:M17"/>
    <mergeCell ref="O17:R17"/>
    <mergeCell ref="T17:V17"/>
    <mergeCell ref="X17:Z17"/>
    <mergeCell ref="F15:I15"/>
    <mergeCell ref="K15:M15"/>
    <mergeCell ref="O15:R15"/>
    <mergeCell ref="T15:V15"/>
    <mergeCell ref="X15:Z15"/>
    <mergeCell ref="C16:D16"/>
    <mergeCell ref="F16:I16"/>
    <mergeCell ref="K16:M16"/>
    <mergeCell ref="O16:R16"/>
    <mergeCell ref="T16:V16"/>
    <mergeCell ref="F13:I13"/>
    <mergeCell ref="K13:M13"/>
    <mergeCell ref="O13:R13"/>
    <mergeCell ref="T13:V13"/>
    <mergeCell ref="C11:D11"/>
    <mergeCell ref="F11:I11"/>
    <mergeCell ref="K11:M11"/>
    <mergeCell ref="O11:R11"/>
    <mergeCell ref="T11:V11"/>
    <mergeCell ref="X11:Z11"/>
    <mergeCell ref="X13:Z13"/>
    <mergeCell ref="F14:I14"/>
    <mergeCell ref="K14:M14"/>
    <mergeCell ref="O14:R14"/>
    <mergeCell ref="T14:V14"/>
    <mergeCell ref="X14:Z14"/>
    <mergeCell ref="C12:D12"/>
    <mergeCell ref="F12:I12"/>
    <mergeCell ref="K12:M12"/>
    <mergeCell ref="O12:R12"/>
    <mergeCell ref="T12:V12"/>
    <mergeCell ref="X12:Z12"/>
    <mergeCell ref="C9:D9"/>
    <mergeCell ref="F9:I9"/>
    <mergeCell ref="K9:M9"/>
    <mergeCell ref="O9:R9"/>
    <mergeCell ref="T9:V9"/>
    <mergeCell ref="X9:Z9"/>
    <mergeCell ref="C10:D10"/>
    <mergeCell ref="F10:I10"/>
    <mergeCell ref="K10:M10"/>
    <mergeCell ref="O10:R10"/>
    <mergeCell ref="T10:V10"/>
    <mergeCell ref="X10:Z10"/>
    <mergeCell ref="C8:D8"/>
    <mergeCell ref="F8:I8"/>
    <mergeCell ref="K8:M8"/>
    <mergeCell ref="O8:R8"/>
    <mergeCell ref="T8:V8"/>
    <mergeCell ref="X8:Z8"/>
    <mergeCell ref="C1:D1"/>
    <mergeCell ref="Z2:Z3"/>
    <mergeCell ref="C5:D6"/>
    <mergeCell ref="F6:V6"/>
    <mergeCell ref="X6:Z6"/>
    <mergeCell ref="F7:I7"/>
    <mergeCell ref="K7:M7"/>
    <mergeCell ref="O7:R7"/>
    <mergeCell ref="T7:V7"/>
    <mergeCell ref="X7:Z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tabColor rgb="FFCC0000"/>
  </sheetPr>
  <dimension ref="A1:AO93"/>
  <sheetViews>
    <sheetView tabSelected="1" topLeftCell="A7" zoomScaleNormal="100" workbookViewId="0">
      <selection activeCell="AR22" sqref="AR22"/>
    </sheetView>
  </sheetViews>
  <sheetFormatPr defaultRowHeight="12.75"/>
  <cols>
    <col min="1" max="1" width="1" style="766" customWidth="1"/>
    <col min="2" max="2" width="2.42578125" style="766" customWidth="1"/>
    <col min="3" max="3" width="1.140625" style="766" customWidth="1"/>
    <col min="4" max="4" width="23" style="766" customWidth="1"/>
    <col min="5" max="5" width="8.140625" style="766" customWidth="1"/>
    <col min="6" max="6" width="1.42578125" style="766" customWidth="1"/>
    <col min="7" max="7" width="3.5703125" style="766" customWidth="1"/>
    <col min="8" max="8" width="4.42578125" style="766" customWidth="1"/>
    <col min="9" max="9" width="0.5703125" style="766" hidden="1" customWidth="1"/>
    <col min="10" max="10" width="0.7109375" style="766" customWidth="1"/>
    <col min="11" max="11" width="5.28515625" style="766" customWidth="1"/>
    <col min="12" max="12" width="1" style="766" customWidth="1"/>
    <col min="13" max="13" width="0.5703125" style="766" customWidth="1"/>
    <col min="14" max="14" width="7.7109375" style="766" customWidth="1"/>
    <col min="15" max="15" width="0.28515625" style="766" hidden="1" customWidth="1"/>
    <col min="16" max="16" width="0.5703125" style="766" customWidth="1"/>
    <col min="17" max="17" width="0.85546875" style="766" customWidth="1"/>
    <col min="18" max="18" width="4.7109375" style="766" customWidth="1"/>
    <col min="19" max="19" width="3.5703125" style="766" customWidth="1"/>
    <col min="20" max="20" width="0.42578125" style="766" customWidth="1"/>
    <col min="21" max="21" width="1.140625" style="766" customWidth="1"/>
    <col min="22" max="22" width="4.5703125" style="766" customWidth="1"/>
    <col min="23" max="23" width="0.42578125" style="766" customWidth="1"/>
    <col min="24" max="24" width="3" style="766" customWidth="1"/>
    <col min="25" max="25" width="0.7109375" style="766" customWidth="1"/>
    <col min="26" max="26" width="2.28515625" style="766" customWidth="1"/>
    <col min="27" max="27" width="4.140625" style="766" customWidth="1"/>
    <col min="28" max="28" width="3.85546875" style="766" hidden="1" customWidth="1"/>
    <col min="29" max="29" width="0.7109375" style="766" hidden="1" customWidth="1"/>
    <col min="30" max="30" width="0.28515625" style="766" customWidth="1"/>
    <col min="31" max="31" width="5.85546875" style="766" customWidth="1"/>
    <col min="32" max="32" width="3.28515625" style="766" customWidth="1"/>
    <col min="33" max="33" width="3.140625" style="766" customWidth="1"/>
    <col min="34" max="34" width="2.5703125" style="766" customWidth="1"/>
    <col min="35" max="35" width="1" style="766" customWidth="1"/>
    <col min="36" max="36" width="4.140625" style="766" hidden="1" customWidth="1"/>
    <col min="37" max="37" width="2.28515625" style="766" hidden="1" customWidth="1"/>
    <col min="38" max="38" width="1" style="766" hidden="1" customWidth="1"/>
    <col min="39" max="39" width="5.28515625" style="766" hidden="1" customWidth="1"/>
    <col min="40" max="187" width="9.140625" style="766"/>
    <col min="188" max="188" width="1" style="766" customWidth="1"/>
    <col min="189" max="189" width="2.42578125" style="766" customWidth="1"/>
    <col min="190" max="190" width="2.140625" style="766" customWidth="1"/>
    <col min="191" max="191" width="23" style="766" customWidth="1"/>
    <col min="192" max="192" width="7.140625" style="766" customWidth="1"/>
    <col min="193" max="193" width="1.42578125" style="766" customWidth="1"/>
    <col min="194" max="194" width="3.5703125" style="766" customWidth="1"/>
    <col min="195" max="195" width="4" style="766" customWidth="1"/>
    <col min="196" max="196" width="0" style="766" hidden="1" customWidth="1"/>
    <col min="197" max="197" width="0.42578125" style="766" customWidth="1"/>
    <col min="198" max="198" width="4.85546875" style="766" customWidth="1"/>
    <col min="199" max="199" width="1.5703125" style="766" customWidth="1"/>
    <col min="200" max="200" width="7.5703125" style="766" customWidth="1"/>
    <col min="201" max="201" width="0" style="766" hidden="1" customWidth="1"/>
    <col min="202" max="202" width="0.5703125" style="766" customWidth="1"/>
    <col min="203" max="203" width="0.85546875" style="766" customWidth="1"/>
    <col min="204" max="204" width="6.42578125" style="766" customWidth="1"/>
    <col min="205" max="205" width="2.5703125" style="766" customWidth="1"/>
    <col min="206" max="206" width="0.7109375" style="766" customWidth="1"/>
    <col min="207" max="207" width="0.85546875" style="766" customWidth="1"/>
    <col min="208" max="208" width="4.5703125" style="766" customWidth="1"/>
    <col min="209" max="209" width="0" style="766" hidden="1" customWidth="1"/>
    <col min="210" max="210" width="3.5703125" style="766" customWidth="1"/>
    <col min="211" max="211" width="1.140625" style="766" customWidth="1"/>
    <col min="212" max="212" width="4" style="766" customWidth="1"/>
    <col min="213" max="214" width="0" style="766" hidden="1" customWidth="1"/>
    <col min="215" max="215" width="0.85546875" style="766" customWidth="1"/>
    <col min="216" max="216" width="5.28515625" style="766" customWidth="1"/>
    <col min="217" max="217" width="3.28515625" style="766" customWidth="1"/>
    <col min="218" max="218" width="4.7109375" style="766" customWidth="1"/>
    <col min="219" max="219" width="2.5703125" style="766" customWidth="1"/>
    <col min="220" max="220" width="1" style="766" customWidth="1"/>
    <col min="221" max="224" width="0" style="766" hidden="1" customWidth="1"/>
    <col min="225" max="225" width="10.140625" style="766" customWidth="1"/>
    <col min="226" max="230" width="5.28515625" style="766" customWidth="1"/>
    <col min="231" max="231" width="6.42578125" style="766" customWidth="1"/>
    <col min="232" max="241" width="5.28515625" style="766" customWidth="1"/>
    <col min="242" max="443" width="9.140625" style="766"/>
    <col min="444" max="444" width="1" style="766" customWidth="1"/>
    <col min="445" max="445" width="2.42578125" style="766" customWidth="1"/>
    <col min="446" max="446" width="2.140625" style="766" customWidth="1"/>
    <col min="447" max="447" width="23" style="766" customWidth="1"/>
    <col min="448" max="448" width="7.140625" style="766" customWidth="1"/>
    <col min="449" max="449" width="1.42578125" style="766" customWidth="1"/>
    <col min="450" max="450" width="3.5703125" style="766" customWidth="1"/>
    <col min="451" max="451" width="4" style="766" customWidth="1"/>
    <col min="452" max="452" width="0" style="766" hidden="1" customWidth="1"/>
    <col min="453" max="453" width="0.42578125" style="766" customWidth="1"/>
    <col min="454" max="454" width="4.85546875" style="766" customWidth="1"/>
    <col min="455" max="455" width="1.5703125" style="766" customWidth="1"/>
    <col min="456" max="456" width="7.5703125" style="766" customWidth="1"/>
    <col min="457" max="457" width="0" style="766" hidden="1" customWidth="1"/>
    <col min="458" max="458" width="0.5703125" style="766" customWidth="1"/>
    <col min="459" max="459" width="0.85546875" style="766" customWidth="1"/>
    <col min="460" max="460" width="6.42578125" style="766" customWidth="1"/>
    <col min="461" max="461" width="2.5703125" style="766" customWidth="1"/>
    <col min="462" max="462" width="0.7109375" style="766" customWidth="1"/>
    <col min="463" max="463" width="0.85546875" style="766" customWidth="1"/>
    <col min="464" max="464" width="4.5703125" style="766" customWidth="1"/>
    <col min="465" max="465" width="0" style="766" hidden="1" customWidth="1"/>
    <col min="466" max="466" width="3.5703125" style="766" customWidth="1"/>
    <col min="467" max="467" width="1.140625" style="766" customWidth="1"/>
    <col min="468" max="468" width="4" style="766" customWidth="1"/>
    <col min="469" max="470" width="0" style="766" hidden="1" customWidth="1"/>
    <col min="471" max="471" width="0.85546875" style="766" customWidth="1"/>
    <col min="472" max="472" width="5.28515625" style="766" customWidth="1"/>
    <col min="473" max="473" width="3.28515625" style="766" customWidth="1"/>
    <col min="474" max="474" width="4.7109375" style="766" customWidth="1"/>
    <col min="475" max="475" width="2.5703125" style="766" customWidth="1"/>
    <col min="476" max="476" width="1" style="766" customWidth="1"/>
    <col min="477" max="480" width="0" style="766" hidden="1" customWidth="1"/>
    <col min="481" max="481" width="10.140625" style="766" customWidth="1"/>
    <col min="482" max="486" width="5.28515625" style="766" customWidth="1"/>
    <col min="487" max="487" width="6.42578125" style="766" customWidth="1"/>
    <col min="488" max="497" width="5.28515625" style="766" customWidth="1"/>
    <col min="498" max="699" width="9.140625" style="766"/>
    <col min="700" max="700" width="1" style="766" customWidth="1"/>
    <col min="701" max="701" width="2.42578125" style="766" customWidth="1"/>
    <col min="702" max="702" width="2.140625" style="766" customWidth="1"/>
    <col min="703" max="703" width="23" style="766" customWidth="1"/>
    <col min="704" max="704" width="7.140625" style="766" customWidth="1"/>
    <col min="705" max="705" width="1.42578125" style="766" customWidth="1"/>
    <col min="706" max="706" width="3.5703125" style="766" customWidth="1"/>
    <col min="707" max="707" width="4" style="766" customWidth="1"/>
    <col min="708" max="708" width="0" style="766" hidden="1" customWidth="1"/>
    <col min="709" max="709" width="0.42578125" style="766" customWidth="1"/>
    <col min="710" max="710" width="4.85546875" style="766" customWidth="1"/>
    <col min="711" max="711" width="1.5703125" style="766" customWidth="1"/>
    <col min="712" max="712" width="7.5703125" style="766" customWidth="1"/>
    <col min="713" max="713" width="0" style="766" hidden="1" customWidth="1"/>
    <col min="714" max="714" width="0.5703125" style="766" customWidth="1"/>
    <col min="715" max="715" width="0.85546875" style="766" customWidth="1"/>
    <col min="716" max="716" width="6.42578125" style="766" customWidth="1"/>
    <col min="717" max="717" width="2.5703125" style="766" customWidth="1"/>
    <col min="718" max="718" width="0.7109375" style="766" customWidth="1"/>
    <col min="719" max="719" width="0.85546875" style="766" customWidth="1"/>
    <col min="720" max="720" width="4.5703125" style="766" customWidth="1"/>
    <col min="721" max="721" width="0" style="766" hidden="1" customWidth="1"/>
    <col min="722" max="722" width="3.5703125" style="766" customWidth="1"/>
    <col min="723" max="723" width="1.140625" style="766" customWidth="1"/>
    <col min="724" max="724" width="4" style="766" customWidth="1"/>
    <col min="725" max="726" width="0" style="766" hidden="1" customWidth="1"/>
    <col min="727" max="727" width="0.85546875" style="766" customWidth="1"/>
    <col min="728" max="728" width="5.28515625" style="766" customWidth="1"/>
    <col min="729" max="729" width="3.28515625" style="766" customWidth="1"/>
    <col min="730" max="730" width="4.7109375" style="766" customWidth="1"/>
    <col min="731" max="731" width="2.5703125" style="766" customWidth="1"/>
    <col min="732" max="732" width="1" style="766" customWidth="1"/>
    <col min="733" max="736" width="0" style="766" hidden="1" customWidth="1"/>
    <col min="737" max="737" width="10.140625" style="766" customWidth="1"/>
    <col min="738" max="742" width="5.28515625" style="766" customWidth="1"/>
    <col min="743" max="743" width="6.42578125" style="766" customWidth="1"/>
    <col min="744" max="753" width="5.28515625" style="766" customWidth="1"/>
    <col min="754" max="955" width="9.140625" style="766"/>
    <col min="956" max="956" width="1" style="766" customWidth="1"/>
    <col min="957" max="957" width="2.42578125" style="766" customWidth="1"/>
    <col min="958" max="958" width="2.140625" style="766" customWidth="1"/>
    <col min="959" max="959" width="23" style="766" customWidth="1"/>
    <col min="960" max="960" width="7.140625" style="766" customWidth="1"/>
    <col min="961" max="961" width="1.42578125" style="766" customWidth="1"/>
    <col min="962" max="962" width="3.5703125" style="766" customWidth="1"/>
    <col min="963" max="963" width="4" style="766" customWidth="1"/>
    <col min="964" max="964" width="0" style="766" hidden="1" customWidth="1"/>
    <col min="965" max="965" width="0.42578125" style="766" customWidth="1"/>
    <col min="966" max="966" width="4.85546875" style="766" customWidth="1"/>
    <col min="967" max="967" width="1.5703125" style="766" customWidth="1"/>
    <col min="968" max="968" width="7.5703125" style="766" customWidth="1"/>
    <col min="969" max="969" width="0" style="766" hidden="1" customWidth="1"/>
    <col min="970" max="970" width="0.5703125" style="766" customWidth="1"/>
    <col min="971" max="971" width="0.85546875" style="766" customWidth="1"/>
    <col min="972" max="972" width="6.42578125" style="766" customWidth="1"/>
    <col min="973" max="973" width="2.5703125" style="766" customWidth="1"/>
    <col min="974" max="974" width="0.7109375" style="766" customWidth="1"/>
    <col min="975" max="975" width="0.85546875" style="766" customWidth="1"/>
    <col min="976" max="976" width="4.5703125" style="766" customWidth="1"/>
    <col min="977" max="977" width="0" style="766" hidden="1" customWidth="1"/>
    <col min="978" max="978" width="3.5703125" style="766" customWidth="1"/>
    <col min="979" max="979" width="1.140625" style="766" customWidth="1"/>
    <col min="980" max="980" width="4" style="766" customWidth="1"/>
    <col min="981" max="982" width="0" style="766" hidden="1" customWidth="1"/>
    <col min="983" max="983" width="0.85546875" style="766" customWidth="1"/>
    <col min="984" max="984" width="5.28515625" style="766" customWidth="1"/>
    <col min="985" max="985" width="3.28515625" style="766" customWidth="1"/>
    <col min="986" max="986" width="4.7109375" style="766" customWidth="1"/>
    <col min="987" max="987" width="2.5703125" style="766" customWidth="1"/>
    <col min="988" max="988" width="1" style="766" customWidth="1"/>
    <col min="989" max="992" width="0" style="766" hidden="1" customWidth="1"/>
    <col min="993" max="993" width="10.140625" style="766" customWidth="1"/>
    <col min="994" max="998" width="5.28515625" style="766" customWidth="1"/>
    <col min="999" max="999" width="6.42578125" style="766" customWidth="1"/>
    <col min="1000" max="1009" width="5.28515625" style="766" customWidth="1"/>
    <col min="1010" max="1211" width="9.140625" style="766"/>
    <col min="1212" max="1212" width="1" style="766" customWidth="1"/>
    <col min="1213" max="1213" width="2.42578125" style="766" customWidth="1"/>
    <col min="1214" max="1214" width="2.140625" style="766" customWidth="1"/>
    <col min="1215" max="1215" width="23" style="766" customWidth="1"/>
    <col min="1216" max="1216" width="7.140625" style="766" customWidth="1"/>
    <col min="1217" max="1217" width="1.42578125" style="766" customWidth="1"/>
    <col min="1218" max="1218" width="3.5703125" style="766" customWidth="1"/>
    <col min="1219" max="1219" width="4" style="766" customWidth="1"/>
    <col min="1220" max="1220" width="0" style="766" hidden="1" customWidth="1"/>
    <col min="1221" max="1221" width="0.42578125" style="766" customWidth="1"/>
    <col min="1222" max="1222" width="4.85546875" style="766" customWidth="1"/>
    <col min="1223" max="1223" width="1.5703125" style="766" customWidth="1"/>
    <col min="1224" max="1224" width="7.5703125" style="766" customWidth="1"/>
    <col min="1225" max="1225" width="0" style="766" hidden="1" customWidth="1"/>
    <col min="1226" max="1226" width="0.5703125" style="766" customWidth="1"/>
    <col min="1227" max="1227" width="0.85546875" style="766" customWidth="1"/>
    <col min="1228" max="1228" width="6.42578125" style="766" customWidth="1"/>
    <col min="1229" max="1229" width="2.5703125" style="766" customWidth="1"/>
    <col min="1230" max="1230" width="0.7109375" style="766" customWidth="1"/>
    <col min="1231" max="1231" width="0.85546875" style="766" customWidth="1"/>
    <col min="1232" max="1232" width="4.5703125" style="766" customWidth="1"/>
    <col min="1233" max="1233" width="0" style="766" hidden="1" customWidth="1"/>
    <col min="1234" max="1234" width="3.5703125" style="766" customWidth="1"/>
    <col min="1235" max="1235" width="1.140625" style="766" customWidth="1"/>
    <col min="1236" max="1236" width="4" style="766" customWidth="1"/>
    <col min="1237" max="1238" width="0" style="766" hidden="1" customWidth="1"/>
    <col min="1239" max="1239" width="0.85546875" style="766" customWidth="1"/>
    <col min="1240" max="1240" width="5.28515625" style="766" customWidth="1"/>
    <col min="1241" max="1241" width="3.28515625" style="766" customWidth="1"/>
    <col min="1242" max="1242" width="4.7109375" style="766" customWidth="1"/>
    <col min="1243" max="1243" width="2.5703125" style="766" customWidth="1"/>
    <col min="1244" max="1244" width="1" style="766" customWidth="1"/>
    <col min="1245" max="1248" width="0" style="766" hidden="1" customWidth="1"/>
    <col min="1249" max="1249" width="10.140625" style="766" customWidth="1"/>
    <col min="1250" max="1254" width="5.28515625" style="766" customWidth="1"/>
    <col min="1255" max="1255" width="6.42578125" style="766" customWidth="1"/>
    <col min="1256" max="1265" width="5.28515625" style="766" customWidth="1"/>
    <col min="1266" max="1467" width="9.140625" style="766"/>
    <col min="1468" max="1468" width="1" style="766" customWidth="1"/>
    <col min="1469" max="1469" width="2.42578125" style="766" customWidth="1"/>
    <col min="1470" max="1470" width="2.140625" style="766" customWidth="1"/>
    <col min="1471" max="1471" width="23" style="766" customWidth="1"/>
    <col min="1472" max="1472" width="7.140625" style="766" customWidth="1"/>
    <col min="1473" max="1473" width="1.42578125" style="766" customWidth="1"/>
    <col min="1474" max="1474" width="3.5703125" style="766" customWidth="1"/>
    <col min="1475" max="1475" width="4" style="766" customWidth="1"/>
    <col min="1476" max="1476" width="0" style="766" hidden="1" customWidth="1"/>
    <col min="1477" max="1477" width="0.42578125" style="766" customWidth="1"/>
    <col min="1478" max="1478" width="4.85546875" style="766" customWidth="1"/>
    <col min="1479" max="1479" width="1.5703125" style="766" customWidth="1"/>
    <col min="1480" max="1480" width="7.5703125" style="766" customWidth="1"/>
    <col min="1481" max="1481" width="0" style="766" hidden="1" customWidth="1"/>
    <col min="1482" max="1482" width="0.5703125" style="766" customWidth="1"/>
    <col min="1483" max="1483" width="0.85546875" style="766" customWidth="1"/>
    <col min="1484" max="1484" width="6.42578125" style="766" customWidth="1"/>
    <col min="1485" max="1485" width="2.5703125" style="766" customWidth="1"/>
    <col min="1486" max="1486" width="0.7109375" style="766" customWidth="1"/>
    <col min="1487" max="1487" width="0.85546875" style="766" customWidth="1"/>
    <col min="1488" max="1488" width="4.5703125" style="766" customWidth="1"/>
    <col min="1489" max="1489" width="0" style="766" hidden="1" customWidth="1"/>
    <col min="1490" max="1490" width="3.5703125" style="766" customWidth="1"/>
    <col min="1491" max="1491" width="1.140625" style="766" customWidth="1"/>
    <col min="1492" max="1492" width="4" style="766" customWidth="1"/>
    <col min="1493" max="1494" width="0" style="766" hidden="1" customWidth="1"/>
    <col min="1495" max="1495" width="0.85546875" style="766" customWidth="1"/>
    <col min="1496" max="1496" width="5.28515625" style="766" customWidth="1"/>
    <col min="1497" max="1497" width="3.28515625" style="766" customWidth="1"/>
    <col min="1498" max="1498" width="4.7109375" style="766" customWidth="1"/>
    <col min="1499" max="1499" width="2.5703125" style="766" customWidth="1"/>
    <col min="1500" max="1500" width="1" style="766" customWidth="1"/>
    <col min="1501" max="1504" width="0" style="766" hidden="1" customWidth="1"/>
    <col min="1505" max="1505" width="10.140625" style="766" customWidth="1"/>
    <col min="1506" max="1510" width="5.28515625" style="766" customWidth="1"/>
    <col min="1511" max="1511" width="6.42578125" style="766" customWidth="1"/>
    <col min="1512" max="1521" width="5.28515625" style="766" customWidth="1"/>
    <col min="1522" max="1723" width="9.140625" style="766"/>
    <col min="1724" max="1724" width="1" style="766" customWidth="1"/>
    <col min="1725" max="1725" width="2.42578125" style="766" customWidth="1"/>
    <col min="1726" max="1726" width="2.140625" style="766" customWidth="1"/>
    <col min="1727" max="1727" width="23" style="766" customWidth="1"/>
    <col min="1728" max="1728" width="7.140625" style="766" customWidth="1"/>
    <col min="1729" max="1729" width="1.42578125" style="766" customWidth="1"/>
    <col min="1730" max="1730" width="3.5703125" style="766" customWidth="1"/>
    <col min="1731" max="1731" width="4" style="766" customWidth="1"/>
    <col min="1732" max="1732" width="0" style="766" hidden="1" customWidth="1"/>
    <col min="1733" max="1733" width="0.42578125" style="766" customWidth="1"/>
    <col min="1734" max="1734" width="4.85546875" style="766" customWidth="1"/>
    <col min="1735" max="1735" width="1.5703125" style="766" customWidth="1"/>
    <col min="1736" max="1736" width="7.5703125" style="766" customWidth="1"/>
    <col min="1737" max="1737" width="0" style="766" hidden="1" customWidth="1"/>
    <col min="1738" max="1738" width="0.5703125" style="766" customWidth="1"/>
    <col min="1739" max="1739" width="0.85546875" style="766" customWidth="1"/>
    <col min="1740" max="1740" width="6.42578125" style="766" customWidth="1"/>
    <col min="1741" max="1741" width="2.5703125" style="766" customWidth="1"/>
    <col min="1742" max="1742" width="0.7109375" style="766" customWidth="1"/>
    <col min="1743" max="1743" width="0.85546875" style="766" customWidth="1"/>
    <col min="1744" max="1744" width="4.5703125" style="766" customWidth="1"/>
    <col min="1745" max="1745" width="0" style="766" hidden="1" customWidth="1"/>
    <col min="1746" max="1746" width="3.5703125" style="766" customWidth="1"/>
    <col min="1747" max="1747" width="1.140625" style="766" customWidth="1"/>
    <col min="1748" max="1748" width="4" style="766" customWidth="1"/>
    <col min="1749" max="1750" width="0" style="766" hidden="1" customWidth="1"/>
    <col min="1751" max="1751" width="0.85546875" style="766" customWidth="1"/>
    <col min="1752" max="1752" width="5.28515625" style="766" customWidth="1"/>
    <col min="1753" max="1753" width="3.28515625" style="766" customWidth="1"/>
    <col min="1754" max="1754" width="4.7109375" style="766" customWidth="1"/>
    <col min="1755" max="1755" width="2.5703125" style="766" customWidth="1"/>
    <col min="1756" max="1756" width="1" style="766" customWidth="1"/>
    <col min="1757" max="1760" width="0" style="766" hidden="1" customWidth="1"/>
    <col min="1761" max="1761" width="10.140625" style="766" customWidth="1"/>
    <col min="1762" max="1766" width="5.28515625" style="766" customWidth="1"/>
    <col min="1767" max="1767" width="6.42578125" style="766" customWidth="1"/>
    <col min="1768" max="1777" width="5.28515625" style="766" customWidth="1"/>
    <col min="1778" max="1979" width="9.140625" style="766"/>
    <col min="1980" max="1980" width="1" style="766" customWidth="1"/>
    <col min="1981" max="1981" width="2.42578125" style="766" customWidth="1"/>
    <col min="1982" max="1982" width="2.140625" style="766" customWidth="1"/>
    <col min="1983" max="1983" width="23" style="766" customWidth="1"/>
    <col min="1984" max="1984" width="7.140625" style="766" customWidth="1"/>
    <col min="1985" max="1985" width="1.42578125" style="766" customWidth="1"/>
    <col min="1986" max="1986" width="3.5703125" style="766" customWidth="1"/>
    <col min="1987" max="1987" width="4" style="766" customWidth="1"/>
    <col min="1988" max="1988" width="0" style="766" hidden="1" customWidth="1"/>
    <col min="1989" max="1989" width="0.42578125" style="766" customWidth="1"/>
    <col min="1990" max="1990" width="4.85546875" style="766" customWidth="1"/>
    <col min="1991" max="1991" width="1.5703125" style="766" customWidth="1"/>
    <col min="1992" max="1992" width="7.5703125" style="766" customWidth="1"/>
    <col min="1993" max="1993" width="0" style="766" hidden="1" customWidth="1"/>
    <col min="1994" max="1994" width="0.5703125" style="766" customWidth="1"/>
    <col min="1995" max="1995" width="0.85546875" style="766" customWidth="1"/>
    <col min="1996" max="1996" width="6.42578125" style="766" customWidth="1"/>
    <col min="1997" max="1997" width="2.5703125" style="766" customWidth="1"/>
    <col min="1998" max="1998" width="0.7109375" style="766" customWidth="1"/>
    <col min="1999" max="1999" width="0.85546875" style="766" customWidth="1"/>
    <col min="2000" max="2000" width="4.5703125" style="766" customWidth="1"/>
    <col min="2001" max="2001" width="0" style="766" hidden="1" customWidth="1"/>
    <col min="2002" max="2002" width="3.5703125" style="766" customWidth="1"/>
    <col min="2003" max="2003" width="1.140625" style="766" customWidth="1"/>
    <col min="2004" max="2004" width="4" style="766" customWidth="1"/>
    <col min="2005" max="2006" width="0" style="766" hidden="1" customWidth="1"/>
    <col min="2007" max="2007" width="0.85546875" style="766" customWidth="1"/>
    <col min="2008" max="2008" width="5.28515625" style="766" customWidth="1"/>
    <col min="2009" max="2009" width="3.28515625" style="766" customWidth="1"/>
    <col min="2010" max="2010" width="4.7109375" style="766" customWidth="1"/>
    <col min="2011" max="2011" width="2.5703125" style="766" customWidth="1"/>
    <col min="2012" max="2012" width="1" style="766" customWidth="1"/>
    <col min="2013" max="2016" width="0" style="766" hidden="1" customWidth="1"/>
    <col min="2017" max="2017" width="10.140625" style="766" customWidth="1"/>
    <col min="2018" max="2022" width="5.28515625" style="766" customWidth="1"/>
    <col min="2023" max="2023" width="6.42578125" style="766" customWidth="1"/>
    <col min="2024" max="2033" width="5.28515625" style="766" customWidth="1"/>
    <col min="2034" max="2235" width="9.140625" style="766"/>
    <col min="2236" max="2236" width="1" style="766" customWidth="1"/>
    <col min="2237" max="2237" width="2.42578125" style="766" customWidth="1"/>
    <col min="2238" max="2238" width="2.140625" style="766" customWidth="1"/>
    <col min="2239" max="2239" width="23" style="766" customWidth="1"/>
    <col min="2240" max="2240" width="7.140625" style="766" customWidth="1"/>
    <col min="2241" max="2241" width="1.42578125" style="766" customWidth="1"/>
    <col min="2242" max="2242" width="3.5703125" style="766" customWidth="1"/>
    <col min="2243" max="2243" width="4" style="766" customWidth="1"/>
    <col min="2244" max="2244" width="0" style="766" hidden="1" customWidth="1"/>
    <col min="2245" max="2245" width="0.42578125" style="766" customWidth="1"/>
    <col min="2246" max="2246" width="4.85546875" style="766" customWidth="1"/>
    <col min="2247" max="2247" width="1.5703125" style="766" customWidth="1"/>
    <col min="2248" max="2248" width="7.5703125" style="766" customWidth="1"/>
    <col min="2249" max="2249" width="0" style="766" hidden="1" customWidth="1"/>
    <col min="2250" max="2250" width="0.5703125" style="766" customWidth="1"/>
    <col min="2251" max="2251" width="0.85546875" style="766" customWidth="1"/>
    <col min="2252" max="2252" width="6.42578125" style="766" customWidth="1"/>
    <col min="2253" max="2253" width="2.5703125" style="766" customWidth="1"/>
    <col min="2254" max="2254" width="0.7109375" style="766" customWidth="1"/>
    <col min="2255" max="2255" width="0.85546875" style="766" customWidth="1"/>
    <col min="2256" max="2256" width="4.5703125" style="766" customWidth="1"/>
    <col min="2257" max="2257" width="0" style="766" hidden="1" customWidth="1"/>
    <col min="2258" max="2258" width="3.5703125" style="766" customWidth="1"/>
    <col min="2259" max="2259" width="1.140625" style="766" customWidth="1"/>
    <col min="2260" max="2260" width="4" style="766" customWidth="1"/>
    <col min="2261" max="2262" width="0" style="766" hidden="1" customWidth="1"/>
    <col min="2263" max="2263" width="0.85546875" style="766" customWidth="1"/>
    <col min="2264" max="2264" width="5.28515625" style="766" customWidth="1"/>
    <col min="2265" max="2265" width="3.28515625" style="766" customWidth="1"/>
    <col min="2266" max="2266" width="4.7109375" style="766" customWidth="1"/>
    <col min="2267" max="2267" width="2.5703125" style="766" customWidth="1"/>
    <col min="2268" max="2268" width="1" style="766" customWidth="1"/>
    <col min="2269" max="2272" width="0" style="766" hidden="1" customWidth="1"/>
    <col min="2273" max="2273" width="10.140625" style="766" customWidth="1"/>
    <col min="2274" max="2278" width="5.28515625" style="766" customWidth="1"/>
    <col min="2279" max="2279" width="6.42578125" style="766" customWidth="1"/>
    <col min="2280" max="2289" width="5.28515625" style="766" customWidth="1"/>
    <col min="2290" max="2491" width="9.140625" style="766"/>
    <col min="2492" max="2492" width="1" style="766" customWidth="1"/>
    <col min="2493" max="2493" width="2.42578125" style="766" customWidth="1"/>
    <col min="2494" max="2494" width="2.140625" style="766" customWidth="1"/>
    <col min="2495" max="2495" width="23" style="766" customWidth="1"/>
    <col min="2496" max="2496" width="7.140625" style="766" customWidth="1"/>
    <col min="2497" max="2497" width="1.42578125" style="766" customWidth="1"/>
    <col min="2498" max="2498" width="3.5703125" style="766" customWidth="1"/>
    <col min="2499" max="2499" width="4" style="766" customWidth="1"/>
    <col min="2500" max="2500" width="0" style="766" hidden="1" customWidth="1"/>
    <col min="2501" max="2501" width="0.42578125" style="766" customWidth="1"/>
    <col min="2502" max="2502" width="4.85546875" style="766" customWidth="1"/>
    <col min="2503" max="2503" width="1.5703125" style="766" customWidth="1"/>
    <col min="2504" max="2504" width="7.5703125" style="766" customWidth="1"/>
    <col min="2505" max="2505" width="0" style="766" hidden="1" customWidth="1"/>
    <col min="2506" max="2506" width="0.5703125" style="766" customWidth="1"/>
    <col min="2507" max="2507" width="0.85546875" style="766" customWidth="1"/>
    <col min="2508" max="2508" width="6.42578125" style="766" customWidth="1"/>
    <col min="2509" max="2509" width="2.5703125" style="766" customWidth="1"/>
    <col min="2510" max="2510" width="0.7109375" style="766" customWidth="1"/>
    <col min="2511" max="2511" width="0.85546875" style="766" customWidth="1"/>
    <col min="2512" max="2512" width="4.5703125" style="766" customWidth="1"/>
    <col min="2513" max="2513" width="0" style="766" hidden="1" customWidth="1"/>
    <col min="2514" max="2514" width="3.5703125" style="766" customWidth="1"/>
    <col min="2515" max="2515" width="1.140625" style="766" customWidth="1"/>
    <col min="2516" max="2516" width="4" style="766" customWidth="1"/>
    <col min="2517" max="2518" width="0" style="766" hidden="1" customWidth="1"/>
    <col min="2519" max="2519" width="0.85546875" style="766" customWidth="1"/>
    <col min="2520" max="2520" width="5.28515625" style="766" customWidth="1"/>
    <col min="2521" max="2521" width="3.28515625" style="766" customWidth="1"/>
    <col min="2522" max="2522" width="4.7109375" style="766" customWidth="1"/>
    <col min="2523" max="2523" width="2.5703125" style="766" customWidth="1"/>
    <col min="2524" max="2524" width="1" style="766" customWidth="1"/>
    <col min="2525" max="2528" width="0" style="766" hidden="1" customWidth="1"/>
    <col min="2529" max="2529" width="10.140625" style="766" customWidth="1"/>
    <col min="2530" max="2534" width="5.28515625" style="766" customWidth="1"/>
    <col min="2535" max="2535" width="6.42578125" style="766" customWidth="1"/>
    <col min="2536" max="2545" width="5.28515625" style="766" customWidth="1"/>
    <col min="2546" max="2747" width="9.140625" style="766"/>
    <col min="2748" max="2748" width="1" style="766" customWidth="1"/>
    <col min="2749" max="2749" width="2.42578125" style="766" customWidth="1"/>
    <col min="2750" max="2750" width="2.140625" style="766" customWidth="1"/>
    <col min="2751" max="2751" width="23" style="766" customWidth="1"/>
    <col min="2752" max="2752" width="7.140625" style="766" customWidth="1"/>
    <col min="2753" max="2753" width="1.42578125" style="766" customWidth="1"/>
    <col min="2754" max="2754" width="3.5703125" style="766" customWidth="1"/>
    <col min="2755" max="2755" width="4" style="766" customWidth="1"/>
    <col min="2756" max="2756" width="0" style="766" hidden="1" customWidth="1"/>
    <col min="2757" max="2757" width="0.42578125" style="766" customWidth="1"/>
    <col min="2758" max="2758" width="4.85546875" style="766" customWidth="1"/>
    <col min="2759" max="2759" width="1.5703125" style="766" customWidth="1"/>
    <col min="2760" max="2760" width="7.5703125" style="766" customWidth="1"/>
    <col min="2761" max="2761" width="0" style="766" hidden="1" customWidth="1"/>
    <col min="2762" max="2762" width="0.5703125" style="766" customWidth="1"/>
    <col min="2763" max="2763" width="0.85546875" style="766" customWidth="1"/>
    <col min="2764" max="2764" width="6.42578125" style="766" customWidth="1"/>
    <col min="2765" max="2765" width="2.5703125" style="766" customWidth="1"/>
    <col min="2766" max="2766" width="0.7109375" style="766" customWidth="1"/>
    <col min="2767" max="2767" width="0.85546875" style="766" customWidth="1"/>
    <col min="2768" max="2768" width="4.5703125" style="766" customWidth="1"/>
    <col min="2769" max="2769" width="0" style="766" hidden="1" customWidth="1"/>
    <col min="2770" max="2770" width="3.5703125" style="766" customWidth="1"/>
    <col min="2771" max="2771" width="1.140625" style="766" customWidth="1"/>
    <col min="2772" max="2772" width="4" style="766" customWidth="1"/>
    <col min="2773" max="2774" width="0" style="766" hidden="1" customWidth="1"/>
    <col min="2775" max="2775" width="0.85546875" style="766" customWidth="1"/>
    <col min="2776" max="2776" width="5.28515625" style="766" customWidth="1"/>
    <col min="2777" max="2777" width="3.28515625" style="766" customWidth="1"/>
    <col min="2778" max="2778" width="4.7109375" style="766" customWidth="1"/>
    <col min="2779" max="2779" width="2.5703125" style="766" customWidth="1"/>
    <col min="2780" max="2780" width="1" style="766" customWidth="1"/>
    <col min="2781" max="2784" width="0" style="766" hidden="1" customWidth="1"/>
    <col min="2785" max="2785" width="10.140625" style="766" customWidth="1"/>
    <col min="2786" max="2790" width="5.28515625" style="766" customWidth="1"/>
    <col min="2791" max="2791" width="6.42578125" style="766" customWidth="1"/>
    <col min="2792" max="2801" width="5.28515625" style="766" customWidth="1"/>
    <col min="2802" max="3003" width="9.140625" style="766"/>
    <col min="3004" max="3004" width="1" style="766" customWidth="1"/>
    <col min="3005" max="3005" width="2.42578125" style="766" customWidth="1"/>
    <col min="3006" max="3006" width="2.140625" style="766" customWidth="1"/>
    <col min="3007" max="3007" width="23" style="766" customWidth="1"/>
    <col min="3008" max="3008" width="7.140625" style="766" customWidth="1"/>
    <col min="3009" max="3009" width="1.42578125" style="766" customWidth="1"/>
    <col min="3010" max="3010" width="3.5703125" style="766" customWidth="1"/>
    <col min="3011" max="3011" width="4" style="766" customWidth="1"/>
    <col min="3012" max="3012" width="0" style="766" hidden="1" customWidth="1"/>
    <col min="3013" max="3013" width="0.42578125" style="766" customWidth="1"/>
    <col min="3014" max="3014" width="4.85546875" style="766" customWidth="1"/>
    <col min="3015" max="3015" width="1.5703125" style="766" customWidth="1"/>
    <col min="3016" max="3016" width="7.5703125" style="766" customWidth="1"/>
    <col min="3017" max="3017" width="0" style="766" hidden="1" customWidth="1"/>
    <col min="3018" max="3018" width="0.5703125" style="766" customWidth="1"/>
    <col min="3019" max="3019" width="0.85546875" style="766" customWidth="1"/>
    <col min="3020" max="3020" width="6.42578125" style="766" customWidth="1"/>
    <col min="3021" max="3021" width="2.5703125" style="766" customWidth="1"/>
    <col min="3022" max="3022" width="0.7109375" style="766" customWidth="1"/>
    <col min="3023" max="3023" width="0.85546875" style="766" customWidth="1"/>
    <col min="3024" max="3024" width="4.5703125" style="766" customWidth="1"/>
    <col min="3025" max="3025" width="0" style="766" hidden="1" customWidth="1"/>
    <col min="3026" max="3026" width="3.5703125" style="766" customWidth="1"/>
    <col min="3027" max="3027" width="1.140625" style="766" customWidth="1"/>
    <col min="3028" max="3028" width="4" style="766" customWidth="1"/>
    <col min="3029" max="3030" width="0" style="766" hidden="1" customWidth="1"/>
    <col min="3031" max="3031" width="0.85546875" style="766" customWidth="1"/>
    <col min="3032" max="3032" width="5.28515625" style="766" customWidth="1"/>
    <col min="3033" max="3033" width="3.28515625" style="766" customWidth="1"/>
    <col min="3034" max="3034" width="4.7109375" style="766" customWidth="1"/>
    <col min="3035" max="3035" width="2.5703125" style="766" customWidth="1"/>
    <col min="3036" max="3036" width="1" style="766" customWidth="1"/>
    <col min="3037" max="3040" width="0" style="766" hidden="1" customWidth="1"/>
    <col min="3041" max="3041" width="10.140625" style="766" customWidth="1"/>
    <col min="3042" max="3046" width="5.28515625" style="766" customWidth="1"/>
    <col min="3047" max="3047" width="6.42578125" style="766" customWidth="1"/>
    <col min="3048" max="3057" width="5.28515625" style="766" customWidth="1"/>
    <col min="3058" max="3259" width="9.140625" style="766"/>
    <col min="3260" max="3260" width="1" style="766" customWidth="1"/>
    <col min="3261" max="3261" width="2.42578125" style="766" customWidth="1"/>
    <col min="3262" max="3262" width="2.140625" style="766" customWidth="1"/>
    <col min="3263" max="3263" width="23" style="766" customWidth="1"/>
    <col min="3264" max="3264" width="7.140625" style="766" customWidth="1"/>
    <col min="3265" max="3265" width="1.42578125" style="766" customWidth="1"/>
    <col min="3266" max="3266" width="3.5703125" style="766" customWidth="1"/>
    <col min="3267" max="3267" width="4" style="766" customWidth="1"/>
    <col min="3268" max="3268" width="0" style="766" hidden="1" customWidth="1"/>
    <col min="3269" max="3269" width="0.42578125" style="766" customWidth="1"/>
    <col min="3270" max="3270" width="4.85546875" style="766" customWidth="1"/>
    <col min="3271" max="3271" width="1.5703125" style="766" customWidth="1"/>
    <col min="3272" max="3272" width="7.5703125" style="766" customWidth="1"/>
    <col min="3273" max="3273" width="0" style="766" hidden="1" customWidth="1"/>
    <col min="3274" max="3274" width="0.5703125" style="766" customWidth="1"/>
    <col min="3275" max="3275" width="0.85546875" style="766" customWidth="1"/>
    <col min="3276" max="3276" width="6.42578125" style="766" customWidth="1"/>
    <col min="3277" max="3277" width="2.5703125" style="766" customWidth="1"/>
    <col min="3278" max="3278" width="0.7109375" style="766" customWidth="1"/>
    <col min="3279" max="3279" width="0.85546875" style="766" customWidth="1"/>
    <col min="3280" max="3280" width="4.5703125" style="766" customWidth="1"/>
    <col min="3281" max="3281" width="0" style="766" hidden="1" customWidth="1"/>
    <col min="3282" max="3282" width="3.5703125" style="766" customWidth="1"/>
    <col min="3283" max="3283" width="1.140625" style="766" customWidth="1"/>
    <col min="3284" max="3284" width="4" style="766" customWidth="1"/>
    <col min="3285" max="3286" width="0" style="766" hidden="1" customWidth="1"/>
    <col min="3287" max="3287" width="0.85546875" style="766" customWidth="1"/>
    <col min="3288" max="3288" width="5.28515625" style="766" customWidth="1"/>
    <col min="3289" max="3289" width="3.28515625" style="766" customWidth="1"/>
    <col min="3290" max="3290" width="4.7109375" style="766" customWidth="1"/>
    <col min="3291" max="3291" width="2.5703125" style="766" customWidth="1"/>
    <col min="3292" max="3292" width="1" style="766" customWidth="1"/>
    <col min="3293" max="3296" width="0" style="766" hidden="1" customWidth="1"/>
    <col min="3297" max="3297" width="10.140625" style="766" customWidth="1"/>
    <col min="3298" max="3302" width="5.28515625" style="766" customWidth="1"/>
    <col min="3303" max="3303" width="6.42578125" style="766" customWidth="1"/>
    <col min="3304" max="3313" width="5.28515625" style="766" customWidth="1"/>
    <col min="3314" max="3515" width="9.140625" style="766"/>
    <col min="3516" max="3516" width="1" style="766" customWidth="1"/>
    <col min="3517" max="3517" width="2.42578125" style="766" customWidth="1"/>
    <col min="3518" max="3518" width="2.140625" style="766" customWidth="1"/>
    <col min="3519" max="3519" width="23" style="766" customWidth="1"/>
    <col min="3520" max="3520" width="7.140625" style="766" customWidth="1"/>
    <col min="3521" max="3521" width="1.42578125" style="766" customWidth="1"/>
    <col min="3522" max="3522" width="3.5703125" style="766" customWidth="1"/>
    <col min="3523" max="3523" width="4" style="766" customWidth="1"/>
    <col min="3524" max="3524" width="0" style="766" hidden="1" customWidth="1"/>
    <col min="3525" max="3525" width="0.42578125" style="766" customWidth="1"/>
    <col min="3526" max="3526" width="4.85546875" style="766" customWidth="1"/>
    <col min="3527" max="3527" width="1.5703125" style="766" customWidth="1"/>
    <col min="3528" max="3528" width="7.5703125" style="766" customWidth="1"/>
    <col min="3529" max="3529" width="0" style="766" hidden="1" customWidth="1"/>
    <col min="3530" max="3530" width="0.5703125" style="766" customWidth="1"/>
    <col min="3531" max="3531" width="0.85546875" style="766" customWidth="1"/>
    <col min="3532" max="3532" width="6.42578125" style="766" customWidth="1"/>
    <col min="3533" max="3533" width="2.5703125" style="766" customWidth="1"/>
    <col min="3534" max="3534" width="0.7109375" style="766" customWidth="1"/>
    <col min="3535" max="3535" width="0.85546875" style="766" customWidth="1"/>
    <col min="3536" max="3536" width="4.5703125" style="766" customWidth="1"/>
    <col min="3537" max="3537" width="0" style="766" hidden="1" customWidth="1"/>
    <col min="3538" max="3538" width="3.5703125" style="766" customWidth="1"/>
    <col min="3539" max="3539" width="1.140625" style="766" customWidth="1"/>
    <col min="3540" max="3540" width="4" style="766" customWidth="1"/>
    <col min="3541" max="3542" width="0" style="766" hidden="1" customWidth="1"/>
    <col min="3543" max="3543" width="0.85546875" style="766" customWidth="1"/>
    <col min="3544" max="3544" width="5.28515625" style="766" customWidth="1"/>
    <col min="3545" max="3545" width="3.28515625" style="766" customWidth="1"/>
    <col min="3546" max="3546" width="4.7109375" style="766" customWidth="1"/>
    <col min="3547" max="3547" width="2.5703125" style="766" customWidth="1"/>
    <col min="3548" max="3548" width="1" style="766" customWidth="1"/>
    <col min="3549" max="3552" width="0" style="766" hidden="1" customWidth="1"/>
    <col min="3553" max="3553" width="10.140625" style="766" customWidth="1"/>
    <col min="3554" max="3558" width="5.28515625" style="766" customWidth="1"/>
    <col min="3559" max="3559" width="6.42578125" style="766" customWidth="1"/>
    <col min="3560" max="3569" width="5.28515625" style="766" customWidth="1"/>
    <col min="3570" max="3771" width="9.140625" style="766"/>
    <col min="3772" max="3772" width="1" style="766" customWidth="1"/>
    <col min="3773" max="3773" width="2.42578125" style="766" customWidth="1"/>
    <col min="3774" max="3774" width="2.140625" style="766" customWidth="1"/>
    <col min="3775" max="3775" width="23" style="766" customWidth="1"/>
    <col min="3776" max="3776" width="7.140625" style="766" customWidth="1"/>
    <col min="3777" max="3777" width="1.42578125" style="766" customWidth="1"/>
    <col min="3778" max="3778" width="3.5703125" style="766" customWidth="1"/>
    <col min="3779" max="3779" width="4" style="766" customWidth="1"/>
    <col min="3780" max="3780" width="0" style="766" hidden="1" customWidth="1"/>
    <col min="3781" max="3781" width="0.42578125" style="766" customWidth="1"/>
    <col min="3782" max="3782" width="4.85546875" style="766" customWidth="1"/>
    <col min="3783" max="3783" width="1.5703125" style="766" customWidth="1"/>
    <col min="3784" max="3784" width="7.5703125" style="766" customWidth="1"/>
    <col min="3785" max="3785" width="0" style="766" hidden="1" customWidth="1"/>
    <col min="3786" max="3786" width="0.5703125" style="766" customWidth="1"/>
    <col min="3787" max="3787" width="0.85546875" style="766" customWidth="1"/>
    <col min="3788" max="3788" width="6.42578125" style="766" customWidth="1"/>
    <col min="3789" max="3789" width="2.5703125" style="766" customWidth="1"/>
    <col min="3790" max="3790" width="0.7109375" style="766" customWidth="1"/>
    <col min="3791" max="3791" width="0.85546875" style="766" customWidth="1"/>
    <col min="3792" max="3792" width="4.5703125" style="766" customWidth="1"/>
    <col min="3793" max="3793" width="0" style="766" hidden="1" customWidth="1"/>
    <col min="3794" max="3794" width="3.5703125" style="766" customWidth="1"/>
    <col min="3795" max="3795" width="1.140625" style="766" customWidth="1"/>
    <col min="3796" max="3796" width="4" style="766" customWidth="1"/>
    <col min="3797" max="3798" width="0" style="766" hidden="1" customWidth="1"/>
    <col min="3799" max="3799" width="0.85546875" style="766" customWidth="1"/>
    <col min="3800" max="3800" width="5.28515625" style="766" customWidth="1"/>
    <col min="3801" max="3801" width="3.28515625" style="766" customWidth="1"/>
    <col min="3802" max="3802" width="4.7109375" style="766" customWidth="1"/>
    <col min="3803" max="3803" width="2.5703125" style="766" customWidth="1"/>
    <col min="3804" max="3804" width="1" style="766" customWidth="1"/>
    <col min="3805" max="3808" width="0" style="766" hidden="1" customWidth="1"/>
    <col min="3809" max="3809" width="10.140625" style="766" customWidth="1"/>
    <col min="3810" max="3814" width="5.28515625" style="766" customWidth="1"/>
    <col min="3815" max="3815" width="6.42578125" style="766" customWidth="1"/>
    <col min="3816" max="3825" width="5.28515625" style="766" customWidth="1"/>
    <col min="3826" max="4027" width="9.140625" style="766"/>
    <col min="4028" max="4028" width="1" style="766" customWidth="1"/>
    <col min="4029" max="4029" width="2.42578125" style="766" customWidth="1"/>
    <col min="4030" max="4030" width="2.140625" style="766" customWidth="1"/>
    <col min="4031" max="4031" width="23" style="766" customWidth="1"/>
    <col min="4032" max="4032" width="7.140625" style="766" customWidth="1"/>
    <col min="4033" max="4033" width="1.42578125" style="766" customWidth="1"/>
    <col min="4034" max="4034" width="3.5703125" style="766" customWidth="1"/>
    <col min="4035" max="4035" width="4" style="766" customWidth="1"/>
    <col min="4036" max="4036" width="0" style="766" hidden="1" customWidth="1"/>
    <col min="4037" max="4037" width="0.42578125" style="766" customWidth="1"/>
    <col min="4038" max="4038" width="4.85546875" style="766" customWidth="1"/>
    <col min="4039" max="4039" width="1.5703125" style="766" customWidth="1"/>
    <col min="4040" max="4040" width="7.5703125" style="766" customWidth="1"/>
    <col min="4041" max="4041" width="0" style="766" hidden="1" customWidth="1"/>
    <col min="4042" max="4042" width="0.5703125" style="766" customWidth="1"/>
    <col min="4043" max="4043" width="0.85546875" style="766" customWidth="1"/>
    <col min="4044" max="4044" width="6.42578125" style="766" customWidth="1"/>
    <col min="4045" max="4045" width="2.5703125" style="766" customWidth="1"/>
    <col min="4046" max="4046" width="0.7109375" style="766" customWidth="1"/>
    <col min="4047" max="4047" width="0.85546875" style="766" customWidth="1"/>
    <col min="4048" max="4048" width="4.5703125" style="766" customWidth="1"/>
    <col min="4049" max="4049" width="0" style="766" hidden="1" customWidth="1"/>
    <col min="4050" max="4050" width="3.5703125" style="766" customWidth="1"/>
    <col min="4051" max="4051" width="1.140625" style="766" customWidth="1"/>
    <col min="4052" max="4052" width="4" style="766" customWidth="1"/>
    <col min="4053" max="4054" width="0" style="766" hidden="1" customWidth="1"/>
    <col min="4055" max="4055" width="0.85546875" style="766" customWidth="1"/>
    <col min="4056" max="4056" width="5.28515625" style="766" customWidth="1"/>
    <col min="4057" max="4057" width="3.28515625" style="766" customWidth="1"/>
    <col min="4058" max="4058" width="4.7109375" style="766" customWidth="1"/>
    <col min="4059" max="4059" width="2.5703125" style="766" customWidth="1"/>
    <col min="4060" max="4060" width="1" style="766" customWidth="1"/>
    <col min="4061" max="4064" width="0" style="766" hidden="1" customWidth="1"/>
    <col min="4065" max="4065" width="10.140625" style="766" customWidth="1"/>
    <col min="4066" max="4070" width="5.28515625" style="766" customWidth="1"/>
    <col min="4071" max="4071" width="6.42578125" style="766" customWidth="1"/>
    <col min="4072" max="4081" width="5.28515625" style="766" customWidth="1"/>
    <col min="4082" max="4283" width="9.140625" style="766"/>
    <col min="4284" max="4284" width="1" style="766" customWidth="1"/>
    <col min="4285" max="4285" width="2.42578125" style="766" customWidth="1"/>
    <col min="4286" max="4286" width="2.140625" style="766" customWidth="1"/>
    <col min="4287" max="4287" width="23" style="766" customWidth="1"/>
    <col min="4288" max="4288" width="7.140625" style="766" customWidth="1"/>
    <col min="4289" max="4289" width="1.42578125" style="766" customWidth="1"/>
    <col min="4290" max="4290" width="3.5703125" style="766" customWidth="1"/>
    <col min="4291" max="4291" width="4" style="766" customWidth="1"/>
    <col min="4292" max="4292" width="0" style="766" hidden="1" customWidth="1"/>
    <col min="4293" max="4293" width="0.42578125" style="766" customWidth="1"/>
    <col min="4294" max="4294" width="4.85546875" style="766" customWidth="1"/>
    <col min="4295" max="4295" width="1.5703125" style="766" customWidth="1"/>
    <col min="4296" max="4296" width="7.5703125" style="766" customWidth="1"/>
    <col min="4297" max="4297" width="0" style="766" hidden="1" customWidth="1"/>
    <col min="4298" max="4298" width="0.5703125" style="766" customWidth="1"/>
    <col min="4299" max="4299" width="0.85546875" style="766" customWidth="1"/>
    <col min="4300" max="4300" width="6.42578125" style="766" customWidth="1"/>
    <col min="4301" max="4301" width="2.5703125" style="766" customWidth="1"/>
    <col min="4302" max="4302" width="0.7109375" style="766" customWidth="1"/>
    <col min="4303" max="4303" width="0.85546875" style="766" customWidth="1"/>
    <col min="4304" max="4304" width="4.5703125" style="766" customWidth="1"/>
    <col min="4305" max="4305" width="0" style="766" hidden="1" customWidth="1"/>
    <col min="4306" max="4306" width="3.5703125" style="766" customWidth="1"/>
    <col min="4307" max="4307" width="1.140625" style="766" customWidth="1"/>
    <col min="4308" max="4308" width="4" style="766" customWidth="1"/>
    <col min="4309" max="4310" width="0" style="766" hidden="1" customWidth="1"/>
    <col min="4311" max="4311" width="0.85546875" style="766" customWidth="1"/>
    <col min="4312" max="4312" width="5.28515625" style="766" customWidth="1"/>
    <col min="4313" max="4313" width="3.28515625" style="766" customWidth="1"/>
    <col min="4314" max="4314" width="4.7109375" style="766" customWidth="1"/>
    <col min="4315" max="4315" width="2.5703125" style="766" customWidth="1"/>
    <col min="4316" max="4316" width="1" style="766" customWidth="1"/>
    <col min="4317" max="4320" width="0" style="766" hidden="1" customWidth="1"/>
    <col min="4321" max="4321" width="10.140625" style="766" customWidth="1"/>
    <col min="4322" max="4326" width="5.28515625" style="766" customWidth="1"/>
    <col min="4327" max="4327" width="6.42578125" style="766" customWidth="1"/>
    <col min="4328" max="4337" width="5.28515625" style="766" customWidth="1"/>
    <col min="4338" max="4539" width="9.140625" style="766"/>
    <col min="4540" max="4540" width="1" style="766" customWidth="1"/>
    <col min="4541" max="4541" width="2.42578125" style="766" customWidth="1"/>
    <col min="4542" max="4542" width="2.140625" style="766" customWidth="1"/>
    <col min="4543" max="4543" width="23" style="766" customWidth="1"/>
    <col min="4544" max="4544" width="7.140625" style="766" customWidth="1"/>
    <col min="4545" max="4545" width="1.42578125" style="766" customWidth="1"/>
    <col min="4546" max="4546" width="3.5703125" style="766" customWidth="1"/>
    <col min="4547" max="4547" width="4" style="766" customWidth="1"/>
    <col min="4548" max="4548" width="0" style="766" hidden="1" customWidth="1"/>
    <col min="4549" max="4549" width="0.42578125" style="766" customWidth="1"/>
    <col min="4550" max="4550" width="4.85546875" style="766" customWidth="1"/>
    <col min="4551" max="4551" width="1.5703125" style="766" customWidth="1"/>
    <col min="4552" max="4552" width="7.5703125" style="766" customWidth="1"/>
    <col min="4553" max="4553" width="0" style="766" hidden="1" customWidth="1"/>
    <col min="4554" max="4554" width="0.5703125" style="766" customWidth="1"/>
    <col min="4555" max="4555" width="0.85546875" style="766" customWidth="1"/>
    <col min="4556" max="4556" width="6.42578125" style="766" customWidth="1"/>
    <col min="4557" max="4557" width="2.5703125" style="766" customWidth="1"/>
    <col min="4558" max="4558" width="0.7109375" style="766" customWidth="1"/>
    <col min="4559" max="4559" width="0.85546875" style="766" customWidth="1"/>
    <col min="4560" max="4560" width="4.5703125" style="766" customWidth="1"/>
    <col min="4561" max="4561" width="0" style="766" hidden="1" customWidth="1"/>
    <col min="4562" max="4562" width="3.5703125" style="766" customWidth="1"/>
    <col min="4563" max="4563" width="1.140625" style="766" customWidth="1"/>
    <col min="4564" max="4564" width="4" style="766" customWidth="1"/>
    <col min="4565" max="4566" width="0" style="766" hidden="1" customWidth="1"/>
    <col min="4567" max="4567" width="0.85546875" style="766" customWidth="1"/>
    <col min="4568" max="4568" width="5.28515625" style="766" customWidth="1"/>
    <col min="4569" max="4569" width="3.28515625" style="766" customWidth="1"/>
    <col min="4570" max="4570" width="4.7109375" style="766" customWidth="1"/>
    <col min="4571" max="4571" width="2.5703125" style="766" customWidth="1"/>
    <col min="4572" max="4572" width="1" style="766" customWidth="1"/>
    <col min="4573" max="4576" width="0" style="766" hidden="1" customWidth="1"/>
    <col min="4577" max="4577" width="10.140625" style="766" customWidth="1"/>
    <col min="4578" max="4582" width="5.28515625" style="766" customWidth="1"/>
    <col min="4583" max="4583" width="6.42578125" style="766" customWidth="1"/>
    <col min="4584" max="4593" width="5.28515625" style="766" customWidth="1"/>
    <col min="4594" max="4795" width="9.140625" style="766"/>
    <col min="4796" max="4796" width="1" style="766" customWidth="1"/>
    <col min="4797" max="4797" width="2.42578125" style="766" customWidth="1"/>
    <col min="4798" max="4798" width="2.140625" style="766" customWidth="1"/>
    <col min="4799" max="4799" width="23" style="766" customWidth="1"/>
    <col min="4800" max="4800" width="7.140625" style="766" customWidth="1"/>
    <col min="4801" max="4801" width="1.42578125" style="766" customWidth="1"/>
    <col min="4802" max="4802" width="3.5703125" style="766" customWidth="1"/>
    <col min="4803" max="4803" width="4" style="766" customWidth="1"/>
    <col min="4804" max="4804" width="0" style="766" hidden="1" customWidth="1"/>
    <col min="4805" max="4805" width="0.42578125" style="766" customWidth="1"/>
    <col min="4806" max="4806" width="4.85546875" style="766" customWidth="1"/>
    <col min="4807" max="4807" width="1.5703125" style="766" customWidth="1"/>
    <col min="4808" max="4808" width="7.5703125" style="766" customWidth="1"/>
    <col min="4809" max="4809" width="0" style="766" hidden="1" customWidth="1"/>
    <col min="4810" max="4810" width="0.5703125" style="766" customWidth="1"/>
    <col min="4811" max="4811" width="0.85546875" style="766" customWidth="1"/>
    <col min="4812" max="4812" width="6.42578125" style="766" customWidth="1"/>
    <col min="4813" max="4813" width="2.5703125" style="766" customWidth="1"/>
    <col min="4814" max="4814" width="0.7109375" style="766" customWidth="1"/>
    <col min="4815" max="4815" width="0.85546875" style="766" customWidth="1"/>
    <col min="4816" max="4816" width="4.5703125" style="766" customWidth="1"/>
    <col min="4817" max="4817" width="0" style="766" hidden="1" customWidth="1"/>
    <col min="4818" max="4818" width="3.5703125" style="766" customWidth="1"/>
    <col min="4819" max="4819" width="1.140625" style="766" customWidth="1"/>
    <col min="4820" max="4820" width="4" style="766" customWidth="1"/>
    <col min="4821" max="4822" width="0" style="766" hidden="1" customWidth="1"/>
    <col min="4823" max="4823" width="0.85546875" style="766" customWidth="1"/>
    <col min="4824" max="4824" width="5.28515625" style="766" customWidth="1"/>
    <col min="4825" max="4825" width="3.28515625" style="766" customWidth="1"/>
    <col min="4826" max="4826" width="4.7109375" style="766" customWidth="1"/>
    <col min="4827" max="4827" width="2.5703125" style="766" customWidth="1"/>
    <col min="4828" max="4828" width="1" style="766" customWidth="1"/>
    <col min="4829" max="4832" width="0" style="766" hidden="1" customWidth="1"/>
    <col min="4833" max="4833" width="10.140625" style="766" customWidth="1"/>
    <col min="4834" max="4838" width="5.28515625" style="766" customWidth="1"/>
    <col min="4839" max="4839" width="6.42578125" style="766" customWidth="1"/>
    <col min="4840" max="4849" width="5.28515625" style="766" customWidth="1"/>
    <col min="4850" max="5051" width="9.140625" style="766"/>
    <col min="5052" max="5052" width="1" style="766" customWidth="1"/>
    <col min="5053" max="5053" width="2.42578125" style="766" customWidth="1"/>
    <col min="5054" max="5054" width="2.140625" style="766" customWidth="1"/>
    <col min="5055" max="5055" width="23" style="766" customWidth="1"/>
    <col min="5056" max="5056" width="7.140625" style="766" customWidth="1"/>
    <col min="5057" max="5057" width="1.42578125" style="766" customWidth="1"/>
    <col min="5058" max="5058" width="3.5703125" style="766" customWidth="1"/>
    <col min="5059" max="5059" width="4" style="766" customWidth="1"/>
    <col min="5060" max="5060" width="0" style="766" hidden="1" customWidth="1"/>
    <col min="5061" max="5061" width="0.42578125" style="766" customWidth="1"/>
    <col min="5062" max="5062" width="4.85546875" style="766" customWidth="1"/>
    <col min="5063" max="5063" width="1.5703125" style="766" customWidth="1"/>
    <col min="5064" max="5064" width="7.5703125" style="766" customWidth="1"/>
    <col min="5065" max="5065" width="0" style="766" hidden="1" customWidth="1"/>
    <col min="5066" max="5066" width="0.5703125" style="766" customWidth="1"/>
    <col min="5067" max="5067" width="0.85546875" style="766" customWidth="1"/>
    <col min="5068" max="5068" width="6.42578125" style="766" customWidth="1"/>
    <col min="5069" max="5069" width="2.5703125" style="766" customWidth="1"/>
    <col min="5070" max="5070" width="0.7109375" style="766" customWidth="1"/>
    <col min="5071" max="5071" width="0.85546875" style="766" customWidth="1"/>
    <col min="5072" max="5072" width="4.5703125" style="766" customWidth="1"/>
    <col min="5073" max="5073" width="0" style="766" hidden="1" customWidth="1"/>
    <col min="5074" max="5074" width="3.5703125" style="766" customWidth="1"/>
    <col min="5075" max="5075" width="1.140625" style="766" customWidth="1"/>
    <col min="5076" max="5076" width="4" style="766" customWidth="1"/>
    <col min="5077" max="5078" width="0" style="766" hidden="1" customWidth="1"/>
    <col min="5079" max="5079" width="0.85546875" style="766" customWidth="1"/>
    <col min="5080" max="5080" width="5.28515625" style="766" customWidth="1"/>
    <col min="5081" max="5081" width="3.28515625" style="766" customWidth="1"/>
    <col min="5082" max="5082" width="4.7109375" style="766" customWidth="1"/>
    <col min="5083" max="5083" width="2.5703125" style="766" customWidth="1"/>
    <col min="5084" max="5084" width="1" style="766" customWidth="1"/>
    <col min="5085" max="5088" width="0" style="766" hidden="1" customWidth="1"/>
    <col min="5089" max="5089" width="10.140625" style="766" customWidth="1"/>
    <col min="5090" max="5094" width="5.28515625" style="766" customWidth="1"/>
    <col min="5095" max="5095" width="6.42578125" style="766" customWidth="1"/>
    <col min="5096" max="5105" width="5.28515625" style="766" customWidth="1"/>
    <col min="5106" max="5307" width="9.140625" style="766"/>
    <col min="5308" max="5308" width="1" style="766" customWidth="1"/>
    <col min="5309" max="5309" width="2.42578125" style="766" customWidth="1"/>
    <col min="5310" max="5310" width="2.140625" style="766" customWidth="1"/>
    <col min="5311" max="5311" width="23" style="766" customWidth="1"/>
    <col min="5312" max="5312" width="7.140625" style="766" customWidth="1"/>
    <col min="5313" max="5313" width="1.42578125" style="766" customWidth="1"/>
    <col min="5314" max="5314" width="3.5703125" style="766" customWidth="1"/>
    <col min="5315" max="5315" width="4" style="766" customWidth="1"/>
    <col min="5316" max="5316" width="0" style="766" hidden="1" customWidth="1"/>
    <col min="5317" max="5317" width="0.42578125" style="766" customWidth="1"/>
    <col min="5318" max="5318" width="4.85546875" style="766" customWidth="1"/>
    <col min="5319" max="5319" width="1.5703125" style="766" customWidth="1"/>
    <col min="5320" max="5320" width="7.5703125" style="766" customWidth="1"/>
    <col min="5321" max="5321" width="0" style="766" hidden="1" customWidth="1"/>
    <col min="5322" max="5322" width="0.5703125" style="766" customWidth="1"/>
    <col min="5323" max="5323" width="0.85546875" style="766" customWidth="1"/>
    <col min="5324" max="5324" width="6.42578125" style="766" customWidth="1"/>
    <col min="5325" max="5325" width="2.5703125" style="766" customWidth="1"/>
    <col min="5326" max="5326" width="0.7109375" style="766" customWidth="1"/>
    <col min="5327" max="5327" width="0.85546875" style="766" customWidth="1"/>
    <col min="5328" max="5328" width="4.5703125" style="766" customWidth="1"/>
    <col min="5329" max="5329" width="0" style="766" hidden="1" customWidth="1"/>
    <col min="5330" max="5330" width="3.5703125" style="766" customWidth="1"/>
    <col min="5331" max="5331" width="1.140625" style="766" customWidth="1"/>
    <col min="5332" max="5332" width="4" style="766" customWidth="1"/>
    <col min="5333" max="5334" width="0" style="766" hidden="1" customWidth="1"/>
    <col min="5335" max="5335" width="0.85546875" style="766" customWidth="1"/>
    <col min="5336" max="5336" width="5.28515625" style="766" customWidth="1"/>
    <col min="5337" max="5337" width="3.28515625" style="766" customWidth="1"/>
    <col min="5338" max="5338" width="4.7109375" style="766" customWidth="1"/>
    <col min="5339" max="5339" width="2.5703125" style="766" customWidth="1"/>
    <col min="5340" max="5340" width="1" style="766" customWidth="1"/>
    <col min="5341" max="5344" width="0" style="766" hidden="1" customWidth="1"/>
    <col min="5345" max="5345" width="10.140625" style="766" customWidth="1"/>
    <col min="5346" max="5350" width="5.28515625" style="766" customWidth="1"/>
    <col min="5351" max="5351" width="6.42578125" style="766" customWidth="1"/>
    <col min="5352" max="5361" width="5.28515625" style="766" customWidth="1"/>
    <col min="5362" max="5563" width="9.140625" style="766"/>
    <col min="5564" max="5564" width="1" style="766" customWidth="1"/>
    <col min="5565" max="5565" width="2.42578125" style="766" customWidth="1"/>
    <col min="5566" max="5566" width="2.140625" style="766" customWidth="1"/>
    <col min="5567" max="5567" width="23" style="766" customWidth="1"/>
    <col min="5568" max="5568" width="7.140625" style="766" customWidth="1"/>
    <col min="5569" max="5569" width="1.42578125" style="766" customWidth="1"/>
    <col min="5570" max="5570" width="3.5703125" style="766" customWidth="1"/>
    <col min="5571" max="5571" width="4" style="766" customWidth="1"/>
    <col min="5572" max="5572" width="0" style="766" hidden="1" customWidth="1"/>
    <col min="5573" max="5573" width="0.42578125" style="766" customWidth="1"/>
    <col min="5574" max="5574" width="4.85546875" style="766" customWidth="1"/>
    <col min="5575" max="5575" width="1.5703125" style="766" customWidth="1"/>
    <col min="5576" max="5576" width="7.5703125" style="766" customWidth="1"/>
    <col min="5577" max="5577" width="0" style="766" hidden="1" customWidth="1"/>
    <col min="5578" max="5578" width="0.5703125" style="766" customWidth="1"/>
    <col min="5579" max="5579" width="0.85546875" style="766" customWidth="1"/>
    <col min="5580" max="5580" width="6.42578125" style="766" customWidth="1"/>
    <col min="5581" max="5581" width="2.5703125" style="766" customWidth="1"/>
    <col min="5582" max="5582" width="0.7109375" style="766" customWidth="1"/>
    <col min="5583" max="5583" width="0.85546875" style="766" customWidth="1"/>
    <col min="5584" max="5584" width="4.5703125" style="766" customWidth="1"/>
    <col min="5585" max="5585" width="0" style="766" hidden="1" customWidth="1"/>
    <col min="5586" max="5586" width="3.5703125" style="766" customWidth="1"/>
    <col min="5587" max="5587" width="1.140625" style="766" customWidth="1"/>
    <col min="5588" max="5588" width="4" style="766" customWidth="1"/>
    <col min="5589" max="5590" width="0" style="766" hidden="1" customWidth="1"/>
    <col min="5591" max="5591" width="0.85546875" style="766" customWidth="1"/>
    <col min="5592" max="5592" width="5.28515625" style="766" customWidth="1"/>
    <col min="5593" max="5593" width="3.28515625" style="766" customWidth="1"/>
    <col min="5594" max="5594" width="4.7109375" style="766" customWidth="1"/>
    <col min="5595" max="5595" width="2.5703125" style="766" customWidth="1"/>
    <col min="5596" max="5596" width="1" style="766" customWidth="1"/>
    <col min="5597" max="5600" width="0" style="766" hidden="1" customWidth="1"/>
    <col min="5601" max="5601" width="10.140625" style="766" customWidth="1"/>
    <col min="5602" max="5606" width="5.28515625" style="766" customWidth="1"/>
    <col min="5607" max="5607" width="6.42578125" style="766" customWidth="1"/>
    <col min="5608" max="5617" width="5.28515625" style="766" customWidth="1"/>
    <col min="5618" max="5819" width="9.140625" style="766"/>
    <col min="5820" max="5820" width="1" style="766" customWidth="1"/>
    <col min="5821" max="5821" width="2.42578125" style="766" customWidth="1"/>
    <col min="5822" max="5822" width="2.140625" style="766" customWidth="1"/>
    <col min="5823" max="5823" width="23" style="766" customWidth="1"/>
    <col min="5824" max="5824" width="7.140625" style="766" customWidth="1"/>
    <col min="5825" max="5825" width="1.42578125" style="766" customWidth="1"/>
    <col min="5826" max="5826" width="3.5703125" style="766" customWidth="1"/>
    <col min="5827" max="5827" width="4" style="766" customWidth="1"/>
    <col min="5828" max="5828" width="0" style="766" hidden="1" customWidth="1"/>
    <col min="5829" max="5829" width="0.42578125" style="766" customWidth="1"/>
    <col min="5830" max="5830" width="4.85546875" style="766" customWidth="1"/>
    <col min="5831" max="5831" width="1.5703125" style="766" customWidth="1"/>
    <col min="5832" max="5832" width="7.5703125" style="766" customWidth="1"/>
    <col min="5833" max="5833" width="0" style="766" hidden="1" customWidth="1"/>
    <col min="5834" max="5834" width="0.5703125" style="766" customWidth="1"/>
    <col min="5835" max="5835" width="0.85546875" style="766" customWidth="1"/>
    <col min="5836" max="5836" width="6.42578125" style="766" customWidth="1"/>
    <col min="5837" max="5837" width="2.5703125" style="766" customWidth="1"/>
    <col min="5838" max="5838" width="0.7109375" style="766" customWidth="1"/>
    <col min="5839" max="5839" width="0.85546875" style="766" customWidth="1"/>
    <col min="5840" max="5840" width="4.5703125" style="766" customWidth="1"/>
    <col min="5841" max="5841" width="0" style="766" hidden="1" customWidth="1"/>
    <col min="5842" max="5842" width="3.5703125" style="766" customWidth="1"/>
    <col min="5843" max="5843" width="1.140625" style="766" customWidth="1"/>
    <col min="5844" max="5844" width="4" style="766" customWidth="1"/>
    <col min="5845" max="5846" width="0" style="766" hidden="1" customWidth="1"/>
    <col min="5847" max="5847" width="0.85546875" style="766" customWidth="1"/>
    <col min="5848" max="5848" width="5.28515625" style="766" customWidth="1"/>
    <col min="5849" max="5849" width="3.28515625" style="766" customWidth="1"/>
    <col min="5850" max="5850" width="4.7109375" style="766" customWidth="1"/>
    <col min="5851" max="5851" width="2.5703125" style="766" customWidth="1"/>
    <col min="5852" max="5852" width="1" style="766" customWidth="1"/>
    <col min="5853" max="5856" width="0" style="766" hidden="1" customWidth="1"/>
    <col min="5857" max="5857" width="10.140625" style="766" customWidth="1"/>
    <col min="5858" max="5862" width="5.28515625" style="766" customWidth="1"/>
    <col min="5863" max="5863" width="6.42578125" style="766" customWidth="1"/>
    <col min="5864" max="5873" width="5.28515625" style="766" customWidth="1"/>
    <col min="5874" max="6075" width="9.140625" style="766"/>
    <col min="6076" max="6076" width="1" style="766" customWidth="1"/>
    <col min="6077" max="6077" width="2.42578125" style="766" customWidth="1"/>
    <col min="6078" max="6078" width="2.140625" style="766" customWidth="1"/>
    <col min="6079" max="6079" width="23" style="766" customWidth="1"/>
    <col min="6080" max="6080" width="7.140625" style="766" customWidth="1"/>
    <col min="6081" max="6081" width="1.42578125" style="766" customWidth="1"/>
    <col min="6082" max="6082" width="3.5703125" style="766" customWidth="1"/>
    <col min="6083" max="6083" width="4" style="766" customWidth="1"/>
    <col min="6084" max="6084" width="0" style="766" hidden="1" customWidth="1"/>
    <col min="6085" max="6085" width="0.42578125" style="766" customWidth="1"/>
    <col min="6086" max="6086" width="4.85546875" style="766" customWidth="1"/>
    <col min="6087" max="6087" width="1.5703125" style="766" customWidth="1"/>
    <col min="6088" max="6088" width="7.5703125" style="766" customWidth="1"/>
    <col min="6089" max="6089" width="0" style="766" hidden="1" customWidth="1"/>
    <col min="6090" max="6090" width="0.5703125" style="766" customWidth="1"/>
    <col min="6091" max="6091" width="0.85546875" style="766" customWidth="1"/>
    <col min="6092" max="6092" width="6.42578125" style="766" customWidth="1"/>
    <col min="6093" max="6093" width="2.5703125" style="766" customWidth="1"/>
    <col min="6094" max="6094" width="0.7109375" style="766" customWidth="1"/>
    <col min="6095" max="6095" width="0.85546875" style="766" customWidth="1"/>
    <col min="6096" max="6096" width="4.5703125" style="766" customWidth="1"/>
    <col min="6097" max="6097" width="0" style="766" hidden="1" customWidth="1"/>
    <col min="6098" max="6098" width="3.5703125" style="766" customWidth="1"/>
    <col min="6099" max="6099" width="1.140625" style="766" customWidth="1"/>
    <col min="6100" max="6100" width="4" style="766" customWidth="1"/>
    <col min="6101" max="6102" width="0" style="766" hidden="1" customWidth="1"/>
    <col min="6103" max="6103" width="0.85546875" style="766" customWidth="1"/>
    <col min="6104" max="6104" width="5.28515625" style="766" customWidth="1"/>
    <col min="6105" max="6105" width="3.28515625" style="766" customWidth="1"/>
    <col min="6106" max="6106" width="4.7109375" style="766" customWidth="1"/>
    <col min="6107" max="6107" width="2.5703125" style="766" customWidth="1"/>
    <col min="6108" max="6108" width="1" style="766" customWidth="1"/>
    <col min="6109" max="6112" width="0" style="766" hidden="1" customWidth="1"/>
    <col min="6113" max="6113" width="10.140625" style="766" customWidth="1"/>
    <col min="6114" max="6118" width="5.28515625" style="766" customWidth="1"/>
    <col min="6119" max="6119" width="6.42578125" style="766" customWidth="1"/>
    <col min="6120" max="6129" width="5.28515625" style="766" customWidth="1"/>
    <col min="6130" max="6331" width="9.140625" style="766"/>
    <col min="6332" max="6332" width="1" style="766" customWidth="1"/>
    <col min="6333" max="6333" width="2.42578125" style="766" customWidth="1"/>
    <col min="6334" max="6334" width="2.140625" style="766" customWidth="1"/>
    <col min="6335" max="6335" width="23" style="766" customWidth="1"/>
    <col min="6336" max="6336" width="7.140625" style="766" customWidth="1"/>
    <col min="6337" max="6337" width="1.42578125" style="766" customWidth="1"/>
    <col min="6338" max="6338" width="3.5703125" style="766" customWidth="1"/>
    <col min="6339" max="6339" width="4" style="766" customWidth="1"/>
    <col min="6340" max="6340" width="0" style="766" hidden="1" customWidth="1"/>
    <col min="6341" max="6341" width="0.42578125" style="766" customWidth="1"/>
    <col min="6342" max="6342" width="4.85546875" style="766" customWidth="1"/>
    <col min="6343" max="6343" width="1.5703125" style="766" customWidth="1"/>
    <col min="6344" max="6344" width="7.5703125" style="766" customWidth="1"/>
    <col min="6345" max="6345" width="0" style="766" hidden="1" customWidth="1"/>
    <col min="6346" max="6346" width="0.5703125" style="766" customWidth="1"/>
    <col min="6347" max="6347" width="0.85546875" style="766" customWidth="1"/>
    <col min="6348" max="6348" width="6.42578125" style="766" customWidth="1"/>
    <col min="6349" max="6349" width="2.5703125" style="766" customWidth="1"/>
    <col min="6350" max="6350" width="0.7109375" style="766" customWidth="1"/>
    <col min="6351" max="6351" width="0.85546875" style="766" customWidth="1"/>
    <col min="6352" max="6352" width="4.5703125" style="766" customWidth="1"/>
    <col min="6353" max="6353" width="0" style="766" hidden="1" customWidth="1"/>
    <col min="6354" max="6354" width="3.5703125" style="766" customWidth="1"/>
    <col min="6355" max="6355" width="1.140625" style="766" customWidth="1"/>
    <col min="6356" max="6356" width="4" style="766" customWidth="1"/>
    <col min="6357" max="6358" width="0" style="766" hidden="1" customWidth="1"/>
    <col min="6359" max="6359" width="0.85546875" style="766" customWidth="1"/>
    <col min="6360" max="6360" width="5.28515625" style="766" customWidth="1"/>
    <col min="6361" max="6361" width="3.28515625" style="766" customWidth="1"/>
    <col min="6362" max="6362" width="4.7109375" style="766" customWidth="1"/>
    <col min="6363" max="6363" width="2.5703125" style="766" customWidth="1"/>
    <col min="6364" max="6364" width="1" style="766" customWidth="1"/>
    <col min="6365" max="6368" width="0" style="766" hidden="1" customWidth="1"/>
    <col min="6369" max="6369" width="10.140625" style="766" customWidth="1"/>
    <col min="6370" max="6374" width="5.28515625" style="766" customWidth="1"/>
    <col min="6375" max="6375" width="6.42578125" style="766" customWidth="1"/>
    <col min="6376" max="6385" width="5.28515625" style="766" customWidth="1"/>
    <col min="6386" max="6587" width="9.140625" style="766"/>
    <col min="6588" max="6588" width="1" style="766" customWidth="1"/>
    <col min="6589" max="6589" width="2.42578125" style="766" customWidth="1"/>
    <col min="6590" max="6590" width="2.140625" style="766" customWidth="1"/>
    <col min="6591" max="6591" width="23" style="766" customWidth="1"/>
    <col min="6592" max="6592" width="7.140625" style="766" customWidth="1"/>
    <col min="6593" max="6593" width="1.42578125" style="766" customWidth="1"/>
    <col min="6594" max="6594" width="3.5703125" style="766" customWidth="1"/>
    <col min="6595" max="6595" width="4" style="766" customWidth="1"/>
    <col min="6596" max="6596" width="0" style="766" hidden="1" customWidth="1"/>
    <col min="6597" max="6597" width="0.42578125" style="766" customWidth="1"/>
    <col min="6598" max="6598" width="4.85546875" style="766" customWidth="1"/>
    <col min="6599" max="6599" width="1.5703125" style="766" customWidth="1"/>
    <col min="6600" max="6600" width="7.5703125" style="766" customWidth="1"/>
    <col min="6601" max="6601" width="0" style="766" hidden="1" customWidth="1"/>
    <col min="6602" max="6602" width="0.5703125" style="766" customWidth="1"/>
    <col min="6603" max="6603" width="0.85546875" style="766" customWidth="1"/>
    <col min="6604" max="6604" width="6.42578125" style="766" customWidth="1"/>
    <col min="6605" max="6605" width="2.5703125" style="766" customWidth="1"/>
    <col min="6606" max="6606" width="0.7109375" style="766" customWidth="1"/>
    <col min="6607" max="6607" width="0.85546875" style="766" customWidth="1"/>
    <col min="6608" max="6608" width="4.5703125" style="766" customWidth="1"/>
    <col min="6609" max="6609" width="0" style="766" hidden="1" customWidth="1"/>
    <col min="6610" max="6610" width="3.5703125" style="766" customWidth="1"/>
    <col min="6611" max="6611" width="1.140625" style="766" customWidth="1"/>
    <col min="6612" max="6612" width="4" style="766" customWidth="1"/>
    <col min="6613" max="6614" width="0" style="766" hidden="1" customWidth="1"/>
    <col min="6615" max="6615" width="0.85546875" style="766" customWidth="1"/>
    <col min="6616" max="6616" width="5.28515625" style="766" customWidth="1"/>
    <col min="6617" max="6617" width="3.28515625" style="766" customWidth="1"/>
    <col min="6618" max="6618" width="4.7109375" style="766" customWidth="1"/>
    <col min="6619" max="6619" width="2.5703125" style="766" customWidth="1"/>
    <col min="6620" max="6620" width="1" style="766" customWidth="1"/>
    <col min="6621" max="6624" width="0" style="766" hidden="1" customWidth="1"/>
    <col min="6625" max="6625" width="10.140625" style="766" customWidth="1"/>
    <col min="6626" max="6630" width="5.28515625" style="766" customWidth="1"/>
    <col min="6631" max="6631" width="6.42578125" style="766" customWidth="1"/>
    <col min="6632" max="6641" width="5.28515625" style="766" customWidth="1"/>
    <col min="6642" max="6843" width="9.140625" style="766"/>
    <col min="6844" max="6844" width="1" style="766" customWidth="1"/>
    <col min="6845" max="6845" width="2.42578125" style="766" customWidth="1"/>
    <col min="6846" max="6846" width="2.140625" style="766" customWidth="1"/>
    <col min="6847" max="6847" width="23" style="766" customWidth="1"/>
    <col min="6848" max="6848" width="7.140625" style="766" customWidth="1"/>
    <col min="6849" max="6849" width="1.42578125" style="766" customWidth="1"/>
    <col min="6850" max="6850" width="3.5703125" style="766" customWidth="1"/>
    <col min="6851" max="6851" width="4" style="766" customWidth="1"/>
    <col min="6852" max="6852" width="0" style="766" hidden="1" customWidth="1"/>
    <col min="6853" max="6853" width="0.42578125" style="766" customWidth="1"/>
    <col min="6854" max="6854" width="4.85546875" style="766" customWidth="1"/>
    <col min="6855" max="6855" width="1.5703125" style="766" customWidth="1"/>
    <col min="6856" max="6856" width="7.5703125" style="766" customWidth="1"/>
    <col min="6857" max="6857" width="0" style="766" hidden="1" customWidth="1"/>
    <col min="6858" max="6858" width="0.5703125" style="766" customWidth="1"/>
    <col min="6859" max="6859" width="0.85546875" style="766" customWidth="1"/>
    <col min="6860" max="6860" width="6.42578125" style="766" customWidth="1"/>
    <col min="6861" max="6861" width="2.5703125" style="766" customWidth="1"/>
    <col min="6862" max="6862" width="0.7109375" style="766" customWidth="1"/>
    <col min="6863" max="6863" width="0.85546875" style="766" customWidth="1"/>
    <col min="6864" max="6864" width="4.5703125" style="766" customWidth="1"/>
    <col min="6865" max="6865" width="0" style="766" hidden="1" customWidth="1"/>
    <col min="6866" max="6866" width="3.5703125" style="766" customWidth="1"/>
    <col min="6867" max="6867" width="1.140625" style="766" customWidth="1"/>
    <col min="6868" max="6868" width="4" style="766" customWidth="1"/>
    <col min="6869" max="6870" width="0" style="766" hidden="1" customWidth="1"/>
    <col min="6871" max="6871" width="0.85546875" style="766" customWidth="1"/>
    <col min="6872" max="6872" width="5.28515625" style="766" customWidth="1"/>
    <col min="6873" max="6873" width="3.28515625" style="766" customWidth="1"/>
    <col min="6874" max="6874" width="4.7109375" style="766" customWidth="1"/>
    <col min="6875" max="6875" width="2.5703125" style="766" customWidth="1"/>
    <col min="6876" max="6876" width="1" style="766" customWidth="1"/>
    <col min="6877" max="6880" width="0" style="766" hidden="1" customWidth="1"/>
    <col min="6881" max="6881" width="10.140625" style="766" customWidth="1"/>
    <col min="6882" max="6886" width="5.28515625" style="766" customWidth="1"/>
    <col min="6887" max="6887" width="6.42578125" style="766" customWidth="1"/>
    <col min="6888" max="6897" width="5.28515625" style="766" customWidth="1"/>
    <col min="6898" max="7099" width="9.140625" style="766"/>
    <col min="7100" max="7100" width="1" style="766" customWidth="1"/>
    <col min="7101" max="7101" width="2.42578125" style="766" customWidth="1"/>
    <col min="7102" max="7102" width="2.140625" style="766" customWidth="1"/>
    <col min="7103" max="7103" width="23" style="766" customWidth="1"/>
    <col min="7104" max="7104" width="7.140625" style="766" customWidth="1"/>
    <col min="7105" max="7105" width="1.42578125" style="766" customWidth="1"/>
    <col min="7106" max="7106" width="3.5703125" style="766" customWidth="1"/>
    <col min="7107" max="7107" width="4" style="766" customWidth="1"/>
    <col min="7108" max="7108" width="0" style="766" hidden="1" customWidth="1"/>
    <col min="7109" max="7109" width="0.42578125" style="766" customWidth="1"/>
    <col min="7110" max="7110" width="4.85546875" style="766" customWidth="1"/>
    <col min="7111" max="7111" width="1.5703125" style="766" customWidth="1"/>
    <col min="7112" max="7112" width="7.5703125" style="766" customWidth="1"/>
    <col min="7113" max="7113" width="0" style="766" hidden="1" customWidth="1"/>
    <col min="7114" max="7114" width="0.5703125" style="766" customWidth="1"/>
    <col min="7115" max="7115" width="0.85546875" style="766" customWidth="1"/>
    <col min="7116" max="7116" width="6.42578125" style="766" customWidth="1"/>
    <col min="7117" max="7117" width="2.5703125" style="766" customWidth="1"/>
    <col min="7118" max="7118" width="0.7109375" style="766" customWidth="1"/>
    <col min="7119" max="7119" width="0.85546875" style="766" customWidth="1"/>
    <col min="7120" max="7120" width="4.5703125" style="766" customWidth="1"/>
    <col min="7121" max="7121" width="0" style="766" hidden="1" customWidth="1"/>
    <col min="7122" max="7122" width="3.5703125" style="766" customWidth="1"/>
    <col min="7123" max="7123" width="1.140625" style="766" customWidth="1"/>
    <col min="7124" max="7124" width="4" style="766" customWidth="1"/>
    <col min="7125" max="7126" width="0" style="766" hidden="1" customWidth="1"/>
    <col min="7127" max="7127" width="0.85546875" style="766" customWidth="1"/>
    <col min="7128" max="7128" width="5.28515625" style="766" customWidth="1"/>
    <col min="7129" max="7129" width="3.28515625" style="766" customWidth="1"/>
    <col min="7130" max="7130" width="4.7109375" style="766" customWidth="1"/>
    <col min="7131" max="7131" width="2.5703125" style="766" customWidth="1"/>
    <col min="7132" max="7132" width="1" style="766" customWidth="1"/>
    <col min="7133" max="7136" width="0" style="766" hidden="1" customWidth="1"/>
    <col min="7137" max="7137" width="10.140625" style="766" customWidth="1"/>
    <col min="7138" max="7142" width="5.28515625" style="766" customWidth="1"/>
    <col min="7143" max="7143" width="6.42578125" style="766" customWidth="1"/>
    <col min="7144" max="7153" width="5.28515625" style="766" customWidth="1"/>
    <col min="7154" max="7355" width="9.140625" style="766"/>
    <col min="7356" max="7356" width="1" style="766" customWidth="1"/>
    <col min="7357" max="7357" width="2.42578125" style="766" customWidth="1"/>
    <col min="7358" max="7358" width="2.140625" style="766" customWidth="1"/>
    <col min="7359" max="7359" width="23" style="766" customWidth="1"/>
    <col min="7360" max="7360" width="7.140625" style="766" customWidth="1"/>
    <col min="7361" max="7361" width="1.42578125" style="766" customWidth="1"/>
    <col min="7362" max="7362" width="3.5703125" style="766" customWidth="1"/>
    <col min="7363" max="7363" width="4" style="766" customWidth="1"/>
    <col min="7364" max="7364" width="0" style="766" hidden="1" customWidth="1"/>
    <col min="7365" max="7365" width="0.42578125" style="766" customWidth="1"/>
    <col min="7366" max="7366" width="4.85546875" style="766" customWidth="1"/>
    <col min="7367" max="7367" width="1.5703125" style="766" customWidth="1"/>
    <col min="7368" max="7368" width="7.5703125" style="766" customWidth="1"/>
    <col min="7369" max="7369" width="0" style="766" hidden="1" customWidth="1"/>
    <col min="7370" max="7370" width="0.5703125" style="766" customWidth="1"/>
    <col min="7371" max="7371" width="0.85546875" style="766" customWidth="1"/>
    <col min="7372" max="7372" width="6.42578125" style="766" customWidth="1"/>
    <col min="7373" max="7373" width="2.5703125" style="766" customWidth="1"/>
    <col min="7374" max="7374" width="0.7109375" style="766" customWidth="1"/>
    <col min="7375" max="7375" width="0.85546875" style="766" customWidth="1"/>
    <col min="7376" max="7376" width="4.5703125" style="766" customWidth="1"/>
    <col min="7377" max="7377" width="0" style="766" hidden="1" customWidth="1"/>
    <col min="7378" max="7378" width="3.5703125" style="766" customWidth="1"/>
    <col min="7379" max="7379" width="1.140625" style="766" customWidth="1"/>
    <col min="7380" max="7380" width="4" style="766" customWidth="1"/>
    <col min="7381" max="7382" width="0" style="766" hidden="1" customWidth="1"/>
    <col min="7383" max="7383" width="0.85546875" style="766" customWidth="1"/>
    <col min="7384" max="7384" width="5.28515625" style="766" customWidth="1"/>
    <col min="7385" max="7385" width="3.28515625" style="766" customWidth="1"/>
    <col min="7386" max="7386" width="4.7109375" style="766" customWidth="1"/>
    <col min="7387" max="7387" width="2.5703125" style="766" customWidth="1"/>
    <col min="7388" max="7388" width="1" style="766" customWidth="1"/>
    <col min="7389" max="7392" width="0" style="766" hidden="1" customWidth="1"/>
    <col min="7393" max="7393" width="10.140625" style="766" customWidth="1"/>
    <col min="7394" max="7398" width="5.28515625" style="766" customWidth="1"/>
    <col min="7399" max="7399" width="6.42578125" style="766" customWidth="1"/>
    <col min="7400" max="7409" width="5.28515625" style="766" customWidth="1"/>
    <col min="7410" max="7611" width="9.140625" style="766"/>
    <col min="7612" max="7612" width="1" style="766" customWidth="1"/>
    <col min="7613" max="7613" width="2.42578125" style="766" customWidth="1"/>
    <col min="7614" max="7614" width="2.140625" style="766" customWidth="1"/>
    <col min="7615" max="7615" width="23" style="766" customWidth="1"/>
    <col min="7616" max="7616" width="7.140625" style="766" customWidth="1"/>
    <col min="7617" max="7617" width="1.42578125" style="766" customWidth="1"/>
    <col min="7618" max="7618" width="3.5703125" style="766" customWidth="1"/>
    <col min="7619" max="7619" width="4" style="766" customWidth="1"/>
    <col min="7620" max="7620" width="0" style="766" hidden="1" customWidth="1"/>
    <col min="7621" max="7621" width="0.42578125" style="766" customWidth="1"/>
    <col min="7622" max="7622" width="4.85546875" style="766" customWidth="1"/>
    <col min="7623" max="7623" width="1.5703125" style="766" customWidth="1"/>
    <col min="7624" max="7624" width="7.5703125" style="766" customWidth="1"/>
    <col min="7625" max="7625" width="0" style="766" hidden="1" customWidth="1"/>
    <col min="7626" max="7626" width="0.5703125" style="766" customWidth="1"/>
    <col min="7627" max="7627" width="0.85546875" style="766" customWidth="1"/>
    <col min="7628" max="7628" width="6.42578125" style="766" customWidth="1"/>
    <col min="7629" max="7629" width="2.5703125" style="766" customWidth="1"/>
    <col min="7630" max="7630" width="0.7109375" style="766" customWidth="1"/>
    <col min="7631" max="7631" width="0.85546875" style="766" customWidth="1"/>
    <col min="7632" max="7632" width="4.5703125" style="766" customWidth="1"/>
    <col min="7633" max="7633" width="0" style="766" hidden="1" customWidth="1"/>
    <col min="7634" max="7634" width="3.5703125" style="766" customWidth="1"/>
    <col min="7635" max="7635" width="1.140625" style="766" customWidth="1"/>
    <col min="7636" max="7636" width="4" style="766" customWidth="1"/>
    <col min="7637" max="7638" width="0" style="766" hidden="1" customWidth="1"/>
    <col min="7639" max="7639" width="0.85546875" style="766" customWidth="1"/>
    <col min="7640" max="7640" width="5.28515625" style="766" customWidth="1"/>
    <col min="7641" max="7641" width="3.28515625" style="766" customWidth="1"/>
    <col min="7642" max="7642" width="4.7109375" style="766" customWidth="1"/>
    <col min="7643" max="7643" width="2.5703125" style="766" customWidth="1"/>
    <col min="7644" max="7644" width="1" style="766" customWidth="1"/>
    <col min="7645" max="7648" width="0" style="766" hidden="1" customWidth="1"/>
    <col min="7649" max="7649" width="10.140625" style="766" customWidth="1"/>
    <col min="7650" max="7654" width="5.28515625" style="766" customWidth="1"/>
    <col min="7655" max="7655" width="6.42578125" style="766" customWidth="1"/>
    <col min="7656" max="7665" width="5.28515625" style="766" customWidth="1"/>
    <col min="7666" max="7867" width="9.140625" style="766"/>
    <col min="7868" max="7868" width="1" style="766" customWidth="1"/>
    <col min="7869" max="7869" width="2.42578125" style="766" customWidth="1"/>
    <col min="7870" max="7870" width="2.140625" style="766" customWidth="1"/>
    <col min="7871" max="7871" width="23" style="766" customWidth="1"/>
    <col min="7872" max="7872" width="7.140625" style="766" customWidth="1"/>
    <col min="7873" max="7873" width="1.42578125" style="766" customWidth="1"/>
    <col min="7874" max="7874" width="3.5703125" style="766" customWidth="1"/>
    <col min="7875" max="7875" width="4" style="766" customWidth="1"/>
    <col min="7876" max="7876" width="0" style="766" hidden="1" customWidth="1"/>
    <col min="7877" max="7877" width="0.42578125" style="766" customWidth="1"/>
    <col min="7878" max="7878" width="4.85546875" style="766" customWidth="1"/>
    <col min="7879" max="7879" width="1.5703125" style="766" customWidth="1"/>
    <col min="7880" max="7880" width="7.5703125" style="766" customWidth="1"/>
    <col min="7881" max="7881" width="0" style="766" hidden="1" customWidth="1"/>
    <col min="7882" max="7882" width="0.5703125" style="766" customWidth="1"/>
    <col min="7883" max="7883" width="0.85546875" style="766" customWidth="1"/>
    <col min="7884" max="7884" width="6.42578125" style="766" customWidth="1"/>
    <col min="7885" max="7885" width="2.5703125" style="766" customWidth="1"/>
    <col min="7886" max="7886" width="0.7109375" style="766" customWidth="1"/>
    <col min="7887" max="7887" width="0.85546875" style="766" customWidth="1"/>
    <col min="7888" max="7888" width="4.5703125" style="766" customWidth="1"/>
    <col min="7889" max="7889" width="0" style="766" hidden="1" customWidth="1"/>
    <col min="7890" max="7890" width="3.5703125" style="766" customWidth="1"/>
    <col min="7891" max="7891" width="1.140625" style="766" customWidth="1"/>
    <col min="7892" max="7892" width="4" style="766" customWidth="1"/>
    <col min="7893" max="7894" width="0" style="766" hidden="1" customWidth="1"/>
    <col min="7895" max="7895" width="0.85546875" style="766" customWidth="1"/>
    <col min="7896" max="7896" width="5.28515625" style="766" customWidth="1"/>
    <col min="7897" max="7897" width="3.28515625" style="766" customWidth="1"/>
    <col min="7898" max="7898" width="4.7109375" style="766" customWidth="1"/>
    <col min="7899" max="7899" width="2.5703125" style="766" customWidth="1"/>
    <col min="7900" max="7900" width="1" style="766" customWidth="1"/>
    <col min="7901" max="7904" width="0" style="766" hidden="1" customWidth="1"/>
    <col min="7905" max="7905" width="10.140625" style="766" customWidth="1"/>
    <col min="7906" max="7910" width="5.28515625" style="766" customWidth="1"/>
    <col min="7911" max="7911" width="6.42578125" style="766" customWidth="1"/>
    <col min="7912" max="7921" width="5.28515625" style="766" customWidth="1"/>
    <col min="7922" max="8123" width="9.140625" style="766"/>
    <col min="8124" max="8124" width="1" style="766" customWidth="1"/>
    <col min="8125" max="8125" width="2.42578125" style="766" customWidth="1"/>
    <col min="8126" max="8126" width="2.140625" style="766" customWidth="1"/>
    <col min="8127" max="8127" width="23" style="766" customWidth="1"/>
    <col min="8128" max="8128" width="7.140625" style="766" customWidth="1"/>
    <col min="8129" max="8129" width="1.42578125" style="766" customWidth="1"/>
    <col min="8130" max="8130" width="3.5703125" style="766" customWidth="1"/>
    <col min="8131" max="8131" width="4" style="766" customWidth="1"/>
    <col min="8132" max="8132" width="0" style="766" hidden="1" customWidth="1"/>
    <col min="8133" max="8133" width="0.42578125" style="766" customWidth="1"/>
    <col min="8134" max="8134" width="4.85546875" style="766" customWidth="1"/>
    <col min="8135" max="8135" width="1.5703125" style="766" customWidth="1"/>
    <col min="8136" max="8136" width="7.5703125" style="766" customWidth="1"/>
    <col min="8137" max="8137" width="0" style="766" hidden="1" customWidth="1"/>
    <col min="8138" max="8138" width="0.5703125" style="766" customWidth="1"/>
    <col min="8139" max="8139" width="0.85546875" style="766" customWidth="1"/>
    <col min="8140" max="8140" width="6.42578125" style="766" customWidth="1"/>
    <col min="8141" max="8141" width="2.5703125" style="766" customWidth="1"/>
    <col min="8142" max="8142" width="0.7109375" style="766" customWidth="1"/>
    <col min="8143" max="8143" width="0.85546875" style="766" customWidth="1"/>
    <col min="8144" max="8144" width="4.5703125" style="766" customWidth="1"/>
    <col min="8145" max="8145" width="0" style="766" hidden="1" customWidth="1"/>
    <col min="8146" max="8146" width="3.5703125" style="766" customWidth="1"/>
    <col min="8147" max="8147" width="1.140625" style="766" customWidth="1"/>
    <col min="8148" max="8148" width="4" style="766" customWidth="1"/>
    <col min="8149" max="8150" width="0" style="766" hidden="1" customWidth="1"/>
    <col min="8151" max="8151" width="0.85546875" style="766" customWidth="1"/>
    <col min="8152" max="8152" width="5.28515625" style="766" customWidth="1"/>
    <col min="8153" max="8153" width="3.28515625" style="766" customWidth="1"/>
    <col min="8154" max="8154" width="4.7109375" style="766" customWidth="1"/>
    <col min="8155" max="8155" width="2.5703125" style="766" customWidth="1"/>
    <col min="8156" max="8156" width="1" style="766" customWidth="1"/>
    <col min="8157" max="8160" width="0" style="766" hidden="1" customWidth="1"/>
    <col min="8161" max="8161" width="10.140625" style="766" customWidth="1"/>
    <col min="8162" max="8166" width="5.28515625" style="766" customWidth="1"/>
    <col min="8167" max="8167" width="6.42578125" style="766" customWidth="1"/>
    <col min="8168" max="8177" width="5.28515625" style="766" customWidth="1"/>
    <col min="8178" max="8379" width="9.140625" style="766"/>
    <col min="8380" max="8380" width="1" style="766" customWidth="1"/>
    <col min="8381" max="8381" width="2.42578125" style="766" customWidth="1"/>
    <col min="8382" max="8382" width="2.140625" style="766" customWidth="1"/>
    <col min="8383" max="8383" width="23" style="766" customWidth="1"/>
    <col min="8384" max="8384" width="7.140625" style="766" customWidth="1"/>
    <col min="8385" max="8385" width="1.42578125" style="766" customWidth="1"/>
    <col min="8386" max="8386" width="3.5703125" style="766" customWidth="1"/>
    <col min="8387" max="8387" width="4" style="766" customWidth="1"/>
    <col min="8388" max="8388" width="0" style="766" hidden="1" customWidth="1"/>
    <col min="8389" max="8389" width="0.42578125" style="766" customWidth="1"/>
    <col min="8390" max="8390" width="4.85546875" style="766" customWidth="1"/>
    <col min="8391" max="8391" width="1.5703125" style="766" customWidth="1"/>
    <col min="8392" max="8392" width="7.5703125" style="766" customWidth="1"/>
    <col min="8393" max="8393" width="0" style="766" hidden="1" customWidth="1"/>
    <col min="8394" max="8394" width="0.5703125" style="766" customWidth="1"/>
    <col min="8395" max="8395" width="0.85546875" style="766" customWidth="1"/>
    <col min="8396" max="8396" width="6.42578125" style="766" customWidth="1"/>
    <col min="8397" max="8397" width="2.5703125" style="766" customWidth="1"/>
    <col min="8398" max="8398" width="0.7109375" style="766" customWidth="1"/>
    <col min="8399" max="8399" width="0.85546875" style="766" customWidth="1"/>
    <col min="8400" max="8400" width="4.5703125" style="766" customWidth="1"/>
    <col min="8401" max="8401" width="0" style="766" hidden="1" customWidth="1"/>
    <col min="8402" max="8402" width="3.5703125" style="766" customWidth="1"/>
    <col min="8403" max="8403" width="1.140625" style="766" customWidth="1"/>
    <col min="8404" max="8404" width="4" style="766" customWidth="1"/>
    <col min="8405" max="8406" width="0" style="766" hidden="1" customWidth="1"/>
    <col min="8407" max="8407" width="0.85546875" style="766" customWidth="1"/>
    <col min="8408" max="8408" width="5.28515625" style="766" customWidth="1"/>
    <col min="8409" max="8409" width="3.28515625" style="766" customWidth="1"/>
    <col min="8410" max="8410" width="4.7109375" style="766" customWidth="1"/>
    <col min="8411" max="8411" width="2.5703125" style="766" customWidth="1"/>
    <col min="8412" max="8412" width="1" style="766" customWidth="1"/>
    <col min="8413" max="8416" width="0" style="766" hidden="1" customWidth="1"/>
    <col min="8417" max="8417" width="10.140625" style="766" customWidth="1"/>
    <col min="8418" max="8422" width="5.28515625" style="766" customWidth="1"/>
    <col min="8423" max="8423" width="6.42578125" style="766" customWidth="1"/>
    <col min="8424" max="8433" width="5.28515625" style="766" customWidth="1"/>
    <col min="8434" max="8635" width="9.140625" style="766"/>
    <col min="8636" max="8636" width="1" style="766" customWidth="1"/>
    <col min="8637" max="8637" width="2.42578125" style="766" customWidth="1"/>
    <col min="8638" max="8638" width="2.140625" style="766" customWidth="1"/>
    <col min="8639" max="8639" width="23" style="766" customWidth="1"/>
    <col min="8640" max="8640" width="7.140625" style="766" customWidth="1"/>
    <col min="8641" max="8641" width="1.42578125" style="766" customWidth="1"/>
    <col min="8642" max="8642" width="3.5703125" style="766" customWidth="1"/>
    <col min="8643" max="8643" width="4" style="766" customWidth="1"/>
    <col min="8644" max="8644" width="0" style="766" hidden="1" customWidth="1"/>
    <col min="8645" max="8645" width="0.42578125" style="766" customWidth="1"/>
    <col min="8646" max="8646" width="4.85546875" style="766" customWidth="1"/>
    <col min="8647" max="8647" width="1.5703125" style="766" customWidth="1"/>
    <col min="8648" max="8648" width="7.5703125" style="766" customWidth="1"/>
    <col min="8649" max="8649" width="0" style="766" hidden="1" customWidth="1"/>
    <col min="8650" max="8650" width="0.5703125" style="766" customWidth="1"/>
    <col min="8651" max="8651" width="0.85546875" style="766" customWidth="1"/>
    <col min="8652" max="8652" width="6.42578125" style="766" customWidth="1"/>
    <col min="8653" max="8653" width="2.5703125" style="766" customWidth="1"/>
    <col min="8654" max="8654" width="0.7109375" style="766" customWidth="1"/>
    <col min="8655" max="8655" width="0.85546875" style="766" customWidth="1"/>
    <col min="8656" max="8656" width="4.5703125" style="766" customWidth="1"/>
    <col min="8657" max="8657" width="0" style="766" hidden="1" customWidth="1"/>
    <col min="8658" max="8658" width="3.5703125" style="766" customWidth="1"/>
    <col min="8659" max="8659" width="1.140625" style="766" customWidth="1"/>
    <col min="8660" max="8660" width="4" style="766" customWidth="1"/>
    <col min="8661" max="8662" width="0" style="766" hidden="1" customWidth="1"/>
    <col min="8663" max="8663" width="0.85546875" style="766" customWidth="1"/>
    <col min="8664" max="8664" width="5.28515625" style="766" customWidth="1"/>
    <col min="8665" max="8665" width="3.28515625" style="766" customWidth="1"/>
    <col min="8666" max="8666" width="4.7109375" style="766" customWidth="1"/>
    <col min="8667" max="8667" width="2.5703125" style="766" customWidth="1"/>
    <col min="8668" max="8668" width="1" style="766" customWidth="1"/>
    <col min="8669" max="8672" width="0" style="766" hidden="1" customWidth="1"/>
    <col min="8673" max="8673" width="10.140625" style="766" customWidth="1"/>
    <col min="8674" max="8678" width="5.28515625" style="766" customWidth="1"/>
    <col min="8679" max="8679" width="6.42578125" style="766" customWidth="1"/>
    <col min="8680" max="8689" width="5.28515625" style="766" customWidth="1"/>
    <col min="8690" max="8891" width="9.140625" style="766"/>
    <col min="8892" max="8892" width="1" style="766" customWidth="1"/>
    <col min="8893" max="8893" width="2.42578125" style="766" customWidth="1"/>
    <col min="8894" max="8894" width="2.140625" style="766" customWidth="1"/>
    <col min="8895" max="8895" width="23" style="766" customWidth="1"/>
    <col min="8896" max="8896" width="7.140625" style="766" customWidth="1"/>
    <col min="8897" max="8897" width="1.42578125" style="766" customWidth="1"/>
    <col min="8898" max="8898" width="3.5703125" style="766" customWidth="1"/>
    <col min="8899" max="8899" width="4" style="766" customWidth="1"/>
    <col min="8900" max="8900" width="0" style="766" hidden="1" customWidth="1"/>
    <col min="8901" max="8901" width="0.42578125" style="766" customWidth="1"/>
    <col min="8902" max="8902" width="4.85546875" style="766" customWidth="1"/>
    <col min="8903" max="8903" width="1.5703125" style="766" customWidth="1"/>
    <col min="8904" max="8904" width="7.5703125" style="766" customWidth="1"/>
    <col min="8905" max="8905" width="0" style="766" hidden="1" customWidth="1"/>
    <col min="8906" max="8906" width="0.5703125" style="766" customWidth="1"/>
    <col min="8907" max="8907" width="0.85546875" style="766" customWidth="1"/>
    <col min="8908" max="8908" width="6.42578125" style="766" customWidth="1"/>
    <col min="8909" max="8909" width="2.5703125" style="766" customWidth="1"/>
    <col min="8910" max="8910" width="0.7109375" style="766" customWidth="1"/>
    <col min="8911" max="8911" width="0.85546875" style="766" customWidth="1"/>
    <col min="8912" max="8912" width="4.5703125" style="766" customWidth="1"/>
    <col min="8913" max="8913" width="0" style="766" hidden="1" customWidth="1"/>
    <col min="8914" max="8914" width="3.5703125" style="766" customWidth="1"/>
    <col min="8915" max="8915" width="1.140625" style="766" customWidth="1"/>
    <col min="8916" max="8916" width="4" style="766" customWidth="1"/>
    <col min="8917" max="8918" width="0" style="766" hidden="1" customWidth="1"/>
    <col min="8919" max="8919" width="0.85546875" style="766" customWidth="1"/>
    <col min="8920" max="8920" width="5.28515625" style="766" customWidth="1"/>
    <col min="8921" max="8921" width="3.28515625" style="766" customWidth="1"/>
    <col min="8922" max="8922" width="4.7109375" style="766" customWidth="1"/>
    <col min="8923" max="8923" width="2.5703125" style="766" customWidth="1"/>
    <col min="8924" max="8924" width="1" style="766" customWidth="1"/>
    <col min="8925" max="8928" width="0" style="766" hidden="1" customWidth="1"/>
    <col min="8929" max="8929" width="10.140625" style="766" customWidth="1"/>
    <col min="8930" max="8934" width="5.28515625" style="766" customWidth="1"/>
    <col min="8935" max="8935" width="6.42578125" style="766" customWidth="1"/>
    <col min="8936" max="8945" width="5.28515625" style="766" customWidth="1"/>
    <col min="8946" max="9147" width="9.140625" style="766"/>
    <col min="9148" max="9148" width="1" style="766" customWidth="1"/>
    <col min="9149" max="9149" width="2.42578125" style="766" customWidth="1"/>
    <col min="9150" max="9150" width="2.140625" style="766" customWidth="1"/>
    <col min="9151" max="9151" width="23" style="766" customWidth="1"/>
    <col min="9152" max="9152" width="7.140625" style="766" customWidth="1"/>
    <col min="9153" max="9153" width="1.42578125" style="766" customWidth="1"/>
    <col min="9154" max="9154" width="3.5703125" style="766" customWidth="1"/>
    <col min="9155" max="9155" width="4" style="766" customWidth="1"/>
    <col min="9156" max="9156" width="0" style="766" hidden="1" customWidth="1"/>
    <col min="9157" max="9157" width="0.42578125" style="766" customWidth="1"/>
    <col min="9158" max="9158" width="4.85546875" style="766" customWidth="1"/>
    <col min="9159" max="9159" width="1.5703125" style="766" customWidth="1"/>
    <col min="9160" max="9160" width="7.5703125" style="766" customWidth="1"/>
    <col min="9161" max="9161" width="0" style="766" hidden="1" customWidth="1"/>
    <col min="9162" max="9162" width="0.5703125" style="766" customWidth="1"/>
    <col min="9163" max="9163" width="0.85546875" style="766" customWidth="1"/>
    <col min="9164" max="9164" width="6.42578125" style="766" customWidth="1"/>
    <col min="9165" max="9165" width="2.5703125" style="766" customWidth="1"/>
    <col min="9166" max="9166" width="0.7109375" style="766" customWidth="1"/>
    <col min="9167" max="9167" width="0.85546875" style="766" customWidth="1"/>
    <col min="9168" max="9168" width="4.5703125" style="766" customWidth="1"/>
    <col min="9169" max="9169" width="0" style="766" hidden="1" customWidth="1"/>
    <col min="9170" max="9170" width="3.5703125" style="766" customWidth="1"/>
    <col min="9171" max="9171" width="1.140625" style="766" customWidth="1"/>
    <col min="9172" max="9172" width="4" style="766" customWidth="1"/>
    <col min="9173" max="9174" width="0" style="766" hidden="1" customWidth="1"/>
    <col min="9175" max="9175" width="0.85546875" style="766" customWidth="1"/>
    <col min="9176" max="9176" width="5.28515625" style="766" customWidth="1"/>
    <col min="9177" max="9177" width="3.28515625" style="766" customWidth="1"/>
    <col min="9178" max="9178" width="4.7109375" style="766" customWidth="1"/>
    <col min="9179" max="9179" width="2.5703125" style="766" customWidth="1"/>
    <col min="9180" max="9180" width="1" style="766" customWidth="1"/>
    <col min="9181" max="9184" width="0" style="766" hidden="1" customWidth="1"/>
    <col min="9185" max="9185" width="10.140625" style="766" customWidth="1"/>
    <col min="9186" max="9190" width="5.28515625" style="766" customWidth="1"/>
    <col min="9191" max="9191" width="6.42578125" style="766" customWidth="1"/>
    <col min="9192" max="9201" width="5.28515625" style="766" customWidth="1"/>
    <col min="9202" max="9403" width="9.140625" style="766"/>
    <col min="9404" max="9404" width="1" style="766" customWidth="1"/>
    <col min="9405" max="9405" width="2.42578125" style="766" customWidth="1"/>
    <col min="9406" max="9406" width="2.140625" style="766" customWidth="1"/>
    <col min="9407" max="9407" width="23" style="766" customWidth="1"/>
    <col min="9408" max="9408" width="7.140625" style="766" customWidth="1"/>
    <col min="9409" max="9409" width="1.42578125" style="766" customWidth="1"/>
    <col min="9410" max="9410" width="3.5703125" style="766" customWidth="1"/>
    <col min="9411" max="9411" width="4" style="766" customWidth="1"/>
    <col min="9412" max="9412" width="0" style="766" hidden="1" customWidth="1"/>
    <col min="9413" max="9413" width="0.42578125" style="766" customWidth="1"/>
    <col min="9414" max="9414" width="4.85546875" style="766" customWidth="1"/>
    <col min="9415" max="9415" width="1.5703125" style="766" customWidth="1"/>
    <col min="9416" max="9416" width="7.5703125" style="766" customWidth="1"/>
    <col min="9417" max="9417" width="0" style="766" hidden="1" customWidth="1"/>
    <col min="9418" max="9418" width="0.5703125" style="766" customWidth="1"/>
    <col min="9419" max="9419" width="0.85546875" style="766" customWidth="1"/>
    <col min="9420" max="9420" width="6.42578125" style="766" customWidth="1"/>
    <col min="9421" max="9421" width="2.5703125" style="766" customWidth="1"/>
    <col min="9422" max="9422" width="0.7109375" style="766" customWidth="1"/>
    <col min="9423" max="9423" width="0.85546875" style="766" customWidth="1"/>
    <col min="9424" max="9424" width="4.5703125" style="766" customWidth="1"/>
    <col min="9425" max="9425" width="0" style="766" hidden="1" customWidth="1"/>
    <col min="9426" max="9426" width="3.5703125" style="766" customWidth="1"/>
    <col min="9427" max="9427" width="1.140625" style="766" customWidth="1"/>
    <col min="9428" max="9428" width="4" style="766" customWidth="1"/>
    <col min="9429" max="9430" width="0" style="766" hidden="1" customWidth="1"/>
    <col min="9431" max="9431" width="0.85546875" style="766" customWidth="1"/>
    <col min="9432" max="9432" width="5.28515625" style="766" customWidth="1"/>
    <col min="9433" max="9433" width="3.28515625" style="766" customWidth="1"/>
    <col min="9434" max="9434" width="4.7109375" style="766" customWidth="1"/>
    <col min="9435" max="9435" width="2.5703125" style="766" customWidth="1"/>
    <col min="9436" max="9436" width="1" style="766" customWidth="1"/>
    <col min="9437" max="9440" width="0" style="766" hidden="1" customWidth="1"/>
    <col min="9441" max="9441" width="10.140625" style="766" customWidth="1"/>
    <col min="9442" max="9446" width="5.28515625" style="766" customWidth="1"/>
    <col min="9447" max="9447" width="6.42578125" style="766" customWidth="1"/>
    <col min="9448" max="9457" width="5.28515625" style="766" customWidth="1"/>
    <col min="9458" max="9659" width="9.140625" style="766"/>
    <col min="9660" max="9660" width="1" style="766" customWidth="1"/>
    <col min="9661" max="9661" width="2.42578125" style="766" customWidth="1"/>
    <col min="9662" max="9662" width="2.140625" style="766" customWidth="1"/>
    <col min="9663" max="9663" width="23" style="766" customWidth="1"/>
    <col min="9664" max="9664" width="7.140625" style="766" customWidth="1"/>
    <col min="9665" max="9665" width="1.42578125" style="766" customWidth="1"/>
    <col min="9666" max="9666" width="3.5703125" style="766" customWidth="1"/>
    <col min="9667" max="9667" width="4" style="766" customWidth="1"/>
    <col min="9668" max="9668" width="0" style="766" hidden="1" customWidth="1"/>
    <col min="9669" max="9669" width="0.42578125" style="766" customWidth="1"/>
    <col min="9670" max="9670" width="4.85546875" style="766" customWidth="1"/>
    <col min="9671" max="9671" width="1.5703125" style="766" customWidth="1"/>
    <col min="9672" max="9672" width="7.5703125" style="766" customWidth="1"/>
    <col min="9673" max="9673" width="0" style="766" hidden="1" customWidth="1"/>
    <col min="9674" max="9674" width="0.5703125" style="766" customWidth="1"/>
    <col min="9675" max="9675" width="0.85546875" style="766" customWidth="1"/>
    <col min="9676" max="9676" width="6.42578125" style="766" customWidth="1"/>
    <col min="9677" max="9677" width="2.5703125" style="766" customWidth="1"/>
    <col min="9678" max="9678" width="0.7109375" style="766" customWidth="1"/>
    <col min="9679" max="9679" width="0.85546875" style="766" customWidth="1"/>
    <col min="9680" max="9680" width="4.5703125" style="766" customWidth="1"/>
    <col min="9681" max="9681" width="0" style="766" hidden="1" customWidth="1"/>
    <col min="9682" max="9682" width="3.5703125" style="766" customWidth="1"/>
    <col min="9683" max="9683" width="1.140625" style="766" customWidth="1"/>
    <col min="9684" max="9684" width="4" style="766" customWidth="1"/>
    <col min="9685" max="9686" width="0" style="766" hidden="1" customWidth="1"/>
    <col min="9687" max="9687" width="0.85546875" style="766" customWidth="1"/>
    <col min="9688" max="9688" width="5.28515625" style="766" customWidth="1"/>
    <col min="9689" max="9689" width="3.28515625" style="766" customWidth="1"/>
    <col min="9690" max="9690" width="4.7109375" style="766" customWidth="1"/>
    <col min="9691" max="9691" width="2.5703125" style="766" customWidth="1"/>
    <col min="9692" max="9692" width="1" style="766" customWidth="1"/>
    <col min="9693" max="9696" width="0" style="766" hidden="1" customWidth="1"/>
    <col min="9697" max="9697" width="10.140625" style="766" customWidth="1"/>
    <col min="9698" max="9702" width="5.28515625" style="766" customWidth="1"/>
    <col min="9703" max="9703" width="6.42578125" style="766" customWidth="1"/>
    <col min="9704" max="9713" width="5.28515625" style="766" customWidth="1"/>
    <col min="9714" max="9915" width="9.140625" style="766"/>
    <col min="9916" max="9916" width="1" style="766" customWidth="1"/>
    <col min="9917" max="9917" width="2.42578125" style="766" customWidth="1"/>
    <col min="9918" max="9918" width="2.140625" style="766" customWidth="1"/>
    <col min="9919" max="9919" width="23" style="766" customWidth="1"/>
    <col min="9920" max="9920" width="7.140625" style="766" customWidth="1"/>
    <col min="9921" max="9921" width="1.42578125" style="766" customWidth="1"/>
    <col min="9922" max="9922" width="3.5703125" style="766" customWidth="1"/>
    <col min="9923" max="9923" width="4" style="766" customWidth="1"/>
    <col min="9924" max="9924" width="0" style="766" hidden="1" customWidth="1"/>
    <col min="9925" max="9925" width="0.42578125" style="766" customWidth="1"/>
    <col min="9926" max="9926" width="4.85546875" style="766" customWidth="1"/>
    <col min="9927" max="9927" width="1.5703125" style="766" customWidth="1"/>
    <col min="9928" max="9928" width="7.5703125" style="766" customWidth="1"/>
    <col min="9929" max="9929" width="0" style="766" hidden="1" customWidth="1"/>
    <col min="9930" max="9930" width="0.5703125" style="766" customWidth="1"/>
    <col min="9931" max="9931" width="0.85546875" style="766" customWidth="1"/>
    <col min="9932" max="9932" width="6.42578125" style="766" customWidth="1"/>
    <col min="9933" max="9933" width="2.5703125" style="766" customWidth="1"/>
    <col min="9934" max="9934" width="0.7109375" style="766" customWidth="1"/>
    <col min="9935" max="9935" width="0.85546875" style="766" customWidth="1"/>
    <col min="9936" max="9936" width="4.5703125" style="766" customWidth="1"/>
    <col min="9937" max="9937" width="0" style="766" hidden="1" customWidth="1"/>
    <col min="9938" max="9938" width="3.5703125" style="766" customWidth="1"/>
    <col min="9939" max="9939" width="1.140625" style="766" customWidth="1"/>
    <col min="9940" max="9940" width="4" style="766" customWidth="1"/>
    <col min="9941" max="9942" width="0" style="766" hidden="1" customWidth="1"/>
    <col min="9943" max="9943" width="0.85546875" style="766" customWidth="1"/>
    <col min="9944" max="9944" width="5.28515625" style="766" customWidth="1"/>
    <col min="9945" max="9945" width="3.28515625" style="766" customWidth="1"/>
    <col min="9946" max="9946" width="4.7109375" style="766" customWidth="1"/>
    <col min="9947" max="9947" width="2.5703125" style="766" customWidth="1"/>
    <col min="9948" max="9948" width="1" style="766" customWidth="1"/>
    <col min="9949" max="9952" width="0" style="766" hidden="1" customWidth="1"/>
    <col min="9953" max="9953" width="10.140625" style="766" customWidth="1"/>
    <col min="9954" max="9958" width="5.28515625" style="766" customWidth="1"/>
    <col min="9959" max="9959" width="6.42578125" style="766" customWidth="1"/>
    <col min="9960" max="9969" width="5.28515625" style="766" customWidth="1"/>
    <col min="9970" max="10171" width="9.140625" style="766"/>
    <col min="10172" max="10172" width="1" style="766" customWidth="1"/>
    <col min="10173" max="10173" width="2.42578125" style="766" customWidth="1"/>
    <col min="10174" max="10174" width="2.140625" style="766" customWidth="1"/>
    <col min="10175" max="10175" width="23" style="766" customWidth="1"/>
    <col min="10176" max="10176" width="7.140625" style="766" customWidth="1"/>
    <col min="10177" max="10177" width="1.42578125" style="766" customWidth="1"/>
    <col min="10178" max="10178" width="3.5703125" style="766" customWidth="1"/>
    <col min="10179" max="10179" width="4" style="766" customWidth="1"/>
    <col min="10180" max="10180" width="0" style="766" hidden="1" customWidth="1"/>
    <col min="10181" max="10181" width="0.42578125" style="766" customWidth="1"/>
    <col min="10182" max="10182" width="4.85546875" style="766" customWidth="1"/>
    <col min="10183" max="10183" width="1.5703125" style="766" customWidth="1"/>
    <col min="10184" max="10184" width="7.5703125" style="766" customWidth="1"/>
    <col min="10185" max="10185" width="0" style="766" hidden="1" customWidth="1"/>
    <col min="10186" max="10186" width="0.5703125" style="766" customWidth="1"/>
    <col min="10187" max="10187" width="0.85546875" style="766" customWidth="1"/>
    <col min="10188" max="10188" width="6.42578125" style="766" customWidth="1"/>
    <col min="10189" max="10189" width="2.5703125" style="766" customWidth="1"/>
    <col min="10190" max="10190" width="0.7109375" style="766" customWidth="1"/>
    <col min="10191" max="10191" width="0.85546875" style="766" customWidth="1"/>
    <col min="10192" max="10192" width="4.5703125" style="766" customWidth="1"/>
    <col min="10193" max="10193" width="0" style="766" hidden="1" customWidth="1"/>
    <col min="10194" max="10194" width="3.5703125" style="766" customWidth="1"/>
    <col min="10195" max="10195" width="1.140625" style="766" customWidth="1"/>
    <col min="10196" max="10196" width="4" style="766" customWidth="1"/>
    <col min="10197" max="10198" width="0" style="766" hidden="1" customWidth="1"/>
    <col min="10199" max="10199" width="0.85546875" style="766" customWidth="1"/>
    <col min="10200" max="10200" width="5.28515625" style="766" customWidth="1"/>
    <col min="10201" max="10201" width="3.28515625" style="766" customWidth="1"/>
    <col min="10202" max="10202" width="4.7109375" style="766" customWidth="1"/>
    <col min="10203" max="10203" width="2.5703125" style="766" customWidth="1"/>
    <col min="10204" max="10204" width="1" style="766" customWidth="1"/>
    <col min="10205" max="10208" width="0" style="766" hidden="1" customWidth="1"/>
    <col min="10209" max="10209" width="10.140625" style="766" customWidth="1"/>
    <col min="10210" max="10214" width="5.28515625" style="766" customWidth="1"/>
    <col min="10215" max="10215" width="6.42578125" style="766" customWidth="1"/>
    <col min="10216" max="10225" width="5.28515625" style="766" customWidth="1"/>
    <col min="10226" max="10427" width="9.140625" style="766"/>
    <col min="10428" max="10428" width="1" style="766" customWidth="1"/>
    <col min="10429" max="10429" width="2.42578125" style="766" customWidth="1"/>
    <col min="10430" max="10430" width="2.140625" style="766" customWidth="1"/>
    <col min="10431" max="10431" width="23" style="766" customWidth="1"/>
    <col min="10432" max="10432" width="7.140625" style="766" customWidth="1"/>
    <col min="10433" max="10433" width="1.42578125" style="766" customWidth="1"/>
    <col min="10434" max="10434" width="3.5703125" style="766" customWidth="1"/>
    <col min="10435" max="10435" width="4" style="766" customWidth="1"/>
    <col min="10436" max="10436" width="0" style="766" hidden="1" customWidth="1"/>
    <col min="10437" max="10437" width="0.42578125" style="766" customWidth="1"/>
    <col min="10438" max="10438" width="4.85546875" style="766" customWidth="1"/>
    <col min="10439" max="10439" width="1.5703125" style="766" customWidth="1"/>
    <col min="10440" max="10440" width="7.5703125" style="766" customWidth="1"/>
    <col min="10441" max="10441" width="0" style="766" hidden="1" customWidth="1"/>
    <col min="10442" max="10442" width="0.5703125" style="766" customWidth="1"/>
    <col min="10443" max="10443" width="0.85546875" style="766" customWidth="1"/>
    <col min="10444" max="10444" width="6.42578125" style="766" customWidth="1"/>
    <col min="10445" max="10445" width="2.5703125" style="766" customWidth="1"/>
    <col min="10446" max="10446" width="0.7109375" style="766" customWidth="1"/>
    <col min="10447" max="10447" width="0.85546875" style="766" customWidth="1"/>
    <col min="10448" max="10448" width="4.5703125" style="766" customWidth="1"/>
    <col min="10449" max="10449" width="0" style="766" hidden="1" customWidth="1"/>
    <col min="10450" max="10450" width="3.5703125" style="766" customWidth="1"/>
    <col min="10451" max="10451" width="1.140625" style="766" customWidth="1"/>
    <col min="10452" max="10452" width="4" style="766" customWidth="1"/>
    <col min="10453" max="10454" width="0" style="766" hidden="1" customWidth="1"/>
    <col min="10455" max="10455" width="0.85546875" style="766" customWidth="1"/>
    <col min="10456" max="10456" width="5.28515625" style="766" customWidth="1"/>
    <col min="10457" max="10457" width="3.28515625" style="766" customWidth="1"/>
    <col min="10458" max="10458" width="4.7109375" style="766" customWidth="1"/>
    <col min="10459" max="10459" width="2.5703125" style="766" customWidth="1"/>
    <col min="10460" max="10460" width="1" style="766" customWidth="1"/>
    <col min="10461" max="10464" width="0" style="766" hidden="1" customWidth="1"/>
    <col min="10465" max="10465" width="10.140625" style="766" customWidth="1"/>
    <col min="10466" max="10470" width="5.28515625" style="766" customWidth="1"/>
    <col min="10471" max="10471" width="6.42578125" style="766" customWidth="1"/>
    <col min="10472" max="10481" width="5.28515625" style="766" customWidth="1"/>
    <col min="10482" max="10683" width="9.140625" style="766"/>
    <col min="10684" max="10684" width="1" style="766" customWidth="1"/>
    <col min="10685" max="10685" width="2.42578125" style="766" customWidth="1"/>
    <col min="10686" max="10686" width="2.140625" style="766" customWidth="1"/>
    <col min="10687" max="10687" width="23" style="766" customWidth="1"/>
    <col min="10688" max="10688" width="7.140625" style="766" customWidth="1"/>
    <col min="10689" max="10689" width="1.42578125" style="766" customWidth="1"/>
    <col min="10690" max="10690" width="3.5703125" style="766" customWidth="1"/>
    <col min="10691" max="10691" width="4" style="766" customWidth="1"/>
    <col min="10692" max="10692" width="0" style="766" hidden="1" customWidth="1"/>
    <col min="10693" max="10693" width="0.42578125" style="766" customWidth="1"/>
    <col min="10694" max="10694" width="4.85546875" style="766" customWidth="1"/>
    <col min="10695" max="10695" width="1.5703125" style="766" customWidth="1"/>
    <col min="10696" max="10696" width="7.5703125" style="766" customWidth="1"/>
    <col min="10697" max="10697" width="0" style="766" hidden="1" customWidth="1"/>
    <col min="10698" max="10698" width="0.5703125" style="766" customWidth="1"/>
    <col min="10699" max="10699" width="0.85546875" style="766" customWidth="1"/>
    <col min="10700" max="10700" width="6.42578125" style="766" customWidth="1"/>
    <col min="10701" max="10701" width="2.5703125" style="766" customWidth="1"/>
    <col min="10702" max="10702" width="0.7109375" style="766" customWidth="1"/>
    <col min="10703" max="10703" width="0.85546875" style="766" customWidth="1"/>
    <col min="10704" max="10704" width="4.5703125" style="766" customWidth="1"/>
    <col min="10705" max="10705" width="0" style="766" hidden="1" customWidth="1"/>
    <col min="10706" max="10706" width="3.5703125" style="766" customWidth="1"/>
    <col min="10707" max="10707" width="1.140625" style="766" customWidth="1"/>
    <col min="10708" max="10708" width="4" style="766" customWidth="1"/>
    <col min="10709" max="10710" width="0" style="766" hidden="1" customWidth="1"/>
    <col min="10711" max="10711" width="0.85546875" style="766" customWidth="1"/>
    <col min="10712" max="10712" width="5.28515625" style="766" customWidth="1"/>
    <col min="10713" max="10713" width="3.28515625" style="766" customWidth="1"/>
    <col min="10714" max="10714" width="4.7109375" style="766" customWidth="1"/>
    <col min="10715" max="10715" width="2.5703125" style="766" customWidth="1"/>
    <col min="10716" max="10716" width="1" style="766" customWidth="1"/>
    <col min="10717" max="10720" width="0" style="766" hidden="1" customWidth="1"/>
    <col min="10721" max="10721" width="10.140625" style="766" customWidth="1"/>
    <col min="10722" max="10726" width="5.28515625" style="766" customWidth="1"/>
    <col min="10727" max="10727" width="6.42578125" style="766" customWidth="1"/>
    <col min="10728" max="10737" width="5.28515625" style="766" customWidth="1"/>
    <col min="10738" max="10939" width="9.140625" style="766"/>
    <col min="10940" max="10940" width="1" style="766" customWidth="1"/>
    <col min="10941" max="10941" width="2.42578125" style="766" customWidth="1"/>
    <col min="10942" max="10942" width="2.140625" style="766" customWidth="1"/>
    <col min="10943" max="10943" width="23" style="766" customWidth="1"/>
    <col min="10944" max="10944" width="7.140625" style="766" customWidth="1"/>
    <col min="10945" max="10945" width="1.42578125" style="766" customWidth="1"/>
    <col min="10946" max="10946" width="3.5703125" style="766" customWidth="1"/>
    <col min="10947" max="10947" width="4" style="766" customWidth="1"/>
    <col min="10948" max="10948" width="0" style="766" hidden="1" customWidth="1"/>
    <col min="10949" max="10949" width="0.42578125" style="766" customWidth="1"/>
    <col min="10950" max="10950" width="4.85546875" style="766" customWidth="1"/>
    <col min="10951" max="10951" width="1.5703125" style="766" customWidth="1"/>
    <col min="10952" max="10952" width="7.5703125" style="766" customWidth="1"/>
    <col min="10953" max="10953" width="0" style="766" hidden="1" customWidth="1"/>
    <col min="10954" max="10954" width="0.5703125" style="766" customWidth="1"/>
    <col min="10955" max="10955" width="0.85546875" style="766" customWidth="1"/>
    <col min="10956" max="10956" width="6.42578125" style="766" customWidth="1"/>
    <col min="10957" max="10957" width="2.5703125" style="766" customWidth="1"/>
    <col min="10958" max="10958" width="0.7109375" style="766" customWidth="1"/>
    <col min="10959" max="10959" width="0.85546875" style="766" customWidth="1"/>
    <col min="10960" max="10960" width="4.5703125" style="766" customWidth="1"/>
    <col min="10961" max="10961" width="0" style="766" hidden="1" customWidth="1"/>
    <col min="10962" max="10962" width="3.5703125" style="766" customWidth="1"/>
    <col min="10963" max="10963" width="1.140625" style="766" customWidth="1"/>
    <col min="10964" max="10964" width="4" style="766" customWidth="1"/>
    <col min="10965" max="10966" width="0" style="766" hidden="1" customWidth="1"/>
    <col min="10967" max="10967" width="0.85546875" style="766" customWidth="1"/>
    <col min="10968" max="10968" width="5.28515625" style="766" customWidth="1"/>
    <col min="10969" max="10969" width="3.28515625" style="766" customWidth="1"/>
    <col min="10970" max="10970" width="4.7109375" style="766" customWidth="1"/>
    <col min="10971" max="10971" width="2.5703125" style="766" customWidth="1"/>
    <col min="10972" max="10972" width="1" style="766" customWidth="1"/>
    <col min="10973" max="10976" width="0" style="766" hidden="1" customWidth="1"/>
    <col min="10977" max="10977" width="10.140625" style="766" customWidth="1"/>
    <col min="10978" max="10982" width="5.28515625" style="766" customWidth="1"/>
    <col min="10983" max="10983" width="6.42578125" style="766" customWidth="1"/>
    <col min="10984" max="10993" width="5.28515625" style="766" customWidth="1"/>
    <col min="10994" max="11195" width="9.140625" style="766"/>
    <col min="11196" max="11196" width="1" style="766" customWidth="1"/>
    <col min="11197" max="11197" width="2.42578125" style="766" customWidth="1"/>
    <col min="11198" max="11198" width="2.140625" style="766" customWidth="1"/>
    <col min="11199" max="11199" width="23" style="766" customWidth="1"/>
    <col min="11200" max="11200" width="7.140625" style="766" customWidth="1"/>
    <col min="11201" max="11201" width="1.42578125" style="766" customWidth="1"/>
    <col min="11202" max="11202" width="3.5703125" style="766" customWidth="1"/>
    <col min="11203" max="11203" width="4" style="766" customWidth="1"/>
    <col min="11204" max="11204" width="0" style="766" hidden="1" customWidth="1"/>
    <col min="11205" max="11205" width="0.42578125" style="766" customWidth="1"/>
    <col min="11206" max="11206" width="4.85546875" style="766" customWidth="1"/>
    <col min="11207" max="11207" width="1.5703125" style="766" customWidth="1"/>
    <col min="11208" max="11208" width="7.5703125" style="766" customWidth="1"/>
    <col min="11209" max="11209" width="0" style="766" hidden="1" customWidth="1"/>
    <col min="11210" max="11210" width="0.5703125" style="766" customWidth="1"/>
    <col min="11211" max="11211" width="0.85546875" style="766" customWidth="1"/>
    <col min="11212" max="11212" width="6.42578125" style="766" customWidth="1"/>
    <col min="11213" max="11213" width="2.5703125" style="766" customWidth="1"/>
    <col min="11214" max="11214" width="0.7109375" style="766" customWidth="1"/>
    <col min="11215" max="11215" width="0.85546875" style="766" customWidth="1"/>
    <col min="11216" max="11216" width="4.5703125" style="766" customWidth="1"/>
    <col min="11217" max="11217" width="0" style="766" hidden="1" customWidth="1"/>
    <col min="11218" max="11218" width="3.5703125" style="766" customWidth="1"/>
    <col min="11219" max="11219" width="1.140625" style="766" customWidth="1"/>
    <col min="11220" max="11220" width="4" style="766" customWidth="1"/>
    <col min="11221" max="11222" width="0" style="766" hidden="1" customWidth="1"/>
    <col min="11223" max="11223" width="0.85546875" style="766" customWidth="1"/>
    <col min="11224" max="11224" width="5.28515625" style="766" customWidth="1"/>
    <col min="11225" max="11225" width="3.28515625" style="766" customWidth="1"/>
    <col min="11226" max="11226" width="4.7109375" style="766" customWidth="1"/>
    <col min="11227" max="11227" width="2.5703125" style="766" customWidth="1"/>
    <col min="11228" max="11228" width="1" style="766" customWidth="1"/>
    <col min="11229" max="11232" width="0" style="766" hidden="1" customWidth="1"/>
    <col min="11233" max="11233" width="10.140625" style="766" customWidth="1"/>
    <col min="11234" max="11238" width="5.28515625" style="766" customWidth="1"/>
    <col min="11239" max="11239" width="6.42578125" style="766" customWidth="1"/>
    <col min="11240" max="11249" width="5.28515625" style="766" customWidth="1"/>
    <col min="11250" max="11451" width="9.140625" style="766"/>
    <col min="11452" max="11452" width="1" style="766" customWidth="1"/>
    <col min="11453" max="11453" width="2.42578125" style="766" customWidth="1"/>
    <col min="11454" max="11454" width="2.140625" style="766" customWidth="1"/>
    <col min="11455" max="11455" width="23" style="766" customWidth="1"/>
    <col min="11456" max="11456" width="7.140625" style="766" customWidth="1"/>
    <col min="11457" max="11457" width="1.42578125" style="766" customWidth="1"/>
    <col min="11458" max="11458" width="3.5703125" style="766" customWidth="1"/>
    <col min="11459" max="11459" width="4" style="766" customWidth="1"/>
    <col min="11460" max="11460" width="0" style="766" hidden="1" customWidth="1"/>
    <col min="11461" max="11461" width="0.42578125" style="766" customWidth="1"/>
    <col min="11462" max="11462" width="4.85546875" style="766" customWidth="1"/>
    <col min="11463" max="11463" width="1.5703125" style="766" customWidth="1"/>
    <col min="11464" max="11464" width="7.5703125" style="766" customWidth="1"/>
    <col min="11465" max="11465" width="0" style="766" hidden="1" customWidth="1"/>
    <col min="11466" max="11466" width="0.5703125" style="766" customWidth="1"/>
    <col min="11467" max="11467" width="0.85546875" style="766" customWidth="1"/>
    <col min="11468" max="11468" width="6.42578125" style="766" customWidth="1"/>
    <col min="11469" max="11469" width="2.5703125" style="766" customWidth="1"/>
    <col min="11470" max="11470" width="0.7109375" style="766" customWidth="1"/>
    <col min="11471" max="11471" width="0.85546875" style="766" customWidth="1"/>
    <col min="11472" max="11472" width="4.5703125" style="766" customWidth="1"/>
    <col min="11473" max="11473" width="0" style="766" hidden="1" customWidth="1"/>
    <col min="11474" max="11474" width="3.5703125" style="766" customWidth="1"/>
    <col min="11475" max="11475" width="1.140625" style="766" customWidth="1"/>
    <col min="11476" max="11476" width="4" style="766" customWidth="1"/>
    <col min="11477" max="11478" width="0" style="766" hidden="1" customWidth="1"/>
    <col min="11479" max="11479" width="0.85546875" style="766" customWidth="1"/>
    <col min="11480" max="11480" width="5.28515625" style="766" customWidth="1"/>
    <col min="11481" max="11481" width="3.28515625" style="766" customWidth="1"/>
    <col min="11482" max="11482" width="4.7109375" style="766" customWidth="1"/>
    <col min="11483" max="11483" width="2.5703125" style="766" customWidth="1"/>
    <col min="11484" max="11484" width="1" style="766" customWidth="1"/>
    <col min="11485" max="11488" width="0" style="766" hidden="1" customWidth="1"/>
    <col min="11489" max="11489" width="10.140625" style="766" customWidth="1"/>
    <col min="11490" max="11494" width="5.28515625" style="766" customWidth="1"/>
    <col min="11495" max="11495" width="6.42578125" style="766" customWidth="1"/>
    <col min="11496" max="11505" width="5.28515625" style="766" customWidth="1"/>
    <col min="11506" max="11707" width="9.140625" style="766"/>
    <col min="11708" max="11708" width="1" style="766" customWidth="1"/>
    <col min="11709" max="11709" width="2.42578125" style="766" customWidth="1"/>
    <col min="11710" max="11710" width="2.140625" style="766" customWidth="1"/>
    <col min="11711" max="11711" width="23" style="766" customWidth="1"/>
    <col min="11712" max="11712" width="7.140625" style="766" customWidth="1"/>
    <col min="11713" max="11713" width="1.42578125" style="766" customWidth="1"/>
    <col min="11714" max="11714" width="3.5703125" style="766" customWidth="1"/>
    <col min="11715" max="11715" width="4" style="766" customWidth="1"/>
    <col min="11716" max="11716" width="0" style="766" hidden="1" customWidth="1"/>
    <col min="11717" max="11717" width="0.42578125" style="766" customWidth="1"/>
    <col min="11718" max="11718" width="4.85546875" style="766" customWidth="1"/>
    <col min="11719" max="11719" width="1.5703125" style="766" customWidth="1"/>
    <col min="11720" max="11720" width="7.5703125" style="766" customWidth="1"/>
    <col min="11721" max="11721" width="0" style="766" hidden="1" customWidth="1"/>
    <col min="11722" max="11722" width="0.5703125" style="766" customWidth="1"/>
    <col min="11723" max="11723" width="0.85546875" style="766" customWidth="1"/>
    <col min="11724" max="11724" width="6.42578125" style="766" customWidth="1"/>
    <col min="11725" max="11725" width="2.5703125" style="766" customWidth="1"/>
    <col min="11726" max="11726" width="0.7109375" style="766" customWidth="1"/>
    <col min="11727" max="11727" width="0.85546875" style="766" customWidth="1"/>
    <col min="11728" max="11728" width="4.5703125" style="766" customWidth="1"/>
    <col min="11729" max="11729" width="0" style="766" hidden="1" customWidth="1"/>
    <col min="11730" max="11730" width="3.5703125" style="766" customWidth="1"/>
    <col min="11731" max="11731" width="1.140625" style="766" customWidth="1"/>
    <col min="11732" max="11732" width="4" style="766" customWidth="1"/>
    <col min="11733" max="11734" width="0" style="766" hidden="1" customWidth="1"/>
    <col min="11735" max="11735" width="0.85546875" style="766" customWidth="1"/>
    <col min="11736" max="11736" width="5.28515625" style="766" customWidth="1"/>
    <col min="11737" max="11737" width="3.28515625" style="766" customWidth="1"/>
    <col min="11738" max="11738" width="4.7109375" style="766" customWidth="1"/>
    <col min="11739" max="11739" width="2.5703125" style="766" customWidth="1"/>
    <col min="11740" max="11740" width="1" style="766" customWidth="1"/>
    <col min="11741" max="11744" width="0" style="766" hidden="1" customWidth="1"/>
    <col min="11745" max="11745" width="10.140625" style="766" customWidth="1"/>
    <col min="11746" max="11750" width="5.28515625" style="766" customWidth="1"/>
    <col min="11751" max="11751" width="6.42578125" style="766" customWidth="1"/>
    <col min="11752" max="11761" width="5.28515625" style="766" customWidth="1"/>
    <col min="11762" max="11963" width="9.140625" style="766"/>
    <col min="11964" max="11964" width="1" style="766" customWidth="1"/>
    <col min="11965" max="11965" width="2.42578125" style="766" customWidth="1"/>
    <col min="11966" max="11966" width="2.140625" style="766" customWidth="1"/>
    <col min="11967" max="11967" width="23" style="766" customWidth="1"/>
    <col min="11968" max="11968" width="7.140625" style="766" customWidth="1"/>
    <col min="11969" max="11969" width="1.42578125" style="766" customWidth="1"/>
    <col min="11970" max="11970" width="3.5703125" style="766" customWidth="1"/>
    <col min="11971" max="11971" width="4" style="766" customWidth="1"/>
    <col min="11972" max="11972" width="0" style="766" hidden="1" customWidth="1"/>
    <col min="11973" max="11973" width="0.42578125" style="766" customWidth="1"/>
    <col min="11974" max="11974" width="4.85546875" style="766" customWidth="1"/>
    <col min="11975" max="11975" width="1.5703125" style="766" customWidth="1"/>
    <col min="11976" max="11976" width="7.5703125" style="766" customWidth="1"/>
    <col min="11977" max="11977" width="0" style="766" hidden="1" customWidth="1"/>
    <col min="11978" max="11978" width="0.5703125" style="766" customWidth="1"/>
    <col min="11979" max="11979" width="0.85546875" style="766" customWidth="1"/>
    <col min="11980" max="11980" width="6.42578125" style="766" customWidth="1"/>
    <col min="11981" max="11981" width="2.5703125" style="766" customWidth="1"/>
    <col min="11982" max="11982" width="0.7109375" style="766" customWidth="1"/>
    <col min="11983" max="11983" width="0.85546875" style="766" customWidth="1"/>
    <col min="11984" max="11984" width="4.5703125" style="766" customWidth="1"/>
    <col min="11985" max="11985" width="0" style="766" hidden="1" customWidth="1"/>
    <col min="11986" max="11986" width="3.5703125" style="766" customWidth="1"/>
    <col min="11987" max="11987" width="1.140625" style="766" customWidth="1"/>
    <col min="11988" max="11988" width="4" style="766" customWidth="1"/>
    <col min="11989" max="11990" width="0" style="766" hidden="1" customWidth="1"/>
    <col min="11991" max="11991" width="0.85546875" style="766" customWidth="1"/>
    <col min="11992" max="11992" width="5.28515625" style="766" customWidth="1"/>
    <col min="11993" max="11993" width="3.28515625" style="766" customWidth="1"/>
    <col min="11994" max="11994" width="4.7109375" style="766" customWidth="1"/>
    <col min="11995" max="11995" width="2.5703125" style="766" customWidth="1"/>
    <col min="11996" max="11996" width="1" style="766" customWidth="1"/>
    <col min="11997" max="12000" width="0" style="766" hidden="1" customWidth="1"/>
    <col min="12001" max="12001" width="10.140625" style="766" customWidth="1"/>
    <col min="12002" max="12006" width="5.28515625" style="766" customWidth="1"/>
    <col min="12007" max="12007" width="6.42578125" style="766" customWidth="1"/>
    <col min="12008" max="12017" width="5.28515625" style="766" customWidth="1"/>
    <col min="12018" max="12219" width="9.140625" style="766"/>
    <col min="12220" max="12220" width="1" style="766" customWidth="1"/>
    <col min="12221" max="12221" width="2.42578125" style="766" customWidth="1"/>
    <col min="12222" max="12222" width="2.140625" style="766" customWidth="1"/>
    <col min="12223" max="12223" width="23" style="766" customWidth="1"/>
    <col min="12224" max="12224" width="7.140625" style="766" customWidth="1"/>
    <col min="12225" max="12225" width="1.42578125" style="766" customWidth="1"/>
    <col min="12226" max="12226" width="3.5703125" style="766" customWidth="1"/>
    <col min="12227" max="12227" width="4" style="766" customWidth="1"/>
    <col min="12228" max="12228" width="0" style="766" hidden="1" customWidth="1"/>
    <col min="12229" max="12229" width="0.42578125" style="766" customWidth="1"/>
    <col min="12230" max="12230" width="4.85546875" style="766" customWidth="1"/>
    <col min="12231" max="12231" width="1.5703125" style="766" customWidth="1"/>
    <col min="12232" max="12232" width="7.5703125" style="766" customWidth="1"/>
    <col min="12233" max="12233" width="0" style="766" hidden="1" customWidth="1"/>
    <col min="12234" max="12234" width="0.5703125" style="766" customWidth="1"/>
    <col min="12235" max="12235" width="0.85546875" style="766" customWidth="1"/>
    <col min="12236" max="12236" width="6.42578125" style="766" customWidth="1"/>
    <col min="12237" max="12237" width="2.5703125" style="766" customWidth="1"/>
    <col min="12238" max="12238" width="0.7109375" style="766" customWidth="1"/>
    <col min="12239" max="12239" width="0.85546875" style="766" customWidth="1"/>
    <col min="12240" max="12240" width="4.5703125" style="766" customWidth="1"/>
    <col min="12241" max="12241" width="0" style="766" hidden="1" customWidth="1"/>
    <col min="12242" max="12242" width="3.5703125" style="766" customWidth="1"/>
    <col min="12243" max="12243" width="1.140625" style="766" customWidth="1"/>
    <col min="12244" max="12244" width="4" style="766" customWidth="1"/>
    <col min="12245" max="12246" width="0" style="766" hidden="1" customWidth="1"/>
    <col min="12247" max="12247" width="0.85546875" style="766" customWidth="1"/>
    <col min="12248" max="12248" width="5.28515625" style="766" customWidth="1"/>
    <col min="12249" max="12249" width="3.28515625" style="766" customWidth="1"/>
    <col min="12250" max="12250" width="4.7109375" style="766" customWidth="1"/>
    <col min="12251" max="12251" width="2.5703125" style="766" customWidth="1"/>
    <col min="12252" max="12252" width="1" style="766" customWidth="1"/>
    <col min="12253" max="12256" width="0" style="766" hidden="1" customWidth="1"/>
    <col min="12257" max="12257" width="10.140625" style="766" customWidth="1"/>
    <col min="12258" max="12262" width="5.28515625" style="766" customWidth="1"/>
    <col min="12263" max="12263" width="6.42578125" style="766" customWidth="1"/>
    <col min="12264" max="12273" width="5.28515625" style="766" customWidth="1"/>
    <col min="12274" max="12475" width="9.140625" style="766"/>
    <col min="12476" max="12476" width="1" style="766" customWidth="1"/>
    <col min="12477" max="12477" width="2.42578125" style="766" customWidth="1"/>
    <col min="12478" max="12478" width="2.140625" style="766" customWidth="1"/>
    <col min="12479" max="12479" width="23" style="766" customWidth="1"/>
    <col min="12480" max="12480" width="7.140625" style="766" customWidth="1"/>
    <col min="12481" max="12481" width="1.42578125" style="766" customWidth="1"/>
    <col min="12482" max="12482" width="3.5703125" style="766" customWidth="1"/>
    <col min="12483" max="12483" width="4" style="766" customWidth="1"/>
    <col min="12484" max="12484" width="0" style="766" hidden="1" customWidth="1"/>
    <col min="12485" max="12485" width="0.42578125" style="766" customWidth="1"/>
    <col min="12486" max="12486" width="4.85546875" style="766" customWidth="1"/>
    <col min="12487" max="12487" width="1.5703125" style="766" customWidth="1"/>
    <col min="12488" max="12488" width="7.5703125" style="766" customWidth="1"/>
    <col min="12489" max="12489" width="0" style="766" hidden="1" customWidth="1"/>
    <col min="12490" max="12490" width="0.5703125" style="766" customWidth="1"/>
    <col min="12491" max="12491" width="0.85546875" style="766" customWidth="1"/>
    <col min="12492" max="12492" width="6.42578125" style="766" customWidth="1"/>
    <col min="12493" max="12493" width="2.5703125" style="766" customWidth="1"/>
    <col min="12494" max="12494" width="0.7109375" style="766" customWidth="1"/>
    <col min="12495" max="12495" width="0.85546875" style="766" customWidth="1"/>
    <col min="12496" max="12496" width="4.5703125" style="766" customWidth="1"/>
    <col min="12497" max="12497" width="0" style="766" hidden="1" customWidth="1"/>
    <col min="12498" max="12498" width="3.5703125" style="766" customWidth="1"/>
    <col min="12499" max="12499" width="1.140625" style="766" customWidth="1"/>
    <col min="12500" max="12500" width="4" style="766" customWidth="1"/>
    <col min="12501" max="12502" width="0" style="766" hidden="1" customWidth="1"/>
    <col min="12503" max="12503" width="0.85546875" style="766" customWidth="1"/>
    <col min="12504" max="12504" width="5.28515625" style="766" customWidth="1"/>
    <col min="12505" max="12505" width="3.28515625" style="766" customWidth="1"/>
    <col min="12506" max="12506" width="4.7109375" style="766" customWidth="1"/>
    <col min="12507" max="12507" width="2.5703125" style="766" customWidth="1"/>
    <col min="12508" max="12508" width="1" style="766" customWidth="1"/>
    <col min="12509" max="12512" width="0" style="766" hidden="1" customWidth="1"/>
    <col min="12513" max="12513" width="10.140625" style="766" customWidth="1"/>
    <col min="12514" max="12518" width="5.28515625" style="766" customWidth="1"/>
    <col min="12519" max="12519" width="6.42578125" style="766" customWidth="1"/>
    <col min="12520" max="12529" width="5.28515625" style="766" customWidth="1"/>
    <col min="12530" max="12731" width="9.140625" style="766"/>
    <col min="12732" max="12732" width="1" style="766" customWidth="1"/>
    <col min="12733" max="12733" width="2.42578125" style="766" customWidth="1"/>
    <col min="12734" max="12734" width="2.140625" style="766" customWidth="1"/>
    <col min="12735" max="12735" width="23" style="766" customWidth="1"/>
    <col min="12736" max="12736" width="7.140625" style="766" customWidth="1"/>
    <col min="12737" max="12737" width="1.42578125" style="766" customWidth="1"/>
    <col min="12738" max="12738" width="3.5703125" style="766" customWidth="1"/>
    <col min="12739" max="12739" width="4" style="766" customWidth="1"/>
    <col min="12740" max="12740" width="0" style="766" hidden="1" customWidth="1"/>
    <col min="12741" max="12741" width="0.42578125" style="766" customWidth="1"/>
    <col min="12742" max="12742" width="4.85546875" style="766" customWidth="1"/>
    <col min="12743" max="12743" width="1.5703125" style="766" customWidth="1"/>
    <col min="12744" max="12744" width="7.5703125" style="766" customWidth="1"/>
    <col min="12745" max="12745" width="0" style="766" hidden="1" customWidth="1"/>
    <col min="12746" max="12746" width="0.5703125" style="766" customWidth="1"/>
    <col min="12747" max="12747" width="0.85546875" style="766" customWidth="1"/>
    <col min="12748" max="12748" width="6.42578125" style="766" customWidth="1"/>
    <col min="12749" max="12749" width="2.5703125" style="766" customWidth="1"/>
    <col min="12750" max="12750" width="0.7109375" style="766" customWidth="1"/>
    <col min="12751" max="12751" width="0.85546875" style="766" customWidth="1"/>
    <col min="12752" max="12752" width="4.5703125" style="766" customWidth="1"/>
    <col min="12753" max="12753" width="0" style="766" hidden="1" customWidth="1"/>
    <col min="12754" max="12754" width="3.5703125" style="766" customWidth="1"/>
    <col min="12755" max="12755" width="1.140625" style="766" customWidth="1"/>
    <col min="12756" max="12756" width="4" style="766" customWidth="1"/>
    <col min="12757" max="12758" width="0" style="766" hidden="1" customWidth="1"/>
    <col min="12759" max="12759" width="0.85546875" style="766" customWidth="1"/>
    <col min="12760" max="12760" width="5.28515625" style="766" customWidth="1"/>
    <col min="12761" max="12761" width="3.28515625" style="766" customWidth="1"/>
    <col min="12762" max="12762" width="4.7109375" style="766" customWidth="1"/>
    <col min="12763" max="12763" width="2.5703125" style="766" customWidth="1"/>
    <col min="12764" max="12764" width="1" style="766" customWidth="1"/>
    <col min="12765" max="12768" width="0" style="766" hidden="1" customWidth="1"/>
    <col min="12769" max="12769" width="10.140625" style="766" customWidth="1"/>
    <col min="12770" max="12774" width="5.28515625" style="766" customWidth="1"/>
    <col min="12775" max="12775" width="6.42578125" style="766" customWidth="1"/>
    <col min="12776" max="12785" width="5.28515625" style="766" customWidth="1"/>
    <col min="12786" max="12987" width="9.140625" style="766"/>
    <col min="12988" max="12988" width="1" style="766" customWidth="1"/>
    <col min="12989" max="12989" width="2.42578125" style="766" customWidth="1"/>
    <col min="12990" max="12990" width="2.140625" style="766" customWidth="1"/>
    <col min="12991" max="12991" width="23" style="766" customWidth="1"/>
    <col min="12992" max="12992" width="7.140625" style="766" customWidth="1"/>
    <col min="12993" max="12993" width="1.42578125" style="766" customWidth="1"/>
    <col min="12994" max="12994" width="3.5703125" style="766" customWidth="1"/>
    <col min="12995" max="12995" width="4" style="766" customWidth="1"/>
    <col min="12996" max="12996" width="0" style="766" hidden="1" customWidth="1"/>
    <col min="12997" max="12997" width="0.42578125" style="766" customWidth="1"/>
    <col min="12998" max="12998" width="4.85546875" style="766" customWidth="1"/>
    <col min="12999" max="12999" width="1.5703125" style="766" customWidth="1"/>
    <col min="13000" max="13000" width="7.5703125" style="766" customWidth="1"/>
    <col min="13001" max="13001" width="0" style="766" hidden="1" customWidth="1"/>
    <col min="13002" max="13002" width="0.5703125" style="766" customWidth="1"/>
    <col min="13003" max="13003" width="0.85546875" style="766" customWidth="1"/>
    <col min="13004" max="13004" width="6.42578125" style="766" customWidth="1"/>
    <col min="13005" max="13005" width="2.5703125" style="766" customWidth="1"/>
    <col min="13006" max="13006" width="0.7109375" style="766" customWidth="1"/>
    <col min="13007" max="13007" width="0.85546875" style="766" customWidth="1"/>
    <col min="13008" max="13008" width="4.5703125" style="766" customWidth="1"/>
    <col min="13009" max="13009" width="0" style="766" hidden="1" customWidth="1"/>
    <col min="13010" max="13010" width="3.5703125" style="766" customWidth="1"/>
    <col min="13011" max="13011" width="1.140625" style="766" customWidth="1"/>
    <col min="13012" max="13012" width="4" style="766" customWidth="1"/>
    <col min="13013" max="13014" width="0" style="766" hidden="1" customWidth="1"/>
    <col min="13015" max="13015" width="0.85546875" style="766" customWidth="1"/>
    <col min="13016" max="13016" width="5.28515625" style="766" customWidth="1"/>
    <col min="13017" max="13017" width="3.28515625" style="766" customWidth="1"/>
    <col min="13018" max="13018" width="4.7109375" style="766" customWidth="1"/>
    <col min="13019" max="13019" width="2.5703125" style="766" customWidth="1"/>
    <col min="13020" max="13020" width="1" style="766" customWidth="1"/>
    <col min="13021" max="13024" width="0" style="766" hidden="1" customWidth="1"/>
    <col min="13025" max="13025" width="10.140625" style="766" customWidth="1"/>
    <col min="13026" max="13030" width="5.28515625" style="766" customWidth="1"/>
    <col min="13031" max="13031" width="6.42578125" style="766" customWidth="1"/>
    <col min="13032" max="13041" width="5.28515625" style="766" customWidth="1"/>
    <col min="13042" max="13243" width="9.140625" style="766"/>
    <col min="13244" max="13244" width="1" style="766" customWidth="1"/>
    <col min="13245" max="13245" width="2.42578125" style="766" customWidth="1"/>
    <col min="13246" max="13246" width="2.140625" style="766" customWidth="1"/>
    <col min="13247" max="13247" width="23" style="766" customWidth="1"/>
    <col min="13248" max="13248" width="7.140625" style="766" customWidth="1"/>
    <col min="13249" max="13249" width="1.42578125" style="766" customWidth="1"/>
    <col min="13250" max="13250" width="3.5703125" style="766" customWidth="1"/>
    <col min="13251" max="13251" width="4" style="766" customWidth="1"/>
    <col min="13252" max="13252" width="0" style="766" hidden="1" customWidth="1"/>
    <col min="13253" max="13253" width="0.42578125" style="766" customWidth="1"/>
    <col min="13254" max="13254" width="4.85546875" style="766" customWidth="1"/>
    <col min="13255" max="13255" width="1.5703125" style="766" customWidth="1"/>
    <col min="13256" max="13256" width="7.5703125" style="766" customWidth="1"/>
    <col min="13257" max="13257" width="0" style="766" hidden="1" customWidth="1"/>
    <col min="13258" max="13258" width="0.5703125" style="766" customWidth="1"/>
    <col min="13259" max="13259" width="0.85546875" style="766" customWidth="1"/>
    <col min="13260" max="13260" width="6.42578125" style="766" customWidth="1"/>
    <col min="13261" max="13261" width="2.5703125" style="766" customWidth="1"/>
    <col min="13262" max="13262" width="0.7109375" style="766" customWidth="1"/>
    <col min="13263" max="13263" width="0.85546875" style="766" customWidth="1"/>
    <col min="13264" max="13264" width="4.5703125" style="766" customWidth="1"/>
    <col min="13265" max="13265" width="0" style="766" hidden="1" customWidth="1"/>
    <col min="13266" max="13266" width="3.5703125" style="766" customWidth="1"/>
    <col min="13267" max="13267" width="1.140625" style="766" customWidth="1"/>
    <col min="13268" max="13268" width="4" style="766" customWidth="1"/>
    <col min="13269" max="13270" width="0" style="766" hidden="1" customWidth="1"/>
    <col min="13271" max="13271" width="0.85546875" style="766" customWidth="1"/>
    <col min="13272" max="13272" width="5.28515625" style="766" customWidth="1"/>
    <col min="13273" max="13273" width="3.28515625" style="766" customWidth="1"/>
    <col min="13274" max="13274" width="4.7109375" style="766" customWidth="1"/>
    <col min="13275" max="13275" width="2.5703125" style="766" customWidth="1"/>
    <col min="13276" max="13276" width="1" style="766" customWidth="1"/>
    <col min="13277" max="13280" width="0" style="766" hidden="1" customWidth="1"/>
    <col min="13281" max="13281" width="10.140625" style="766" customWidth="1"/>
    <col min="13282" max="13286" width="5.28515625" style="766" customWidth="1"/>
    <col min="13287" max="13287" width="6.42578125" style="766" customWidth="1"/>
    <col min="13288" max="13297" width="5.28515625" style="766" customWidth="1"/>
    <col min="13298" max="13499" width="9.140625" style="766"/>
    <col min="13500" max="13500" width="1" style="766" customWidth="1"/>
    <col min="13501" max="13501" width="2.42578125" style="766" customWidth="1"/>
    <col min="13502" max="13502" width="2.140625" style="766" customWidth="1"/>
    <col min="13503" max="13503" width="23" style="766" customWidth="1"/>
    <col min="13504" max="13504" width="7.140625" style="766" customWidth="1"/>
    <col min="13505" max="13505" width="1.42578125" style="766" customWidth="1"/>
    <col min="13506" max="13506" width="3.5703125" style="766" customWidth="1"/>
    <col min="13507" max="13507" width="4" style="766" customWidth="1"/>
    <col min="13508" max="13508" width="0" style="766" hidden="1" customWidth="1"/>
    <col min="13509" max="13509" width="0.42578125" style="766" customWidth="1"/>
    <col min="13510" max="13510" width="4.85546875" style="766" customWidth="1"/>
    <col min="13511" max="13511" width="1.5703125" style="766" customWidth="1"/>
    <col min="13512" max="13512" width="7.5703125" style="766" customWidth="1"/>
    <col min="13513" max="13513" width="0" style="766" hidden="1" customWidth="1"/>
    <col min="13514" max="13514" width="0.5703125" style="766" customWidth="1"/>
    <col min="13515" max="13515" width="0.85546875" style="766" customWidth="1"/>
    <col min="13516" max="13516" width="6.42578125" style="766" customWidth="1"/>
    <col min="13517" max="13517" width="2.5703125" style="766" customWidth="1"/>
    <col min="13518" max="13518" width="0.7109375" style="766" customWidth="1"/>
    <col min="13519" max="13519" width="0.85546875" style="766" customWidth="1"/>
    <col min="13520" max="13520" width="4.5703125" style="766" customWidth="1"/>
    <col min="13521" max="13521" width="0" style="766" hidden="1" customWidth="1"/>
    <col min="13522" max="13522" width="3.5703125" style="766" customWidth="1"/>
    <col min="13523" max="13523" width="1.140625" style="766" customWidth="1"/>
    <col min="13524" max="13524" width="4" style="766" customWidth="1"/>
    <col min="13525" max="13526" width="0" style="766" hidden="1" customWidth="1"/>
    <col min="13527" max="13527" width="0.85546875" style="766" customWidth="1"/>
    <col min="13528" max="13528" width="5.28515625" style="766" customWidth="1"/>
    <col min="13529" max="13529" width="3.28515625" style="766" customWidth="1"/>
    <col min="13530" max="13530" width="4.7109375" style="766" customWidth="1"/>
    <col min="13531" max="13531" width="2.5703125" style="766" customWidth="1"/>
    <col min="13532" max="13532" width="1" style="766" customWidth="1"/>
    <col min="13533" max="13536" width="0" style="766" hidden="1" customWidth="1"/>
    <col min="13537" max="13537" width="10.140625" style="766" customWidth="1"/>
    <col min="13538" max="13542" width="5.28515625" style="766" customWidth="1"/>
    <col min="13543" max="13543" width="6.42578125" style="766" customWidth="1"/>
    <col min="13544" max="13553" width="5.28515625" style="766" customWidth="1"/>
    <col min="13554" max="13755" width="9.140625" style="766"/>
    <col min="13756" max="13756" width="1" style="766" customWidth="1"/>
    <col min="13757" max="13757" width="2.42578125" style="766" customWidth="1"/>
    <col min="13758" max="13758" width="2.140625" style="766" customWidth="1"/>
    <col min="13759" max="13759" width="23" style="766" customWidth="1"/>
    <col min="13760" max="13760" width="7.140625" style="766" customWidth="1"/>
    <col min="13761" max="13761" width="1.42578125" style="766" customWidth="1"/>
    <col min="13762" max="13762" width="3.5703125" style="766" customWidth="1"/>
    <col min="13763" max="13763" width="4" style="766" customWidth="1"/>
    <col min="13764" max="13764" width="0" style="766" hidden="1" customWidth="1"/>
    <col min="13765" max="13765" width="0.42578125" style="766" customWidth="1"/>
    <col min="13766" max="13766" width="4.85546875" style="766" customWidth="1"/>
    <col min="13767" max="13767" width="1.5703125" style="766" customWidth="1"/>
    <col min="13768" max="13768" width="7.5703125" style="766" customWidth="1"/>
    <col min="13769" max="13769" width="0" style="766" hidden="1" customWidth="1"/>
    <col min="13770" max="13770" width="0.5703125" style="766" customWidth="1"/>
    <col min="13771" max="13771" width="0.85546875" style="766" customWidth="1"/>
    <col min="13772" max="13772" width="6.42578125" style="766" customWidth="1"/>
    <col min="13773" max="13773" width="2.5703125" style="766" customWidth="1"/>
    <col min="13774" max="13774" width="0.7109375" style="766" customWidth="1"/>
    <col min="13775" max="13775" width="0.85546875" style="766" customWidth="1"/>
    <col min="13776" max="13776" width="4.5703125" style="766" customWidth="1"/>
    <col min="13777" max="13777" width="0" style="766" hidden="1" customWidth="1"/>
    <col min="13778" max="13778" width="3.5703125" style="766" customWidth="1"/>
    <col min="13779" max="13779" width="1.140625" style="766" customWidth="1"/>
    <col min="13780" max="13780" width="4" style="766" customWidth="1"/>
    <col min="13781" max="13782" width="0" style="766" hidden="1" customWidth="1"/>
    <col min="13783" max="13783" width="0.85546875" style="766" customWidth="1"/>
    <col min="13784" max="13784" width="5.28515625" style="766" customWidth="1"/>
    <col min="13785" max="13785" width="3.28515625" style="766" customWidth="1"/>
    <col min="13786" max="13786" width="4.7109375" style="766" customWidth="1"/>
    <col min="13787" max="13787" width="2.5703125" style="766" customWidth="1"/>
    <col min="13788" max="13788" width="1" style="766" customWidth="1"/>
    <col min="13789" max="13792" width="0" style="766" hidden="1" customWidth="1"/>
    <col min="13793" max="13793" width="10.140625" style="766" customWidth="1"/>
    <col min="13794" max="13798" width="5.28515625" style="766" customWidth="1"/>
    <col min="13799" max="13799" width="6.42578125" style="766" customWidth="1"/>
    <col min="13800" max="13809" width="5.28515625" style="766" customWidth="1"/>
    <col min="13810" max="14011" width="9.140625" style="766"/>
    <col min="14012" max="14012" width="1" style="766" customWidth="1"/>
    <col min="14013" max="14013" width="2.42578125" style="766" customWidth="1"/>
    <col min="14014" max="14014" width="2.140625" style="766" customWidth="1"/>
    <col min="14015" max="14015" width="23" style="766" customWidth="1"/>
    <col min="14016" max="14016" width="7.140625" style="766" customWidth="1"/>
    <col min="14017" max="14017" width="1.42578125" style="766" customWidth="1"/>
    <col min="14018" max="14018" width="3.5703125" style="766" customWidth="1"/>
    <col min="14019" max="14019" width="4" style="766" customWidth="1"/>
    <col min="14020" max="14020" width="0" style="766" hidden="1" customWidth="1"/>
    <col min="14021" max="14021" width="0.42578125" style="766" customWidth="1"/>
    <col min="14022" max="14022" width="4.85546875" style="766" customWidth="1"/>
    <col min="14023" max="14023" width="1.5703125" style="766" customWidth="1"/>
    <col min="14024" max="14024" width="7.5703125" style="766" customWidth="1"/>
    <col min="14025" max="14025" width="0" style="766" hidden="1" customWidth="1"/>
    <col min="14026" max="14026" width="0.5703125" style="766" customWidth="1"/>
    <col min="14027" max="14027" width="0.85546875" style="766" customWidth="1"/>
    <col min="14028" max="14028" width="6.42578125" style="766" customWidth="1"/>
    <col min="14029" max="14029" width="2.5703125" style="766" customWidth="1"/>
    <col min="14030" max="14030" width="0.7109375" style="766" customWidth="1"/>
    <col min="14031" max="14031" width="0.85546875" style="766" customWidth="1"/>
    <col min="14032" max="14032" width="4.5703125" style="766" customWidth="1"/>
    <col min="14033" max="14033" width="0" style="766" hidden="1" customWidth="1"/>
    <col min="14034" max="14034" width="3.5703125" style="766" customWidth="1"/>
    <col min="14035" max="14035" width="1.140625" style="766" customWidth="1"/>
    <col min="14036" max="14036" width="4" style="766" customWidth="1"/>
    <col min="14037" max="14038" width="0" style="766" hidden="1" customWidth="1"/>
    <col min="14039" max="14039" width="0.85546875" style="766" customWidth="1"/>
    <col min="14040" max="14040" width="5.28515625" style="766" customWidth="1"/>
    <col min="14041" max="14041" width="3.28515625" style="766" customWidth="1"/>
    <col min="14042" max="14042" width="4.7109375" style="766" customWidth="1"/>
    <col min="14043" max="14043" width="2.5703125" style="766" customWidth="1"/>
    <col min="14044" max="14044" width="1" style="766" customWidth="1"/>
    <col min="14045" max="14048" width="0" style="766" hidden="1" customWidth="1"/>
    <col min="14049" max="14049" width="10.140625" style="766" customWidth="1"/>
    <col min="14050" max="14054" width="5.28515625" style="766" customWidth="1"/>
    <col min="14055" max="14055" width="6.42578125" style="766" customWidth="1"/>
    <col min="14056" max="14065" width="5.28515625" style="766" customWidth="1"/>
    <col min="14066" max="14267" width="9.140625" style="766"/>
    <col min="14268" max="14268" width="1" style="766" customWidth="1"/>
    <col min="14269" max="14269" width="2.42578125" style="766" customWidth="1"/>
    <col min="14270" max="14270" width="2.140625" style="766" customWidth="1"/>
    <col min="14271" max="14271" width="23" style="766" customWidth="1"/>
    <col min="14272" max="14272" width="7.140625" style="766" customWidth="1"/>
    <col min="14273" max="14273" width="1.42578125" style="766" customWidth="1"/>
    <col min="14274" max="14274" width="3.5703125" style="766" customWidth="1"/>
    <col min="14275" max="14275" width="4" style="766" customWidth="1"/>
    <col min="14276" max="14276" width="0" style="766" hidden="1" customWidth="1"/>
    <col min="14277" max="14277" width="0.42578125" style="766" customWidth="1"/>
    <col min="14278" max="14278" width="4.85546875" style="766" customWidth="1"/>
    <col min="14279" max="14279" width="1.5703125" style="766" customWidth="1"/>
    <col min="14280" max="14280" width="7.5703125" style="766" customWidth="1"/>
    <col min="14281" max="14281" width="0" style="766" hidden="1" customWidth="1"/>
    <col min="14282" max="14282" width="0.5703125" style="766" customWidth="1"/>
    <col min="14283" max="14283" width="0.85546875" style="766" customWidth="1"/>
    <col min="14284" max="14284" width="6.42578125" style="766" customWidth="1"/>
    <col min="14285" max="14285" width="2.5703125" style="766" customWidth="1"/>
    <col min="14286" max="14286" width="0.7109375" style="766" customWidth="1"/>
    <col min="14287" max="14287" width="0.85546875" style="766" customWidth="1"/>
    <col min="14288" max="14288" width="4.5703125" style="766" customWidth="1"/>
    <col min="14289" max="14289" width="0" style="766" hidden="1" customWidth="1"/>
    <col min="14290" max="14290" width="3.5703125" style="766" customWidth="1"/>
    <col min="14291" max="14291" width="1.140625" style="766" customWidth="1"/>
    <col min="14292" max="14292" width="4" style="766" customWidth="1"/>
    <col min="14293" max="14294" width="0" style="766" hidden="1" customWidth="1"/>
    <col min="14295" max="14295" width="0.85546875" style="766" customWidth="1"/>
    <col min="14296" max="14296" width="5.28515625" style="766" customWidth="1"/>
    <col min="14297" max="14297" width="3.28515625" style="766" customWidth="1"/>
    <col min="14298" max="14298" width="4.7109375" style="766" customWidth="1"/>
    <col min="14299" max="14299" width="2.5703125" style="766" customWidth="1"/>
    <col min="14300" max="14300" width="1" style="766" customWidth="1"/>
    <col min="14301" max="14304" width="0" style="766" hidden="1" customWidth="1"/>
    <col min="14305" max="14305" width="10.140625" style="766" customWidth="1"/>
    <col min="14306" max="14310" width="5.28515625" style="766" customWidth="1"/>
    <col min="14311" max="14311" width="6.42578125" style="766" customWidth="1"/>
    <col min="14312" max="14321" width="5.28515625" style="766" customWidth="1"/>
    <col min="14322" max="14523" width="9.140625" style="766"/>
    <col min="14524" max="14524" width="1" style="766" customWidth="1"/>
    <col min="14525" max="14525" width="2.42578125" style="766" customWidth="1"/>
    <col min="14526" max="14526" width="2.140625" style="766" customWidth="1"/>
    <col min="14527" max="14527" width="23" style="766" customWidth="1"/>
    <col min="14528" max="14528" width="7.140625" style="766" customWidth="1"/>
    <col min="14529" max="14529" width="1.42578125" style="766" customWidth="1"/>
    <col min="14530" max="14530" width="3.5703125" style="766" customWidth="1"/>
    <col min="14531" max="14531" width="4" style="766" customWidth="1"/>
    <col min="14532" max="14532" width="0" style="766" hidden="1" customWidth="1"/>
    <col min="14533" max="14533" width="0.42578125" style="766" customWidth="1"/>
    <col min="14534" max="14534" width="4.85546875" style="766" customWidth="1"/>
    <col min="14535" max="14535" width="1.5703125" style="766" customWidth="1"/>
    <col min="14536" max="14536" width="7.5703125" style="766" customWidth="1"/>
    <col min="14537" max="14537" width="0" style="766" hidden="1" customWidth="1"/>
    <col min="14538" max="14538" width="0.5703125" style="766" customWidth="1"/>
    <col min="14539" max="14539" width="0.85546875" style="766" customWidth="1"/>
    <col min="14540" max="14540" width="6.42578125" style="766" customWidth="1"/>
    <col min="14541" max="14541" width="2.5703125" style="766" customWidth="1"/>
    <col min="14542" max="14542" width="0.7109375" style="766" customWidth="1"/>
    <col min="14543" max="14543" width="0.85546875" style="766" customWidth="1"/>
    <col min="14544" max="14544" width="4.5703125" style="766" customWidth="1"/>
    <col min="14545" max="14545" width="0" style="766" hidden="1" customWidth="1"/>
    <col min="14546" max="14546" width="3.5703125" style="766" customWidth="1"/>
    <col min="14547" max="14547" width="1.140625" style="766" customWidth="1"/>
    <col min="14548" max="14548" width="4" style="766" customWidth="1"/>
    <col min="14549" max="14550" width="0" style="766" hidden="1" customWidth="1"/>
    <col min="14551" max="14551" width="0.85546875" style="766" customWidth="1"/>
    <col min="14552" max="14552" width="5.28515625" style="766" customWidth="1"/>
    <col min="14553" max="14553" width="3.28515625" style="766" customWidth="1"/>
    <col min="14554" max="14554" width="4.7109375" style="766" customWidth="1"/>
    <col min="14555" max="14555" width="2.5703125" style="766" customWidth="1"/>
    <col min="14556" max="14556" width="1" style="766" customWidth="1"/>
    <col min="14557" max="14560" width="0" style="766" hidden="1" customWidth="1"/>
    <col min="14561" max="14561" width="10.140625" style="766" customWidth="1"/>
    <col min="14562" max="14566" width="5.28515625" style="766" customWidth="1"/>
    <col min="14567" max="14567" width="6.42578125" style="766" customWidth="1"/>
    <col min="14568" max="14577" width="5.28515625" style="766" customWidth="1"/>
    <col min="14578" max="14779" width="9.140625" style="766"/>
    <col min="14780" max="14780" width="1" style="766" customWidth="1"/>
    <col min="14781" max="14781" width="2.42578125" style="766" customWidth="1"/>
    <col min="14782" max="14782" width="2.140625" style="766" customWidth="1"/>
    <col min="14783" max="14783" width="23" style="766" customWidth="1"/>
    <col min="14784" max="14784" width="7.140625" style="766" customWidth="1"/>
    <col min="14785" max="14785" width="1.42578125" style="766" customWidth="1"/>
    <col min="14786" max="14786" width="3.5703125" style="766" customWidth="1"/>
    <col min="14787" max="14787" width="4" style="766" customWidth="1"/>
    <col min="14788" max="14788" width="0" style="766" hidden="1" customWidth="1"/>
    <col min="14789" max="14789" width="0.42578125" style="766" customWidth="1"/>
    <col min="14790" max="14790" width="4.85546875" style="766" customWidth="1"/>
    <col min="14791" max="14791" width="1.5703125" style="766" customWidth="1"/>
    <col min="14792" max="14792" width="7.5703125" style="766" customWidth="1"/>
    <col min="14793" max="14793" width="0" style="766" hidden="1" customWidth="1"/>
    <col min="14794" max="14794" width="0.5703125" style="766" customWidth="1"/>
    <col min="14795" max="14795" width="0.85546875" style="766" customWidth="1"/>
    <col min="14796" max="14796" width="6.42578125" style="766" customWidth="1"/>
    <col min="14797" max="14797" width="2.5703125" style="766" customWidth="1"/>
    <col min="14798" max="14798" width="0.7109375" style="766" customWidth="1"/>
    <col min="14799" max="14799" width="0.85546875" style="766" customWidth="1"/>
    <col min="14800" max="14800" width="4.5703125" style="766" customWidth="1"/>
    <col min="14801" max="14801" width="0" style="766" hidden="1" customWidth="1"/>
    <col min="14802" max="14802" width="3.5703125" style="766" customWidth="1"/>
    <col min="14803" max="14803" width="1.140625" style="766" customWidth="1"/>
    <col min="14804" max="14804" width="4" style="766" customWidth="1"/>
    <col min="14805" max="14806" width="0" style="766" hidden="1" customWidth="1"/>
    <col min="14807" max="14807" width="0.85546875" style="766" customWidth="1"/>
    <col min="14808" max="14808" width="5.28515625" style="766" customWidth="1"/>
    <col min="14809" max="14809" width="3.28515625" style="766" customWidth="1"/>
    <col min="14810" max="14810" width="4.7109375" style="766" customWidth="1"/>
    <col min="14811" max="14811" width="2.5703125" style="766" customWidth="1"/>
    <col min="14812" max="14812" width="1" style="766" customWidth="1"/>
    <col min="14813" max="14816" width="0" style="766" hidden="1" customWidth="1"/>
    <col min="14817" max="14817" width="10.140625" style="766" customWidth="1"/>
    <col min="14818" max="14822" width="5.28515625" style="766" customWidth="1"/>
    <col min="14823" max="14823" width="6.42578125" style="766" customWidth="1"/>
    <col min="14824" max="14833" width="5.28515625" style="766" customWidth="1"/>
    <col min="14834" max="15035" width="9.140625" style="766"/>
    <col min="15036" max="15036" width="1" style="766" customWidth="1"/>
    <col min="15037" max="15037" width="2.42578125" style="766" customWidth="1"/>
    <col min="15038" max="15038" width="2.140625" style="766" customWidth="1"/>
    <col min="15039" max="15039" width="23" style="766" customWidth="1"/>
    <col min="15040" max="15040" width="7.140625" style="766" customWidth="1"/>
    <col min="15041" max="15041" width="1.42578125" style="766" customWidth="1"/>
    <col min="15042" max="15042" width="3.5703125" style="766" customWidth="1"/>
    <col min="15043" max="15043" width="4" style="766" customWidth="1"/>
    <col min="15044" max="15044" width="0" style="766" hidden="1" customWidth="1"/>
    <col min="15045" max="15045" width="0.42578125" style="766" customWidth="1"/>
    <col min="15046" max="15046" width="4.85546875" style="766" customWidth="1"/>
    <col min="15047" max="15047" width="1.5703125" style="766" customWidth="1"/>
    <col min="15048" max="15048" width="7.5703125" style="766" customWidth="1"/>
    <col min="15049" max="15049" width="0" style="766" hidden="1" customWidth="1"/>
    <col min="15050" max="15050" width="0.5703125" style="766" customWidth="1"/>
    <col min="15051" max="15051" width="0.85546875" style="766" customWidth="1"/>
    <col min="15052" max="15052" width="6.42578125" style="766" customWidth="1"/>
    <col min="15053" max="15053" width="2.5703125" style="766" customWidth="1"/>
    <col min="15054" max="15054" width="0.7109375" style="766" customWidth="1"/>
    <col min="15055" max="15055" width="0.85546875" style="766" customWidth="1"/>
    <col min="15056" max="15056" width="4.5703125" style="766" customWidth="1"/>
    <col min="15057" max="15057" width="0" style="766" hidden="1" customWidth="1"/>
    <col min="15058" max="15058" width="3.5703125" style="766" customWidth="1"/>
    <col min="15059" max="15059" width="1.140625" style="766" customWidth="1"/>
    <col min="15060" max="15060" width="4" style="766" customWidth="1"/>
    <col min="15061" max="15062" width="0" style="766" hidden="1" customWidth="1"/>
    <col min="15063" max="15063" width="0.85546875" style="766" customWidth="1"/>
    <col min="15064" max="15064" width="5.28515625" style="766" customWidth="1"/>
    <col min="15065" max="15065" width="3.28515625" style="766" customWidth="1"/>
    <col min="15066" max="15066" width="4.7109375" style="766" customWidth="1"/>
    <col min="15067" max="15067" width="2.5703125" style="766" customWidth="1"/>
    <col min="15068" max="15068" width="1" style="766" customWidth="1"/>
    <col min="15069" max="15072" width="0" style="766" hidden="1" customWidth="1"/>
    <col min="15073" max="15073" width="10.140625" style="766" customWidth="1"/>
    <col min="15074" max="15078" width="5.28515625" style="766" customWidth="1"/>
    <col min="15079" max="15079" width="6.42578125" style="766" customWidth="1"/>
    <col min="15080" max="15089" width="5.28515625" style="766" customWidth="1"/>
    <col min="15090" max="15291" width="9.140625" style="766"/>
    <col min="15292" max="15292" width="1" style="766" customWidth="1"/>
    <col min="15293" max="15293" width="2.42578125" style="766" customWidth="1"/>
    <col min="15294" max="15294" width="2.140625" style="766" customWidth="1"/>
    <col min="15295" max="15295" width="23" style="766" customWidth="1"/>
    <col min="15296" max="15296" width="7.140625" style="766" customWidth="1"/>
    <col min="15297" max="15297" width="1.42578125" style="766" customWidth="1"/>
    <col min="15298" max="15298" width="3.5703125" style="766" customWidth="1"/>
    <col min="15299" max="15299" width="4" style="766" customWidth="1"/>
    <col min="15300" max="15300" width="0" style="766" hidden="1" customWidth="1"/>
    <col min="15301" max="15301" width="0.42578125" style="766" customWidth="1"/>
    <col min="15302" max="15302" width="4.85546875" style="766" customWidth="1"/>
    <col min="15303" max="15303" width="1.5703125" style="766" customWidth="1"/>
    <col min="15304" max="15304" width="7.5703125" style="766" customWidth="1"/>
    <col min="15305" max="15305" width="0" style="766" hidden="1" customWidth="1"/>
    <col min="15306" max="15306" width="0.5703125" style="766" customWidth="1"/>
    <col min="15307" max="15307" width="0.85546875" style="766" customWidth="1"/>
    <col min="15308" max="15308" width="6.42578125" style="766" customWidth="1"/>
    <col min="15309" max="15309" width="2.5703125" style="766" customWidth="1"/>
    <col min="15310" max="15310" width="0.7109375" style="766" customWidth="1"/>
    <col min="15311" max="15311" width="0.85546875" style="766" customWidth="1"/>
    <col min="15312" max="15312" width="4.5703125" style="766" customWidth="1"/>
    <col min="15313" max="15313" width="0" style="766" hidden="1" customWidth="1"/>
    <col min="15314" max="15314" width="3.5703125" style="766" customWidth="1"/>
    <col min="15315" max="15315" width="1.140625" style="766" customWidth="1"/>
    <col min="15316" max="15316" width="4" style="766" customWidth="1"/>
    <col min="15317" max="15318" width="0" style="766" hidden="1" customWidth="1"/>
    <col min="15319" max="15319" width="0.85546875" style="766" customWidth="1"/>
    <col min="15320" max="15320" width="5.28515625" style="766" customWidth="1"/>
    <col min="15321" max="15321" width="3.28515625" style="766" customWidth="1"/>
    <col min="15322" max="15322" width="4.7109375" style="766" customWidth="1"/>
    <col min="15323" max="15323" width="2.5703125" style="766" customWidth="1"/>
    <col min="15324" max="15324" width="1" style="766" customWidth="1"/>
    <col min="15325" max="15328" width="0" style="766" hidden="1" customWidth="1"/>
    <col min="15329" max="15329" width="10.140625" style="766" customWidth="1"/>
    <col min="15330" max="15334" width="5.28515625" style="766" customWidth="1"/>
    <col min="15335" max="15335" width="6.42578125" style="766" customWidth="1"/>
    <col min="15336" max="15345" width="5.28515625" style="766" customWidth="1"/>
    <col min="15346" max="15547" width="9.140625" style="766"/>
    <col min="15548" max="15548" width="1" style="766" customWidth="1"/>
    <col min="15549" max="15549" width="2.42578125" style="766" customWidth="1"/>
    <col min="15550" max="15550" width="2.140625" style="766" customWidth="1"/>
    <col min="15551" max="15551" width="23" style="766" customWidth="1"/>
    <col min="15552" max="15552" width="7.140625" style="766" customWidth="1"/>
    <col min="15553" max="15553" width="1.42578125" style="766" customWidth="1"/>
    <col min="15554" max="15554" width="3.5703125" style="766" customWidth="1"/>
    <col min="15555" max="15555" width="4" style="766" customWidth="1"/>
    <col min="15556" max="15556" width="0" style="766" hidden="1" customWidth="1"/>
    <col min="15557" max="15557" width="0.42578125" style="766" customWidth="1"/>
    <col min="15558" max="15558" width="4.85546875" style="766" customWidth="1"/>
    <col min="15559" max="15559" width="1.5703125" style="766" customWidth="1"/>
    <col min="15560" max="15560" width="7.5703125" style="766" customWidth="1"/>
    <col min="15561" max="15561" width="0" style="766" hidden="1" customWidth="1"/>
    <col min="15562" max="15562" width="0.5703125" style="766" customWidth="1"/>
    <col min="15563" max="15563" width="0.85546875" style="766" customWidth="1"/>
    <col min="15564" max="15564" width="6.42578125" style="766" customWidth="1"/>
    <col min="15565" max="15565" width="2.5703125" style="766" customWidth="1"/>
    <col min="15566" max="15566" width="0.7109375" style="766" customWidth="1"/>
    <col min="15567" max="15567" width="0.85546875" style="766" customWidth="1"/>
    <col min="15568" max="15568" width="4.5703125" style="766" customWidth="1"/>
    <col min="15569" max="15569" width="0" style="766" hidden="1" customWidth="1"/>
    <col min="15570" max="15570" width="3.5703125" style="766" customWidth="1"/>
    <col min="15571" max="15571" width="1.140625" style="766" customWidth="1"/>
    <col min="15572" max="15572" width="4" style="766" customWidth="1"/>
    <col min="15573" max="15574" width="0" style="766" hidden="1" customWidth="1"/>
    <col min="15575" max="15575" width="0.85546875" style="766" customWidth="1"/>
    <col min="15576" max="15576" width="5.28515625" style="766" customWidth="1"/>
    <col min="15577" max="15577" width="3.28515625" style="766" customWidth="1"/>
    <col min="15578" max="15578" width="4.7109375" style="766" customWidth="1"/>
    <col min="15579" max="15579" width="2.5703125" style="766" customWidth="1"/>
    <col min="15580" max="15580" width="1" style="766" customWidth="1"/>
    <col min="15581" max="15584" width="0" style="766" hidden="1" customWidth="1"/>
    <col min="15585" max="15585" width="10.140625" style="766" customWidth="1"/>
    <col min="15586" max="15590" width="5.28515625" style="766" customWidth="1"/>
    <col min="15591" max="15591" width="6.42578125" style="766" customWidth="1"/>
    <col min="15592" max="15601" width="5.28515625" style="766" customWidth="1"/>
    <col min="15602" max="15803" width="9.140625" style="766"/>
    <col min="15804" max="15804" width="1" style="766" customWidth="1"/>
    <col min="15805" max="15805" width="2.42578125" style="766" customWidth="1"/>
    <col min="15806" max="15806" width="2.140625" style="766" customWidth="1"/>
    <col min="15807" max="15807" width="23" style="766" customWidth="1"/>
    <col min="15808" max="15808" width="7.140625" style="766" customWidth="1"/>
    <col min="15809" max="15809" width="1.42578125" style="766" customWidth="1"/>
    <col min="15810" max="15810" width="3.5703125" style="766" customWidth="1"/>
    <col min="15811" max="15811" width="4" style="766" customWidth="1"/>
    <col min="15812" max="15812" width="0" style="766" hidden="1" customWidth="1"/>
    <col min="15813" max="15813" width="0.42578125" style="766" customWidth="1"/>
    <col min="15814" max="15814" width="4.85546875" style="766" customWidth="1"/>
    <col min="15815" max="15815" width="1.5703125" style="766" customWidth="1"/>
    <col min="15816" max="15816" width="7.5703125" style="766" customWidth="1"/>
    <col min="15817" max="15817" width="0" style="766" hidden="1" customWidth="1"/>
    <col min="15818" max="15818" width="0.5703125" style="766" customWidth="1"/>
    <col min="15819" max="15819" width="0.85546875" style="766" customWidth="1"/>
    <col min="15820" max="15820" width="6.42578125" style="766" customWidth="1"/>
    <col min="15821" max="15821" width="2.5703125" style="766" customWidth="1"/>
    <col min="15822" max="15822" width="0.7109375" style="766" customWidth="1"/>
    <col min="15823" max="15823" width="0.85546875" style="766" customWidth="1"/>
    <col min="15824" max="15824" width="4.5703125" style="766" customWidth="1"/>
    <col min="15825" max="15825" width="0" style="766" hidden="1" customWidth="1"/>
    <col min="15826" max="15826" width="3.5703125" style="766" customWidth="1"/>
    <col min="15827" max="15827" width="1.140625" style="766" customWidth="1"/>
    <col min="15828" max="15828" width="4" style="766" customWidth="1"/>
    <col min="15829" max="15830" width="0" style="766" hidden="1" customWidth="1"/>
    <col min="15831" max="15831" width="0.85546875" style="766" customWidth="1"/>
    <col min="15832" max="15832" width="5.28515625" style="766" customWidth="1"/>
    <col min="15833" max="15833" width="3.28515625" style="766" customWidth="1"/>
    <col min="15834" max="15834" width="4.7109375" style="766" customWidth="1"/>
    <col min="15835" max="15835" width="2.5703125" style="766" customWidth="1"/>
    <col min="15836" max="15836" width="1" style="766" customWidth="1"/>
    <col min="15837" max="15840" width="0" style="766" hidden="1" customWidth="1"/>
    <col min="15841" max="15841" width="10.140625" style="766" customWidth="1"/>
    <col min="15842" max="15846" width="5.28515625" style="766" customWidth="1"/>
    <col min="15847" max="15847" width="6.42578125" style="766" customWidth="1"/>
    <col min="15848" max="15857" width="5.28515625" style="766" customWidth="1"/>
    <col min="15858" max="16059" width="9.140625" style="766"/>
    <col min="16060" max="16060" width="1" style="766" customWidth="1"/>
    <col min="16061" max="16061" width="2.42578125" style="766" customWidth="1"/>
    <col min="16062" max="16062" width="2.140625" style="766" customWidth="1"/>
    <col min="16063" max="16063" width="23" style="766" customWidth="1"/>
    <col min="16064" max="16064" width="7.140625" style="766" customWidth="1"/>
    <col min="16065" max="16065" width="1.42578125" style="766" customWidth="1"/>
    <col min="16066" max="16066" width="3.5703125" style="766" customWidth="1"/>
    <col min="16067" max="16067" width="4" style="766" customWidth="1"/>
    <col min="16068" max="16068" width="0" style="766" hidden="1" customWidth="1"/>
    <col min="16069" max="16069" width="0.42578125" style="766" customWidth="1"/>
    <col min="16070" max="16070" width="4.85546875" style="766" customWidth="1"/>
    <col min="16071" max="16071" width="1.5703125" style="766" customWidth="1"/>
    <col min="16072" max="16072" width="7.5703125" style="766" customWidth="1"/>
    <col min="16073" max="16073" width="0" style="766" hidden="1" customWidth="1"/>
    <col min="16074" max="16074" width="0.5703125" style="766" customWidth="1"/>
    <col min="16075" max="16075" width="0.85546875" style="766" customWidth="1"/>
    <col min="16076" max="16076" width="6.42578125" style="766" customWidth="1"/>
    <col min="16077" max="16077" width="2.5703125" style="766" customWidth="1"/>
    <col min="16078" max="16078" width="0.7109375" style="766" customWidth="1"/>
    <col min="16079" max="16079" width="0.85546875" style="766" customWidth="1"/>
    <col min="16080" max="16080" width="4.5703125" style="766" customWidth="1"/>
    <col min="16081" max="16081" width="0" style="766" hidden="1" customWidth="1"/>
    <col min="16082" max="16082" width="3.5703125" style="766" customWidth="1"/>
    <col min="16083" max="16083" width="1.140625" style="766" customWidth="1"/>
    <col min="16084" max="16084" width="4" style="766" customWidth="1"/>
    <col min="16085" max="16086" width="0" style="766" hidden="1" customWidth="1"/>
    <col min="16087" max="16087" width="0.85546875" style="766" customWidth="1"/>
    <col min="16088" max="16088" width="5.28515625" style="766" customWidth="1"/>
    <col min="16089" max="16089" width="3.28515625" style="766" customWidth="1"/>
    <col min="16090" max="16090" width="4.7109375" style="766" customWidth="1"/>
    <col min="16091" max="16091" width="2.5703125" style="766" customWidth="1"/>
    <col min="16092" max="16092" width="1" style="766" customWidth="1"/>
    <col min="16093" max="16096" width="0" style="766" hidden="1" customWidth="1"/>
    <col min="16097" max="16097" width="10.140625" style="766" customWidth="1"/>
    <col min="16098" max="16102" width="5.28515625" style="766" customWidth="1"/>
    <col min="16103" max="16103" width="6.42578125" style="766" customWidth="1"/>
    <col min="16104" max="16113" width="5.28515625" style="766" customWidth="1"/>
    <col min="16114" max="16384" width="9.140625" style="766"/>
  </cols>
  <sheetData>
    <row r="1" spans="1:40" ht="13.5" customHeight="1" thickBot="1">
      <c r="A1" s="764"/>
      <c r="B1" s="765"/>
      <c r="C1" s="709" t="s">
        <v>105</v>
      </c>
      <c r="E1" s="674"/>
      <c r="F1" s="674"/>
      <c r="G1" s="674"/>
      <c r="H1" s="674"/>
      <c r="I1" s="674"/>
      <c r="J1" s="674"/>
      <c r="K1" s="674"/>
      <c r="L1" s="674"/>
      <c r="M1" s="674"/>
      <c r="N1" s="674"/>
      <c r="O1" s="674"/>
      <c r="P1" s="674"/>
      <c r="Q1" s="674"/>
      <c r="R1" s="674"/>
      <c r="S1" s="674"/>
      <c r="T1" s="674"/>
      <c r="U1" s="674"/>
      <c r="V1" s="674"/>
      <c r="W1" s="674"/>
      <c r="X1" s="674"/>
      <c r="Y1" s="674"/>
      <c r="Z1" s="674"/>
      <c r="AA1" s="674"/>
      <c r="AB1" s="674"/>
      <c r="AC1" s="674"/>
      <c r="AD1" s="674"/>
      <c r="AE1" s="674"/>
      <c r="AF1" s="674"/>
      <c r="AG1" s="674"/>
      <c r="AH1" s="674"/>
      <c r="AJ1" s="675"/>
      <c r="AK1" s="767"/>
      <c r="AL1" s="768"/>
    </row>
    <row r="2" spans="1:40" ht="6" customHeight="1">
      <c r="A2" s="764"/>
      <c r="B2" s="676"/>
      <c r="C2" s="676"/>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8"/>
      <c r="AI2" s="768"/>
      <c r="AJ2" s="679"/>
      <c r="AK2" s="769"/>
      <c r="AL2" s="770"/>
    </row>
    <row r="3" spans="1:40" ht="10.5" customHeight="1" thickBot="1">
      <c r="A3" s="764"/>
      <c r="B3" s="768"/>
      <c r="C3" s="768"/>
      <c r="D3" s="768"/>
      <c r="E3" s="768"/>
      <c r="F3" s="768"/>
      <c r="G3" s="768"/>
      <c r="H3" s="768"/>
      <c r="I3" s="768"/>
      <c r="J3" s="768"/>
      <c r="K3" s="768"/>
      <c r="L3" s="768"/>
      <c r="M3" s="768"/>
      <c r="N3" s="768"/>
      <c r="O3" s="768"/>
      <c r="P3" s="768"/>
      <c r="Q3" s="768"/>
      <c r="R3" s="768"/>
      <c r="S3" s="768"/>
      <c r="T3" s="768"/>
      <c r="U3" s="768"/>
      <c r="V3" s="768"/>
      <c r="W3" s="768"/>
      <c r="X3" s="768"/>
      <c r="Y3" s="768"/>
      <c r="Z3" s="768"/>
      <c r="AA3" s="768"/>
      <c r="AB3" s="768"/>
      <c r="AC3" s="768"/>
      <c r="AD3" s="768"/>
      <c r="AE3" s="768"/>
      <c r="AF3" s="1587" t="s">
        <v>97</v>
      </c>
      <c r="AG3" s="1587"/>
      <c r="AH3" s="678"/>
      <c r="AI3" s="768"/>
      <c r="AJ3" s="680"/>
      <c r="AK3" s="769"/>
      <c r="AL3" s="764"/>
    </row>
    <row r="4" spans="1:40" s="775" customFormat="1" ht="13.5" customHeight="1" thickBot="1">
      <c r="A4" s="771"/>
      <c r="B4" s="772"/>
      <c r="C4" s="434" t="s">
        <v>577</v>
      </c>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1"/>
      <c r="AH4" s="678"/>
      <c r="AI4" s="772"/>
      <c r="AJ4" s="773"/>
      <c r="AK4" s="774"/>
      <c r="AL4" s="774"/>
      <c r="AM4" s="774"/>
    </row>
    <row r="5" spans="1:40" s="774" customFormat="1" ht="3" customHeight="1">
      <c r="A5" s="776"/>
      <c r="B5" s="1342"/>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c r="AF5" s="712"/>
      <c r="AG5" s="713"/>
      <c r="AH5" s="678"/>
      <c r="AI5" s="1342"/>
      <c r="AJ5" s="773"/>
    </row>
    <row r="6" spans="1:40" s="774" customFormat="1" ht="13.5" customHeight="1">
      <c r="A6" s="776"/>
      <c r="B6" s="1342"/>
      <c r="C6" s="712"/>
      <c r="D6" s="712"/>
      <c r="E6" s="1588"/>
      <c r="F6" s="1588"/>
      <c r="G6" s="1579">
        <v>2003</v>
      </c>
      <c r="H6" s="1579"/>
      <c r="I6" s="1579"/>
      <c r="J6" s="1579">
        <v>2004</v>
      </c>
      <c r="K6" s="1579"/>
      <c r="L6" s="1579"/>
      <c r="M6" s="1339"/>
      <c r="N6" s="1579">
        <v>2005</v>
      </c>
      <c r="O6" s="1579"/>
      <c r="P6" s="1579"/>
      <c r="Q6" s="1339"/>
      <c r="R6" s="1579">
        <v>2006</v>
      </c>
      <c r="S6" s="1579"/>
      <c r="T6" s="1579">
        <v>2007</v>
      </c>
      <c r="U6" s="1579"/>
      <c r="V6" s="1579"/>
      <c r="W6" s="1339"/>
      <c r="X6" s="1579">
        <v>2008</v>
      </c>
      <c r="Y6" s="1579"/>
      <c r="Z6" s="1579"/>
      <c r="AA6" s="1579"/>
      <c r="AB6" s="1339"/>
      <c r="AC6" s="1579">
        <v>2009</v>
      </c>
      <c r="AD6" s="1579"/>
      <c r="AE6" s="1579"/>
      <c r="AF6" s="1579">
        <v>2010</v>
      </c>
      <c r="AG6" s="1579"/>
      <c r="AH6" s="678"/>
      <c r="AI6" s="1342"/>
      <c r="AJ6" s="773"/>
    </row>
    <row r="7" spans="1:40" s="774" customFormat="1" ht="1.5" customHeight="1">
      <c r="A7" s="776"/>
      <c r="B7" s="1342"/>
      <c r="C7" s="712"/>
      <c r="D7" s="712"/>
      <c r="E7" s="1586"/>
      <c r="F7" s="1586"/>
      <c r="G7" s="1585"/>
      <c r="H7" s="1585"/>
      <c r="I7" s="1585"/>
      <c r="J7" s="1585"/>
      <c r="K7" s="1585"/>
      <c r="L7" s="1585"/>
      <c r="M7" s="1340"/>
      <c r="N7" s="1585"/>
      <c r="O7" s="1585"/>
      <c r="P7" s="1585"/>
      <c r="Q7" s="1340"/>
      <c r="R7" s="1585"/>
      <c r="S7" s="1585"/>
      <c r="T7" s="1585"/>
      <c r="U7" s="1585"/>
      <c r="V7" s="1585"/>
      <c r="W7" s="1340"/>
      <c r="X7" s="1585"/>
      <c r="Y7" s="1585"/>
      <c r="Z7" s="1585"/>
      <c r="AA7" s="1585"/>
      <c r="AB7" s="1340"/>
      <c r="AC7" s="1585"/>
      <c r="AD7" s="1585"/>
      <c r="AE7" s="1585"/>
      <c r="AF7" s="1585"/>
      <c r="AG7" s="1585"/>
      <c r="AH7" s="678"/>
      <c r="AI7" s="1342"/>
      <c r="AJ7" s="773"/>
    </row>
    <row r="8" spans="1:40" s="774" customFormat="1" ht="12" customHeight="1">
      <c r="A8" s="776"/>
      <c r="B8" s="1342"/>
      <c r="C8" s="1581" t="s">
        <v>578</v>
      </c>
      <c r="D8" s="1581"/>
      <c r="E8" s="1581"/>
      <c r="F8" s="1581"/>
      <c r="G8" s="1584">
        <v>294949</v>
      </c>
      <c r="H8" s="1584"/>
      <c r="I8" s="1584"/>
      <c r="J8" s="1584">
        <v>300850</v>
      </c>
      <c r="K8" s="1584"/>
      <c r="L8" s="1584"/>
      <c r="M8" s="1341"/>
      <c r="N8" s="1584">
        <v>328230</v>
      </c>
      <c r="O8" s="1584"/>
      <c r="P8" s="1584"/>
      <c r="Q8" s="1341"/>
      <c r="R8" s="1583">
        <v>330967</v>
      </c>
      <c r="S8" s="1583"/>
      <c r="T8" s="1584">
        <v>341720</v>
      </c>
      <c r="U8" s="1584"/>
      <c r="V8" s="1584"/>
      <c r="W8" s="1341"/>
      <c r="X8" s="1583">
        <v>343663</v>
      </c>
      <c r="Y8" s="1583"/>
      <c r="Z8" s="1583"/>
      <c r="AA8" s="1583"/>
      <c r="AB8" s="1341"/>
      <c r="AC8" s="1584">
        <v>336378</v>
      </c>
      <c r="AD8" s="1584"/>
      <c r="AE8" s="1584"/>
      <c r="AF8" s="1584">
        <v>283311</v>
      </c>
      <c r="AG8" s="1584"/>
      <c r="AH8" s="678"/>
      <c r="AI8" s="1342"/>
      <c r="AJ8" s="773"/>
    </row>
    <row r="9" spans="1:40" s="774" customFormat="1" ht="10.5" customHeight="1">
      <c r="A9" s="776"/>
      <c r="B9" s="1342"/>
      <c r="C9" s="1581" t="s">
        <v>579</v>
      </c>
      <c r="D9" s="1581"/>
      <c r="E9" s="1581"/>
      <c r="F9" s="1581"/>
      <c r="G9" s="1584">
        <v>339601</v>
      </c>
      <c r="H9" s="1584"/>
      <c r="I9" s="1584"/>
      <c r="J9" s="1584">
        <v>347798</v>
      </c>
      <c r="K9" s="1584"/>
      <c r="L9" s="1584"/>
      <c r="M9" s="1341"/>
      <c r="N9" s="1584">
        <v>378756</v>
      </c>
      <c r="O9" s="1584"/>
      <c r="P9" s="1584"/>
      <c r="Q9" s="1341"/>
      <c r="R9" s="1583">
        <v>384854</v>
      </c>
      <c r="S9" s="1583"/>
      <c r="T9" s="1584">
        <v>397332</v>
      </c>
      <c r="U9" s="1584"/>
      <c r="V9" s="1584"/>
      <c r="W9" s="1341"/>
      <c r="X9" s="1583">
        <v>400210</v>
      </c>
      <c r="Y9" s="1583"/>
      <c r="Z9" s="1583"/>
      <c r="AA9" s="1583"/>
      <c r="AB9" s="1341"/>
      <c r="AC9" s="1584">
        <v>390129</v>
      </c>
      <c r="AD9" s="1584"/>
      <c r="AE9" s="1584"/>
      <c r="AF9" s="1584">
        <v>337570</v>
      </c>
      <c r="AG9" s="1584"/>
      <c r="AH9" s="678"/>
      <c r="AI9" s="1342"/>
      <c r="AJ9" s="773"/>
    </row>
    <row r="10" spans="1:40" s="774" customFormat="1" ht="10.5" customHeight="1">
      <c r="A10" s="776"/>
      <c r="B10" s="1342"/>
      <c r="C10" s="1581" t="s">
        <v>580</v>
      </c>
      <c r="D10" s="1581"/>
      <c r="E10" s="1581"/>
      <c r="F10" s="1581"/>
      <c r="G10" s="1584">
        <v>2739776</v>
      </c>
      <c r="H10" s="1584"/>
      <c r="I10" s="1584"/>
      <c r="J10" s="1584">
        <v>2791443</v>
      </c>
      <c r="K10" s="1584"/>
      <c r="L10" s="1584"/>
      <c r="M10" s="1341"/>
      <c r="N10" s="1584">
        <v>2960216</v>
      </c>
      <c r="O10" s="1584"/>
      <c r="P10" s="1584"/>
      <c r="Q10" s="1341"/>
      <c r="R10" s="1583">
        <v>2990993</v>
      </c>
      <c r="S10" s="1583"/>
      <c r="T10" s="1584">
        <v>3094177</v>
      </c>
      <c r="U10" s="1584"/>
      <c r="V10" s="1584"/>
      <c r="W10" s="1341"/>
      <c r="X10" s="1583">
        <v>3138017</v>
      </c>
      <c r="Y10" s="1583"/>
      <c r="Z10" s="1583"/>
      <c r="AA10" s="1583"/>
      <c r="AB10" s="1341"/>
      <c r="AC10" s="1584">
        <v>2998781</v>
      </c>
      <c r="AD10" s="1584"/>
      <c r="AE10" s="1584"/>
      <c r="AF10" s="1584">
        <v>2779077</v>
      </c>
      <c r="AG10" s="1584"/>
      <c r="AH10" s="678"/>
      <c r="AI10" s="1342"/>
      <c r="AJ10" s="773"/>
    </row>
    <row r="11" spans="1:40" s="774" customFormat="1" ht="10.5" customHeight="1">
      <c r="A11" s="776"/>
      <c r="B11" s="1342"/>
      <c r="C11" s="1581" t="s">
        <v>569</v>
      </c>
      <c r="D11" s="1581"/>
      <c r="E11" s="1581"/>
      <c r="F11" s="1581"/>
      <c r="G11" s="1584">
        <v>2509958</v>
      </c>
      <c r="H11" s="1584"/>
      <c r="I11" s="1584"/>
      <c r="J11" s="1584">
        <v>2573719</v>
      </c>
      <c r="K11" s="1584"/>
      <c r="L11" s="1584"/>
      <c r="M11" s="1341"/>
      <c r="N11" s="1584">
        <v>2738739</v>
      </c>
      <c r="O11" s="1584"/>
      <c r="P11" s="1584"/>
      <c r="Q11" s="1341"/>
      <c r="R11" s="1583">
        <v>2765576</v>
      </c>
      <c r="S11" s="1583"/>
      <c r="T11" s="1584">
        <v>2848902</v>
      </c>
      <c r="U11" s="1584"/>
      <c r="V11" s="1584"/>
      <c r="W11" s="1341"/>
      <c r="X11" s="1583">
        <v>2894365</v>
      </c>
      <c r="Y11" s="1583"/>
      <c r="Z11" s="1583"/>
      <c r="AA11" s="1583"/>
      <c r="AB11" s="1341"/>
      <c r="AC11" s="1584">
        <v>2759400</v>
      </c>
      <c r="AD11" s="1584"/>
      <c r="AE11" s="1584"/>
      <c r="AF11" s="1584">
        <v>2599509</v>
      </c>
      <c r="AG11" s="1584"/>
      <c r="AH11" s="678"/>
      <c r="AI11" s="1342"/>
      <c r="AJ11" s="773"/>
    </row>
    <row r="12" spans="1:40" s="774" customFormat="1" ht="13.5" customHeight="1">
      <c r="A12" s="776"/>
      <c r="B12" s="1342"/>
      <c r="C12" s="1581" t="s">
        <v>581</v>
      </c>
      <c r="D12" s="1581"/>
      <c r="E12" s="1581"/>
      <c r="F12" s="1581"/>
      <c r="G12" s="1570">
        <v>714.29</v>
      </c>
      <c r="H12" s="1570"/>
      <c r="I12" s="1570"/>
      <c r="J12" s="1570">
        <v>741.41</v>
      </c>
      <c r="K12" s="1570"/>
      <c r="L12" s="1570"/>
      <c r="M12" s="1343"/>
      <c r="N12" s="1570">
        <v>767.35</v>
      </c>
      <c r="O12" s="1570"/>
      <c r="P12" s="1570"/>
      <c r="Q12" s="1341"/>
      <c r="R12" s="1582">
        <v>789.22</v>
      </c>
      <c r="S12" s="1582"/>
      <c r="T12" s="1570">
        <v>808.48</v>
      </c>
      <c r="U12" s="1570"/>
      <c r="V12" s="1570"/>
      <c r="W12" s="1341"/>
      <c r="X12" s="1582">
        <v>846.13</v>
      </c>
      <c r="Y12" s="1582"/>
      <c r="Z12" s="1582"/>
      <c r="AA12" s="1582"/>
      <c r="AB12" s="1341"/>
      <c r="AC12" s="1570">
        <v>870.34</v>
      </c>
      <c r="AD12" s="1570"/>
      <c r="AE12" s="1570"/>
      <c r="AF12" s="1570">
        <v>900.04</v>
      </c>
      <c r="AG12" s="1570"/>
      <c r="AH12" s="678"/>
      <c r="AI12" s="1342"/>
      <c r="AJ12" s="773"/>
    </row>
    <row r="13" spans="1:40" s="774" customFormat="1" ht="10.5" customHeight="1">
      <c r="A13" s="776"/>
      <c r="B13" s="1342"/>
      <c r="C13" s="1581" t="s">
        <v>582</v>
      </c>
      <c r="D13" s="1581"/>
      <c r="E13" s="1581"/>
      <c r="F13" s="1581"/>
      <c r="G13" s="1570">
        <v>852.4</v>
      </c>
      <c r="H13" s="1570"/>
      <c r="I13" s="1570"/>
      <c r="J13" s="1570">
        <v>879.62</v>
      </c>
      <c r="K13" s="1570"/>
      <c r="L13" s="1570"/>
      <c r="M13" s="1343"/>
      <c r="N13" s="1570">
        <v>909.17</v>
      </c>
      <c r="O13" s="1570"/>
      <c r="P13" s="1570"/>
      <c r="Q13" s="1341"/>
      <c r="R13" s="1582">
        <v>935.97</v>
      </c>
      <c r="S13" s="1582"/>
      <c r="T13" s="1570">
        <v>965.25</v>
      </c>
      <c r="U13" s="1570"/>
      <c r="V13" s="1570"/>
      <c r="W13" s="1341"/>
      <c r="X13" s="1582">
        <v>1010.38</v>
      </c>
      <c r="Y13" s="1582"/>
      <c r="Z13" s="1582"/>
      <c r="AA13" s="1582"/>
      <c r="AB13" s="1341"/>
      <c r="AC13" s="1570">
        <v>1036.44</v>
      </c>
      <c r="AD13" s="1570"/>
      <c r="AE13" s="1570"/>
      <c r="AF13" s="1570">
        <v>1076.26</v>
      </c>
      <c r="AG13" s="1570"/>
      <c r="AH13" s="678"/>
      <c r="AI13" s="1342"/>
      <c r="AJ13" s="773"/>
    </row>
    <row r="14" spans="1:40" s="721" customFormat="1" ht="6" customHeight="1" thickBot="1">
      <c r="A14" s="1338"/>
      <c r="B14" s="714"/>
      <c r="C14" s="715"/>
      <c r="D14" s="716"/>
      <c r="E14" s="717"/>
      <c r="F14" s="717"/>
      <c r="G14" s="717"/>
      <c r="H14" s="717"/>
      <c r="I14" s="717"/>
      <c r="J14" s="717"/>
      <c r="K14" s="717"/>
      <c r="L14" s="717"/>
      <c r="M14" s="717"/>
      <c r="N14" s="717"/>
      <c r="O14" s="717"/>
      <c r="P14" s="717"/>
      <c r="Q14" s="717"/>
      <c r="R14" s="717"/>
      <c r="S14" s="717"/>
      <c r="T14" s="717"/>
      <c r="U14" s="717"/>
      <c r="V14" s="717"/>
      <c r="W14" s="717"/>
      <c r="X14" s="717"/>
      <c r="Y14" s="717"/>
      <c r="Z14" s="717"/>
      <c r="AA14" s="717"/>
      <c r="AB14" s="717"/>
      <c r="AC14" s="717"/>
      <c r="AD14" s="717"/>
      <c r="AE14" s="717"/>
      <c r="AF14" s="717"/>
      <c r="AG14" s="717"/>
      <c r="AH14" s="678"/>
      <c r="AI14" s="1342"/>
      <c r="AJ14" s="777"/>
      <c r="AK14" s="681"/>
      <c r="AL14" s="718"/>
      <c r="AM14" s="719"/>
      <c r="AN14" s="720"/>
    </row>
    <row r="15" spans="1:40" s="724" customFormat="1" ht="13.5" thickBot="1">
      <c r="A15" s="722"/>
      <c r="B15" s="768"/>
      <c r="C15" s="723" t="s">
        <v>583</v>
      </c>
      <c r="D15" s="710"/>
      <c r="E15" s="710"/>
      <c r="F15" s="710"/>
      <c r="G15" s="710"/>
      <c r="H15" s="710"/>
      <c r="I15" s="710"/>
      <c r="J15" s="710"/>
      <c r="K15" s="710"/>
      <c r="L15" s="710"/>
      <c r="M15" s="710"/>
      <c r="N15" s="710"/>
      <c r="O15" s="710"/>
      <c r="P15" s="710"/>
      <c r="Q15" s="710"/>
      <c r="R15" s="710"/>
      <c r="S15" s="710"/>
      <c r="T15" s="710"/>
      <c r="U15" s="710"/>
      <c r="V15" s="710"/>
      <c r="W15" s="710"/>
      <c r="X15" s="710"/>
      <c r="Y15" s="710"/>
      <c r="Z15" s="710"/>
      <c r="AA15" s="710"/>
      <c r="AB15" s="710"/>
      <c r="AC15" s="710"/>
      <c r="AD15" s="710"/>
      <c r="AE15" s="710"/>
      <c r="AF15" s="710"/>
      <c r="AG15" s="711"/>
      <c r="AH15" s="678"/>
      <c r="AI15" s="1342"/>
      <c r="AJ15" s="778"/>
      <c r="AK15" s="681"/>
      <c r="AL15" s="779"/>
      <c r="AM15" s="780"/>
      <c r="AN15" s="780"/>
    </row>
    <row r="16" spans="1:40" s="721" customFormat="1" ht="3" customHeight="1">
      <c r="A16" s="1338"/>
      <c r="B16" s="714"/>
      <c r="C16" s="715"/>
      <c r="D16" s="716"/>
      <c r="E16" s="717"/>
      <c r="F16" s="717"/>
      <c r="G16" s="717"/>
      <c r="H16" s="717"/>
      <c r="I16" s="717"/>
      <c r="J16" s="717"/>
      <c r="K16" s="717"/>
      <c r="L16" s="717"/>
      <c r="M16" s="717"/>
      <c r="N16" s="717"/>
      <c r="O16" s="717"/>
      <c r="P16" s="717"/>
      <c r="Q16" s="717"/>
      <c r="R16" s="717"/>
      <c r="S16" s="717"/>
      <c r="T16" s="717"/>
      <c r="U16" s="717"/>
      <c r="V16" s="717"/>
      <c r="W16" s="717"/>
      <c r="X16" s="717"/>
      <c r="Y16" s="717"/>
      <c r="Z16" s="717"/>
      <c r="AA16" s="717"/>
      <c r="AB16" s="717"/>
      <c r="AC16" s="717"/>
      <c r="AD16" s="717"/>
      <c r="AE16" s="717"/>
      <c r="AF16" s="717"/>
      <c r="AG16" s="717"/>
      <c r="AH16" s="678"/>
      <c r="AI16" s="1342"/>
      <c r="AJ16" s="777"/>
      <c r="AK16" s="681"/>
      <c r="AL16" s="718"/>
      <c r="AM16" s="719"/>
      <c r="AN16" s="720"/>
    </row>
    <row r="17" spans="1:41" s="721" customFormat="1" ht="14.25" customHeight="1">
      <c r="A17" s="1338"/>
      <c r="B17" s="714"/>
      <c r="C17" s="1571">
        <v>2010</v>
      </c>
      <c r="D17" s="1572"/>
      <c r="E17" s="1572"/>
      <c r="F17" s="1572"/>
      <c r="G17" s="1572"/>
      <c r="H17" s="1573"/>
      <c r="I17" s="1338"/>
      <c r="J17" s="1338"/>
      <c r="K17" s="1577" t="s">
        <v>706</v>
      </c>
      <c r="L17" s="1577"/>
      <c r="M17" s="1577"/>
      <c r="N17" s="1577"/>
      <c r="O17" s="1577"/>
      <c r="P17" s="1577"/>
      <c r="Q17" s="1577"/>
      <c r="R17" s="1577"/>
      <c r="S17" s="1577"/>
      <c r="T17" s="1577"/>
      <c r="U17" s="726"/>
      <c r="V17" s="1577" t="s">
        <v>694</v>
      </c>
      <c r="W17" s="1577"/>
      <c r="X17" s="1577"/>
      <c r="Y17" s="1577"/>
      <c r="Z17" s="1577"/>
      <c r="AA17" s="1577"/>
      <c r="AB17" s="1577"/>
      <c r="AC17" s="1577"/>
      <c r="AD17" s="1577"/>
      <c r="AE17" s="1577"/>
      <c r="AF17" s="1577"/>
      <c r="AG17" s="1577"/>
      <c r="AH17" s="681"/>
      <c r="AI17" s="1338"/>
      <c r="AJ17" s="1338"/>
      <c r="AK17" s="727"/>
      <c r="AL17" s="718"/>
      <c r="AM17" s="719"/>
      <c r="AN17" s="720"/>
    </row>
    <row r="18" spans="1:41" s="721" customFormat="1" ht="21.75" customHeight="1">
      <c r="A18" s="1338"/>
      <c r="B18" s="714"/>
      <c r="C18" s="1574"/>
      <c r="D18" s="1575"/>
      <c r="E18" s="1575"/>
      <c r="F18" s="1575"/>
      <c r="G18" s="1575"/>
      <c r="H18" s="1576"/>
      <c r="I18" s="717"/>
      <c r="J18" s="717"/>
      <c r="K18" s="1578" t="s">
        <v>695</v>
      </c>
      <c r="L18" s="1578"/>
      <c r="M18" s="1338"/>
      <c r="N18" s="1344" t="s">
        <v>696</v>
      </c>
      <c r="O18" s="1187"/>
      <c r="Q18" s="1579" t="s">
        <v>697</v>
      </c>
      <c r="R18" s="1579"/>
      <c r="S18" s="1579"/>
      <c r="T18" s="1579"/>
      <c r="U18" s="717"/>
      <c r="V18" s="1580" t="s">
        <v>698</v>
      </c>
      <c r="W18" s="1580"/>
      <c r="X18" s="1580"/>
      <c r="Y18" s="1188"/>
      <c r="Z18" s="1580" t="s">
        <v>699</v>
      </c>
      <c r="AA18" s="1580"/>
      <c r="AB18" s="1580"/>
      <c r="AC18" s="1189"/>
      <c r="AD18" s="1190"/>
      <c r="AE18" s="725" t="s">
        <v>697</v>
      </c>
      <c r="AF18" s="1189"/>
      <c r="AG18" s="1189"/>
      <c r="AH18" s="681"/>
      <c r="AI18" s="717"/>
      <c r="AJ18" s="717"/>
      <c r="AK18" s="681"/>
      <c r="AL18" s="718"/>
      <c r="AM18" s="719"/>
      <c r="AN18" s="720"/>
    </row>
    <row r="19" spans="1:41" s="721" customFormat="1" ht="12.75" customHeight="1">
      <c r="A19" s="1338"/>
      <c r="B19" s="714"/>
      <c r="C19" s="1347" t="s">
        <v>95</v>
      </c>
      <c r="D19" s="1373"/>
      <c r="E19" s="717"/>
      <c r="F19" s="717"/>
      <c r="G19" s="1338"/>
      <c r="H19" s="728"/>
      <c r="I19" s="728"/>
      <c r="J19" s="728"/>
      <c r="K19" s="1566">
        <v>900.04</v>
      </c>
      <c r="L19" s="1566"/>
      <c r="M19" s="1374"/>
      <c r="N19" s="1375">
        <v>1076.26</v>
      </c>
      <c r="O19" s="1191"/>
      <c r="P19" s="1192"/>
      <c r="Q19" s="1567">
        <v>2073784</v>
      </c>
      <c r="R19" s="1567"/>
      <c r="S19" s="1567"/>
      <c r="T19" s="1567"/>
      <c r="U19" s="1191"/>
      <c r="V19" s="1568">
        <v>36.6</v>
      </c>
      <c r="W19" s="1568"/>
      <c r="X19" s="1568"/>
      <c r="Y19" s="1374"/>
      <c r="Z19" s="1568">
        <v>37</v>
      </c>
      <c r="AA19" s="1568"/>
      <c r="AB19" s="1191"/>
      <c r="AC19" s="1191"/>
      <c r="AD19" s="1191"/>
      <c r="AE19" s="1569">
        <v>2527728</v>
      </c>
      <c r="AF19" s="1569"/>
      <c r="AG19" s="1376"/>
      <c r="AH19" s="681"/>
      <c r="AI19" s="1377"/>
      <c r="AJ19" s="728"/>
      <c r="AK19" s="681"/>
      <c r="AL19" s="718"/>
      <c r="AM19" s="719"/>
      <c r="AN19" s="720"/>
      <c r="AO19" s="781"/>
    </row>
    <row r="20" spans="1:41" s="721" customFormat="1">
      <c r="A20" s="1338"/>
      <c r="B20" s="714"/>
      <c r="C20" s="241" t="s">
        <v>584</v>
      </c>
      <c r="D20" s="1378"/>
      <c r="E20" s="717"/>
      <c r="F20" s="717"/>
      <c r="G20" s="1338"/>
      <c r="H20" s="717"/>
      <c r="I20" s="717"/>
      <c r="J20" s="717"/>
      <c r="K20" s="1558">
        <v>683.57</v>
      </c>
      <c r="L20" s="1558"/>
      <c r="M20" s="1375"/>
      <c r="N20" s="1345">
        <v>782.27</v>
      </c>
      <c r="O20" s="1191"/>
      <c r="P20" s="1193"/>
      <c r="Q20" s="1559">
        <v>34679</v>
      </c>
      <c r="R20" s="1559"/>
      <c r="S20" s="1559"/>
      <c r="T20" s="1559"/>
      <c r="U20" s="1194"/>
      <c r="V20" s="1560">
        <v>35.200000000000003</v>
      </c>
      <c r="W20" s="1560"/>
      <c r="X20" s="1560"/>
      <c r="Y20" s="1379"/>
      <c r="Z20" s="1560">
        <v>35.6</v>
      </c>
      <c r="AA20" s="1560"/>
      <c r="AB20" s="1194"/>
      <c r="AC20" s="1194"/>
      <c r="AD20" s="1194"/>
      <c r="AE20" s="1561">
        <v>44521</v>
      </c>
      <c r="AF20" s="1561"/>
      <c r="AG20" s="1380"/>
      <c r="AH20" s="681"/>
      <c r="AI20" s="717"/>
      <c r="AJ20" s="717"/>
      <c r="AK20" s="681"/>
      <c r="AL20" s="718"/>
      <c r="AM20" s="719"/>
      <c r="AN20" s="720"/>
      <c r="AO20" s="781"/>
    </row>
    <row r="21" spans="1:41" s="721" customFormat="1" ht="10.5" customHeight="1">
      <c r="A21" s="1338"/>
      <c r="B21" s="714"/>
      <c r="C21" s="241" t="s">
        <v>585</v>
      </c>
      <c r="D21" s="1381"/>
      <c r="E21" s="717"/>
      <c r="F21" s="717"/>
      <c r="G21" s="1338"/>
      <c r="H21" s="717"/>
      <c r="I21" s="717"/>
      <c r="J21" s="717"/>
      <c r="K21" s="1558">
        <v>858.35</v>
      </c>
      <c r="L21" s="1558"/>
      <c r="M21" s="1375"/>
      <c r="N21" s="1345">
        <v>1114.24</v>
      </c>
      <c r="O21" s="1191"/>
      <c r="P21" s="1195"/>
      <c r="Q21" s="1559">
        <v>8022</v>
      </c>
      <c r="R21" s="1559"/>
      <c r="S21" s="1559"/>
      <c r="T21" s="1559"/>
      <c r="U21" s="1194"/>
      <c r="V21" s="1560">
        <v>38</v>
      </c>
      <c r="W21" s="1560"/>
      <c r="X21" s="1560"/>
      <c r="Y21" s="1379"/>
      <c r="Z21" s="1560">
        <v>38.9</v>
      </c>
      <c r="AA21" s="1560"/>
      <c r="AB21" s="1194"/>
      <c r="AC21" s="1194"/>
      <c r="AD21" s="1194"/>
      <c r="AE21" s="1561">
        <v>9560</v>
      </c>
      <c r="AF21" s="1561"/>
      <c r="AG21" s="1380"/>
      <c r="AH21" s="681"/>
      <c r="AI21" s="717"/>
      <c r="AJ21" s="717"/>
      <c r="AK21" s="681"/>
      <c r="AL21" s="718"/>
      <c r="AM21" s="719"/>
      <c r="AN21" s="720"/>
    </row>
    <row r="22" spans="1:41" s="721" customFormat="1" ht="10.5" customHeight="1">
      <c r="A22" s="1338"/>
      <c r="B22" s="714"/>
      <c r="C22" s="241" t="s">
        <v>586</v>
      </c>
      <c r="D22" s="729"/>
      <c r="E22" s="717"/>
      <c r="F22" s="717"/>
      <c r="G22" s="1338"/>
      <c r="H22" s="717"/>
      <c r="I22" s="717"/>
      <c r="J22" s="717"/>
      <c r="K22" s="1558">
        <v>823.51</v>
      </c>
      <c r="L22" s="1558"/>
      <c r="M22" s="1375"/>
      <c r="N22" s="1345">
        <v>972.99</v>
      </c>
      <c r="O22" s="1191"/>
      <c r="P22" s="1195"/>
      <c r="Q22" s="1559">
        <v>469589</v>
      </c>
      <c r="R22" s="1559"/>
      <c r="S22" s="1559"/>
      <c r="T22" s="1559"/>
      <c r="U22" s="1194"/>
      <c r="V22" s="1560">
        <v>38.4</v>
      </c>
      <c r="W22" s="1560"/>
      <c r="X22" s="1560"/>
      <c r="Y22" s="1379"/>
      <c r="Z22" s="1560">
        <v>38.799999999999997</v>
      </c>
      <c r="AA22" s="1560"/>
      <c r="AB22" s="1194"/>
      <c r="AC22" s="1194"/>
      <c r="AD22" s="1194"/>
      <c r="AE22" s="1561">
        <v>560040</v>
      </c>
      <c r="AF22" s="1561"/>
      <c r="AG22" s="1380"/>
      <c r="AH22" s="681"/>
      <c r="AI22" s="717"/>
      <c r="AJ22" s="717"/>
      <c r="AK22" s="681"/>
      <c r="AL22" s="718"/>
      <c r="AM22" s="719"/>
      <c r="AN22" s="720"/>
    </row>
    <row r="23" spans="1:41" s="721" customFormat="1" ht="10.5" customHeight="1">
      <c r="A23" s="1338"/>
      <c r="B23" s="714"/>
      <c r="C23" s="241"/>
      <c r="D23" s="1382" t="s">
        <v>587</v>
      </c>
      <c r="E23" s="717"/>
      <c r="F23" s="717"/>
      <c r="G23" s="1338"/>
      <c r="H23" s="682"/>
      <c r="I23" s="682"/>
      <c r="J23" s="682"/>
      <c r="K23" s="1562">
        <v>733.44</v>
      </c>
      <c r="L23" s="1562"/>
      <c r="M23" s="1375"/>
      <c r="N23" s="1346">
        <v>879.85</v>
      </c>
      <c r="O23" s="1191"/>
      <c r="P23" s="1195"/>
      <c r="Q23" s="1563">
        <v>61485</v>
      </c>
      <c r="R23" s="1563"/>
      <c r="S23" s="1563"/>
      <c r="T23" s="1563"/>
      <c r="U23" s="1196"/>
      <c r="V23" s="1564">
        <v>38</v>
      </c>
      <c r="W23" s="1564"/>
      <c r="X23" s="1564"/>
      <c r="Y23" s="1383"/>
      <c r="Z23" s="1564">
        <v>38.4</v>
      </c>
      <c r="AA23" s="1564"/>
      <c r="AB23" s="1196"/>
      <c r="AC23" s="1196"/>
      <c r="AD23" s="1196"/>
      <c r="AE23" s="1565">
        <v>72538</v>
      </c>
      <c r="AF23" s="1565"/>
      <c r="AG23" s="1384"/>
      <c r="AH23" s="681"/>
      <c r="AI23" s="682"/>
      <c r="AJ23" s="682"/>
      <c r="AK23" s="681"/>
      <c r="AL23" s="718"/>
      <c r="AM23" s="719"/>
      <c r="AN23" s="720"/>
    </row>
    <row r="24" spans="1:41" s="721" customFormat="1" ht="10.5" customHeight="1">
      <c r="A24" s="1338"/>
      <c r="B24" s="714"/>
      <c r="C24" s="241"/>
      <c r="D24" s="1382" t="s">
        <v>588</v>
      </c>
      <c r="E24" s="717"/>
      <c r="F24" s="717"/>
      <c r="G24" s="1338"/>
      <c r="H24" s="682"/>
      <c r="I24" s="682"/>
      <c r="J24" s="682"/>
      <c r="K24" s="1562">
        <v>1092.23</v>
      </c>
      <c r="L24" s="1562"/>
      <c r="M24" s="1375"/>
      <c r="N24" s="1346">
        <v>1248.9000000000001</v>
      </c>
      <c r="O24" s="1191"/>
      <c r="P24" s="1195"/>
      <c r="Q24" s="1563">
        <v>9668</v>
      </c>
      <c r="R24" s="1563"/>
      <c r="S24" s="1563"/>
      <c r="T24" s="1563"/>
      <c r="U24" s="1196"/>
      <c r="V24" s="1564">
        <v>37.9</v>
      </c>
      <c r="W24" s="1564"/>
      <c r="X24" s="1564"/>
      <c r="Y24" s="1383"/>
      <c r="Z24" s="1564">
        <v>38.6</v>
      </c>
      <c r="AA24" s="1564"/>
      <c r="AB24" s="1196"/>
      <c r="AC24" s="1196"/>
      <c r="AD24" s="1196"/>
      <c r="AE24" s="1565">
        <v>10903</v>
      </c>
      <c r="AF24" s="1565"/>
      <c r="AG24" s="1384"/>
      <c r="AH24" s="681"/>
      <c r="AI24" s="682"/>
      <c r="AJ24" s="682"/>
      <c r="AK24" s="681"/>
      <c r="AL24" s="718"/>
      <c r="AM24" s="719"/>
      <c r="AN24" s="720"/>
    </row>
    <row r="25" spans="1:41" s="721" customFormat="1" ht="10.5" customHeight="1">
      <c r="A25" s="1338"/>
      <c r="B25" s="714"/>
      <c r="C25" s="241"/>
      <c r="D25" s="1382" t="s">
        <v>589</v>
      </c>
      <c r="E25" s="717"/>
      <c r="F25" s="717"/>
      <c r="G25" s="1338"/>
      <c r="H25" s="682"/>
      <c r="I25" s="682"/>
      <c r="J25" s="682"/>
      <c r="K25" s="1562">
        <v>1672.58</v>
      </c>
      <c r="L25" s="1562"/>
      <c r="M25" s="1375"/>
      <c r="N25" s="1346">
        <v>1767.28</v>
      </c>
      <c r="O25" s="1191"/>
      <c r="P25" s="1195"/>
      <c r="Q25" s="1563">
        <v>488</v>
      </c>
      <c r="R25" s="1563"/>
      <c r="S25" s="1563"/>
      <c r="T25" s="1563"/>
      <c r="U25" s="1196"/>
      <c r="V25" s="1564">
        <v>39.799999999999997</v>
      </c>
      <c r="W25" s="1564"/>
      <c r="X25" s="1564"/>
      <c r="Y25" s="1383"/>
      <c r="Z25" s="1564">
        <v>39.799999999999997</v>
      </c>
      <c r="AA25" s="1564"/>
      <c r="AB25" s="1196"/>
      <c r="AC25" s="1196"/>
      <c r="AD25" s="1196"/>
      <c r="AE25" s="1565">
        <v>488</v>
      </c>
      <c r="AF25" s="1565"/>
      <c r="AG25" s="1384"/>
      <c r="AH25" s="681"/>
      <c r="AI25" s="682"/>
      <c r="AJ25" s="682"/>
      <c r="AK25" s="681"/>
      <c r="AL25" s="718"/>
      <c r="AM25" s="719"/>
      <c r="AN25" s="720"/>
    </row>
    <row r="26" spans="1:41" s="721" customFormat="1" ht="10.5" customHeight="1">
      <c r="A26" s="1338"/>
      <c r="B26" s="714"/>
      <c r="C26" s="241"/>
      <c r="D26" s="1382" t="s">
        <v>590</v>
      </c>
      <c r="E26" s="717"/>
      <c r="F26" s="717"/>
      <c r="G26" s="1338"/>
      <c r="H26" s="682"/>
      <c r="I26" s="682"/>
      <c r="J26" s="682"/>
      <c r="K26" s="1562">
        <v>670.87</v>
      </c>
      <c r="L26" s="1562"/>
      <c r="M26" s="1375"/>
      <c r="N26" s="1346">
        <v>781.13</v>
      </c>
      <c r="O26" s="1191"/>
      <c r="P26" s="1195"/>
      <c r="Q26" s="1563">
        <v>34717</v>
      </c>
      <c r="R26" s="1563"/>
      <c r="S26" s="1563"/>
      <c r="T26" s="1563"/>
      <c r="U26" s="1196"/>
      <c r="V26" s="1564">
        <v>38.6</v>
      </c>
      <c r="W26" s="1564"/>
      <c r="X26" s="1564"/>
      <c r="Y26" s="1383"/>
      <c r="Z26" s="1564">
        <v>38.9</v>
      </c>
      <c r="AA26" s="1564"/>
      <c r="AB26" s="1196"/>
      <c r="AC26" s="1196"/>
      <c r="AD26" s="1196"/>
      <c r="AE26" s="1565">
        <v>40086</v>
      </c>
      <c r="AF26" s="1565"/>
      <c r="AG26" s="1384"/>
      <c r="AH26" s="681"/>
      <c r="AI26" s="682"/>
      <c r="AJ26" s="682"/>
      <c r="AK26" s="681"/>
      <c r="AL26" s="718"/>
      <c r="AM26" s="719"/>
      <c r="AN26" s="720"/>
    </row>
    <row r="27" spans="1:41" s="721" customFormat="1" ht="10.5" customHeight="1">
      <c r="A27" s="1338"/>
      <c r="B27" s="714"/>
      <c r="C27" s="241"/>
      <c r="D27" s="1382" t="s">
        <v>591</v>
      </c>
      <c r="E27" s="717"/>
      <c r="F27" s="717"/>
      <c r="G27" s="1338"/>
      <c r="H27" s="682"/>
      <c r="I27" s="682"/>
      <c r="J27" s="682"/>
      <c r="K27" s="1562">
        <v>569.91999999999996</v>
      </c>
      <c r="L27" s="1562"/>
      <c r="M27" s="1375"/>
      <c r="N27" s="1346">
        <v>637.76</v>
      </c>
      <c r="O27" s="1191"/>
      <c r="P27" s="1195"/>
      <c r="Q27" s="1563">
        <v>56459</v>
      </c>
      <c r="R27" s="1563"/>
      <c r="S27" s="1563"/>
      <c r="T27" s="1563"/>
      <c r="U27" s="1196"/>
      <c r="V27" s="1564">
        <v>38.5</v>
      </c>
      <c r="W27" s="1564"/>
      <c r="X27" s="1564"/>
      <c r="Y27" s="1383"/>
      <c r="Z27" s="1564">
        <v>38.6</v>
      </c>
      <c r="AA27" s="1564"/>
      <c r="AB27" s="1196"/>
      <c r="AC27" s="1196"/>
      <c r="AD27" s="1196"/>
      <c r="AE27" s="1565">
        <v>71659</v>
      </c>
      <c r="AF27" s="1565"/>
      <c r="AG27" s="1384"/>
      <c r="AH27" s="681"/>
      <c r="AI27" s="682"/>
      <c r="AJ27" s="682"/>
      <c r="AK27" s="681"/>
      <c r="AL27" s="718"/>
      <c r="AM27" s="719"/>
      <c r="AN27" s="720"/>
    </row>
    <row r="28" spans="1:41" s="721" customFormat="1" ht="10.5" customHeight="1">
      <c r="A28" s="1338"/>
      <c r="B28" s="714"/>
      <c r="C28" s="241"/>
      <c r="D28" s="1382" t="s">
        <v>592</v>
      </c>
      <c r="E28" s="717"/>
      <c r="F28" s="717"/>
      <c r="G28" s="1338"/>
      <c r="H28" s="682"/>
      <c r="I28" s="682"/>
      <c r="J28" s="682"/>
      <c r="K28" s="1562">
        <v>594.13</v>
      </c>
      <c r="L28" s="1562"/>
      <c r="M28" s="1375"/>
      <c r="N28" s="1346">
        <v>675.51</v>
      </c>
      <c r="O28" s="1191"/>
      <c r="P28" s="1195"/>
      <c r="Q28" s="1563">
        <v>28553</v>
      </c>
      <c r="R28" s="1563"/>
      <c r="S28" s="1563"/>
      <c r="T28" s="1563"/>
      <c r="U28" s="1196"/>
      <c r="V28" s="1564">
        <v>38.6</v>
      </c>
      <c r="W28" s="1564"/>
      <c r="X28" s="1564"/>
      <c r="Y28" s="1383"/>
      <c r="Z28" s="1564">
        <v>38.799999999999997</v>
      </c>
      <c r="AA28" s="1564"/>
      <c r="AB28" s="1196"/>
      <c r="AC28" s="1196"/>
      <c r="AD28" s="1196"/>
      <c r="AE28" s="1565">
        <v>36113</v>
      </c>
      <c r="AF28" s="1565"/>
      <c r="AG28" s="1384"/>
      <c r="AH28" s="681"/>
      <c r="AI28" s="682"/>
      <c r="AJ28" s="682"/>
      <c r="AK28" s="681"/>
      <c r="AL28" s="718"/>
      <c r="AM28" s="719"/>
      <c r="AN28" s="720"/>
    </row>
    <row r="29" spans="1:41" s="721" customFormat="1" ht="10.5" customHeight="1">
      <c r="A29" s="1338"/>
      <c r="B29" s="714"/>
      <c r="C29" s="241"/>
      <c r="D29" s="1382" t="s">
        <v>593</v>
      </c>
      <c r="E29" s="717"/>
      <c r="F29" s="717"/>
      <c r="G29" s="1338"/>
      <c r="H29" s="682"/>
      <c r="I29" s="682"/>
      <c r="J29" s="682"/>
      <c r="K29" s="1562">
        <v>778.3</v>
      </c>
      <c r="L29" s="1562"/>
      <c r="M29" s="1375"/>
      <c r="N29" s="1346">
        <v>898.85</v>
      </c>
      <c r="O29" s="1191"/>
      <c r="P29" s="1195"/>
      <c r="Q29" s="1563">
        <v>19746</v>
      </c>
      <c r="R29" s="1563"/>
      <c r="S29" s="1563"/>
      <c r="T29" s="1563"/>
      <c r="U29" s="1196"/>
      <c r="V29" s="1564">
        <v>38.299999999999997</v>
      </c>
      <c r="W29" s="1564"/>
      <c r="X29" s="1564"/>
      <c r="Y29" s="1383"/>
      <c r="Z29" s="1564">
        <v>38.6</v>
      </c>
      <c r="AA29" s="1564"/>
      <c r="AB29" s="1196"/>
      <c r="AC29" s="1196"/>
      <c r="AD29" s="1196"/>
      <c r="AE29" s="1565">
        <v>23787</v>
      </c>
      <c r="AF29" s="1565"/>
      <c r="AG29" s="1384"/>
      <c r="AH29" s="681"/>
      <c r="AI29" s="682"/>
      <c r="AJ29" s="682"/>
      <c r="AK29" s="681"/>
      <c r="AL29" s="718"/>
      <c r="AM29" s="719"/>
      <c r="AN29" s="720"/>
    </row>
    <row r="30" spans="1:41" s="721" customFormat="1" ht="10.5" customHeight="1">
      <c r="A30" s="1338"/>
      <c r="B30" s="714"/>
      <c r="C30" s="241"/>
      <c r="D30" s="1382" t="s">
        <v>594</v>
      </c>
      <c r="E30" s="717"/>
      <c r="F30" s="717"/>
      <c r="G30" s="1338"/>
      <c r="H30" s="682"/>
      <c r="I30" s="682"/>
      <c r="J30" s="682"/>
      <c r="K30" s="1562">
        <v>1099.8599999999999</v>
      </c>
      <c r="L30" s="1562"/>
      <c r="M30" s="1375"/>
      <c r="N30" s="1346">
        <v>1427.51</v>
      </c>
      <c r="O30" s="1191"/>
      <c r="P30" s="1195"/>
      <c r="Q30" s="1563">
        <v>9192</v>
      </c>
      <c r="R30" s="1563"/>
      <c r="S30" s="1563"/>
      <c r="T30" s="1563"/>
      <c r="U30" s="1196"/>
      <c r="V30" s="1564">
        <v>38.6</v>
      </c>
      <c r="W30" s="1564"/>
      <c r="X30" s="1564"/>
      <c r="Y30" s="1383"/>
      <c r="Z30" s="1564">
        <v>39.4</v>
      </c>
      <c r="AA30" s="1564"/>
      <c r="AB30" s="1196"/>
      <c r="AC30" s="1196"/>
      <c r="AD30" s="1196"/>
      <c r="AE30" s="1565">
        <v>10171</v>
      </c>
      <c r="AF30" s="1565"/>
      <c r="AG30" s="1384"/>
      <c r="AH30" s="681"/>
      <c r="AI30" s="682"/>
      <c r="AJ30" s="682"/>
      <c r="AK30" s="681"/>
      <c r="AL30" s="718"/>
      <c r="AM30" s="719"/>
      <c r="AN30" s="720"/>
    </row>
    <row r="31" spans="1:41" s="721" customFormat="1" ht="10.5" customHeight="1">
      <c r="A31" s="1338"/>
      <c r="B31" s="714"/>
      <c r="C31" s="241"/>
      <c r="D31" s="1382" t="s">
        <v>595</v>
      </c>
      <c r="E31" s="717"/>
      <c r="F31" s="717"/>
      <c r="G31" s="1338"/>
      <c r="H31" s="682"/>
      <c r="I31" s="682"/>
      <c r="J31" s="682"/>
      <c r="K31" s="1562">
        <v>884.75</v>
      </c>
      <c r="L31" s="1562"/>
      <c r="M31" s="1375"/>
      <c r="N31" s="1346">
        <v>1031.29</v>
      </c>
      <c r="O31" s="1191"/>
      <c r="P31" s="1195"/>
      <c r="Q31" s="1563">
        <v>12766</v>
      </c>
      <c r="R31" s="1563"/>
      <c r="S31" s="1563"/>
      <c r="T31" s="1563"/>
      <c r="U31" s="1196"/>
      <c r="V31" s="1564">
        <v>38.6</v>
      </c>
      <c r="W31" s="1564"/>
      <c r="X31" s="1564"/>
      <c r="Y31" s="1383"/>
      <c r="Z31" s="1564">
        <v>38.9</v>
      </c>
      <c r="AA31" s="1564"/>
      <c r="AB31" s="1196"/>
      <c r="AC31" s="1196"/>
      <c r="AD31" s="1196"/>
      <c r="AE31" s="1565">
        <v>14435</v>
      </c>
      <c r="AF31" s="1565"/>
      <c r="AG31" s="1384"/>
      <c r="AH31" s="681"/>
      <c r="AI31" s="682"/>
      <c r="AJ31" s="682"/>
      <c r="AK31" s="681"/>
      <c r="AL31" s="718"/>
      <c r="AM31" s="719"/>
      <c r="AN31" s="720"/>
    </row>
    <row r="32" spans="1:41" s="721" customFormat="1" ht="10.5" customHeight="1">
      <c r="A32" s="1338"/>
      <c r="B32" s="714"/>
      <c r="C32" s="241"/>
      <c r="D32" s="1382" t="s">
        <v>645</v>
      </c>
      <c r="E32" s="717"/>
      <c r="F32" s="717"/>
      <c r="G32" s="1338"/>
      <c r="H32" s="682"/>
      <c r="I32" s="682"/>
      <c r="J32" s="682"/>
      <c r="K32" s="1562">
        <v>2381.5700000000002</v>
      </c>
      <c r="L32" s="1562"/>
      <c r="M32" s="1375"/>
      <c r="N32" s="1346">
        <v>3430.05</v>
      </c>
      <c r="O32" s="1191"/>
      <c r="P32" s="1195"/>
      <c r="Q32" s="1563">
        <v>1989</v>
      </c>
      <c r="R32" s="1563"/>
      <c r="S32" s="1563"/>
      <c r="T32" s="1563"/>
      <c r="U32" s="1196"/>
      <c r="V32" s="1564">
        <v>36.6</v>
      </c>
      <c r="W32" s="1564"/>
      <c r="X32" s="1564"/>
      <c r="Y32" s="1383"/>
      <c r="Z32" s="1564">
        <v>38.700000000000003</v>
      </c>
      <c r="AA32" s="1564"/>
      <c r="AB32" s="1196"/>
      <c r="AC32" s="1196"/>
      <c r="AD32" s="1196"/>
      <c r="AE32" s="1565">
        <v>2020</v>
      </c>
      <c r="AF32" s="1565"/>
      <c r="AG32" s="1384"/>
      <c r="AH32" s="681"/>
      <c r="AI32" s="682"/>
      <c r="AJ32" s="682"/>
      <c r="AK32" s="681"/>
      <c r="AL32" s="718"/>
      <c r="AM32" s="719"/>
      <c r="AN32" s="720"/>
    </row>
    <row r="33" spans="1:40" s="721" customFormat="1" ht="10.5" customHeight="1">
      <c r="A33" s="1338"/>
      <c r="B33" s="714"/>
      <c r="C33" s="241"/>
      <c r="D33" s="1382" t="s">
        <v>596</v>
      </c>
      <c r="E33" s="717"/>
      <c r="F33" s="717"/>
      <c r="G33" s="1338"/>
      <c r="H33" s="682"/>
      <c r="I33" s="682"/>
      <c r="J33" s="682"/>
      <c r="K33" s="1562">
        <v>1303.48</v>
      </c>
      <c r="L33" s="1562"/>
      <c r="M33" s="1375"/>
      <c r="N33" s="1346">
        <v>1570.08</v>
      </c>
      <c r="O33" s="1191"/>
      <c r="P33" s="1195"/>
      <c r="Q33" s="1563">
        <v>10531</v>
      </c>
      <c r="R33" s="1563"/>
      <c r="S33" s="1563"/>
      <c r="T33" s="1563"/>
      <c r="U33" s="1196"/>
      <c r="V33" s="1564">
        <v>38.700000000000003</v>
      </c>
      <c r="W33" s="1564"/>
      <c r="X33" s="1564"/>
      <c r="Y33" s="1383"/>
      <c r="Z33" s="1564">
        <v>39.200000000000003</v>
      </c>
      <c r="AA33" s="1564"/>
      <c r="AB33" s="1196"/>
      <c r="AC33" s="1196"/>
      <c r="AD33" s="1196"/>
      <c r="AE33" s="1565">
        <v>11512</v>
      </c>
      <c r="AF33" s="1565"/>
      <c r="AG33" s="1384"/>
      <c r="AH33" s="681"/>
      <c r="AI33" s="682"/>
      <c r="AJ33" s="682"/>
      <c r="AK33" s="681"/>
      <c r="AL33" s="718"/>
      <c r="AM33" s="719"/>
      <c r="AN33" s="720"/>
    </row>
    <row r="34" spans="1:40" s="721" customFormat="1" ht="10.5" customHeight="1">
      <c r="A34" s="1338"/>
      <c r="B34" s="714"/>
      <c r="C34" s="241"/>
      <c r="D34" s="1382" t="s">
        <v>646</v>
      </c>
      <c r="E34" s="717"/>
      <c r="F34" s="717"/>
      <c r="G34" s="1338"/>
      <c r="H34" s="682"/>
      <c r="I34" s="682"/>
      <c r="J34" s="682"/>
      <c r="K34" s="1562">
        <v>1628.2</v>
      </c>
      <c r="L34" s="1562"/>
      <c r="M34" s="1375"/>
      <c r="N34" s="1346">
        <v>1761.09</v>
      </c>
      <c r="O34" s="1191"/>
      <c r="P34" s="1195"/>
      <c r="Q34" s="1563">
        <v>5902</v>
      </c>
      <c r="R34" s="1563"/>
      <c r="S34" s="1563"/>
      <c r="T34" s="1563"/>
      <c r="U34" s="1196"/>
      <c r="V34" s="1564">
        <v>38.799999999999997</v>
      </c>
      <c r="W34" s="1564"/>
      <c r="X34" s="1564"/>
      <c r="Y34" s="1383"/>
      <c r="Z34" s="1564">
        <v>39.200000000000003</v>
      </c>
      <c r="AA34" s="1564"/>
      <c r="AB34" s="1196"/>
      <c r="AC34" s="1196"/>
      <c r="AD34" s="1196"/>
      <c r="AE34" s="1565">
        <v>6361</v>
      </c>
      <c r="AF34" s="1565"/>
      <c r="AG34" s="1384"/>
      <c r="AH34" s="681"/>
      <c r="AI34" s="682"/>
      <c r="AJ34" s="682"/>
      <c r="AK34" s="681"/>
      <c r="AL34" s="718"/>
      <c r="AM34" s="719"/>
      <c r="AN34" s="720"/>
    </row>
    <row r="35" spans="1:40" s="721" customFormat="1" ht="10.5" customHeight="1">
      <c r="A35" s="1338"/>
      <c r="B35" s="714"/>
      <c r="C35" s="241"/>
      <c r="D35" s="1382" t="s">
        <v>597</v>
      </c>
      <c r="E35" s="717"/>
      <c r="F35" s="717"/>
      <c r="G35" s="1338"/>
      <c r="H35" s="682"/>
      <c r="I35" s="682"/>
      <c r="J35" s="682"/>
      <c r="K35" s="1562">
        <v>887.19</v>
      </c>
      <c r="L35" s="1562"/>
      <c r="M35" s="1375"/>
      <c r="N35" s="1346">
        <v>1119.24</v>
      </c>
      <c r="O35" s="1191"/>
      <c r="P35" s="1195"/>
      <c r="Q35" s="1563">
        <v>18416</v>
      </c>
      <c r="R35" s="1563"/>
      <c r="S35" s="1563"/>
      <c r="T35" s="1563"/>
      <c r="U35" s="1196"/>
      <c r="V35" s="1564">
        <v>38.700000000000003</v>
      </c>
      <c r="W35" s="1564"/>
      <c r="X35" s="1564"/>
      <c r="Y35" s="1383"/>
      <c r="Z35" s="1564">
        <v>39.1</v>
      </c>
      <c r="AA35" s="1564"/>
      <c r="AB35" s="1196"/>
      <c r="AC35" s="1196"/>
      <c r="AD35" s="1196"/>
      <c r="AE35" s="1565">
        <v>21446</v>
      </c>
      <c r="AF35" s="1565"/>
      <c r="AG35" s="1384"/>
      <c r="AH35" s="681"/>
      <c r="AI35" s="682"/>
      <c r="AJ35" s="682"/>
      <c r="AK35" s="681"/>
      <c r="AL35" s="718"/>
      <c r="AM35" s="719"/>
      <c r="AN35" s="720"/>
    </row>
    <row r="36" spans="1:40" s="721" customFormat="1" ht="10.5" customHeight="1">
      <c r="A36" s="1338"/>
      <c r="B36" s="714"/>
      <c r="C36" s="241"/>
      <c r="D36" s="1382" t="s">
        <v>598</v>
      </c>
      <c r="E36" s="717"/>
      <c r="F36" s="717"/>
      <c r="G36" s="1338"/>
      <c r="H36" s="682"/>
      <c r="I36" s="682"/>
      <c r="J36" s="682"/>
      <c r="K36" s="1562">
        <v>855.84</v>
      </c>
      <c r="L36" s="1562"/>
      <c r="M36" s="1375"/>
      <c r="N36" s="1346">
        <v>1059.1600000000001</v>
      </c>
      <c r="O36" s="1191"/>
      <c r="P36" s="1195"/>
      <c r="Q36" s="1563">
        <v>33658</v>
      </c>
      <c r="R36" s="1563"/>
      <c r="S36" s="1563"/>
      <c r="T36" s="1563"/>
      <c r="U36" s="1196"/>
      <c r="V36" s="1564">
        <v>38.299999999999997</v>
      </c>
      <c r="W36" s="1564"/>
      <c r="X36" s="1564"/>
      <c r="Y36" s="1383"/>
      <c r="Z36" s="1564">
        <v>38.700000000000003</v>
      </c>
      <c r="AA36" s="1564"/>
      <c r="AB36" s="1196"/>
      <c r="AC36" s="1196"/>
      <c r="AD36" s="1196"/>
      <c r="AE36" s="1565">
        <v>39400</v>
      </c>
      <c r="AF36" s="1565"/>
      <c r="AG36" s="1384"/>
      <c r="AH36" s="681"/>
      <c r="AI36" s="682"/>
      <c r="AJ36" s="682"/>
      <c r="AK36" s="681"/>
      <c r="AL36" s="718"/>
      <c r="AM36" s="719"/>
      <c r="AN36" s="720"/>
    </row>
    <row r="37" spans="1:40" s="721" customFormat="1" ht="10.5" customHeight="1">
      <c r="A37" s="1338"/>
      <c r="B37" s="714"/>
      <c r="C37" s="241"/>
      <c r="D37" s="1382" t="s">
        <v>599</v>
      </c>
      <c r="E37" s="717"/>
      <c r="F37" s="717"/>
      <c r="G37" s="1338"/>
      <c r="H37" s="682"/>
      <c r="I37" s="682"/>
      <c r="J37" s="682"/>
      <c r="K37" s="1562">
        <v>971.1</v>
      </c>
      <c r="L37" s="1562"/>
      <c r="M37" s="1375"/>
      <c r="N37" s="1346">
        <v>1233.32</v>
      </c>
      <c r="O37" s="1191"/>
      <c r="P37" s="1195"/>
      <c r="Q37" s="1563">
        <v>6811</v>
      </c>
      <c r="R37" s="1563"/>
      <c r="S37" s="1563"/>
      <c r="T37" s="1563"/>
      <c r="U37" s="1196"/>
      <c r="V37" s="1564">
        <v>38.5</v>
      </c>
      <c r="W37" s="1564"/>
      <c r="X37" s="1564"/>
      <c r="Y37" s="1383"/>
      <c r="Z37" s="1564">
        <v>39.299999999999997</v>
      </c>
      <c r="AA37" s="1564"/>
      <c r="AB37" s="1196"/>
      <c r="AC37" s="1196"/>
      <c r="AD37" s="1196"/>
      <c r="AE37" s="1565">
        <v>8300</v>
      </c>
      <c r="AF37" s="1565"/>
      <c r="AG37" s="1384"/>
      <c r="AH37" s="681"/>
      <c r="AI37" s="682"/>
      <c r="AJ37" s="682"/>
      <c r="AK37" s="681"/>
      <c r="AL37" s="718"/>
      <c r="AM37" s="719"/>
      <c r="AN37" s="720"/>
    </row>
    <row r="38" spans="1:40" s="721" customFormat="1" ht="10.5" customHeight="1">
      <c r="A38" s="1338"/>
      <c r="B38" s="714"/>
      <c r="C38" s="242"/>
      <c r="D38" s="1382" t="s">
        <v>600</v>
      </c>
      <c r="E38" s="717"/>
      <c r="F38" s="717"/>
      <c r="G38" s="1338"/>
      <c r="H38" s="682"/>
      <c r="I38" s="682"/>
      <c r="J38" s="682"/>
      <c r="K38" s="1562">
        <v>826.8</v>
      </c>
      <c r="L38" s="1562"/>
      <c r="M38" s="1375"/>
      <c r="N38" s="1346">
        <v>957.7</v>
      </c>
      <c r="O38" s="1191"/>
      <c r="P38" s="1195"/>
      <c r="Q38" s="1563">
        <v>56221</v>
      </c>
      <c r="R38" s="1563"/>
      <c r="S38" s="1563"/>
      <c r="T38" s="1563"/>
      <c r="U38" s="1196"/>
      <c r="V38" s="1564">
        <v>38.299999999999997</v>
      </c>
      <c r="W38" s="1564"/>
      <c r="X38" s="1564"/>
      <c r="Y38" s="1383"/>
      <c r="Z38" s="1564">
        <v>38.700000000000003</v>
      </c>
      <c r="AA38" s="1564"/>
      <c r="AB38" s="1196"/>
      <c r="AC38" s="1196"/>
      <c r="AD38" s="1196"/>
      <c r="AE38" s="1565">
        <v>66780</v>
      </c>
      <c r="AF38" s="1565"/>
      <c r="AG38" s="1384"/>
      <c r="AH38" s="681"/>
      <c r="AI38" s="682"/>
      <c r="AJ38" s="682"/>
      <c r="AK38" s="681"/>
      <c r="AL38" s="718"/>
      <c r="AM38" s="719"/>
      <c r="AN38" s="720"/>
    </row>
    <row r="39" spans="1:40" s="721" customFormat="1" ht="10.5" customHeight="1">
      <c r="A39" s="1338"/>
      <c r="B39" s="714"/>
      <c r="C39" s="242"/>
      <c r="D39" s="1382" t="s">
        <v>647</v>
      </c>
      <c r="E39" s="717"/>
      <c r="F39" s="717"/>
      <c r="G39" s="1338"/>
      <c r="H39" s="682"/>
      <c r="I39" s="682"/>
      <c r="J39" s="682"/>
      <c r="K39" s="1562">
        <v>1157.68</v>
      </c>
      <c r="L39" s="1562"/>
      <c r="M39" s="1375"/>
      <c r="N39" s="1346">
        <v>1330.76</v>
      </c>
      <c r="O39" s="1191"/>
      <c r="P39" s="1195"/>
      <c r="Q39" s="1563">
        <v>8766</v>
      </c>
      <c r="R39" s="1563"/>
      <c r="S39" s="1563"/>
      <c r="T39" s="1563"/>
      <c r="U39" s="1196"/>
      <c r="V39" s="1564">
        <v>38.799999999999997</v>
      </c>
      <c r="W39" s="1564"/>
      <c r="X39" s="1564"/>
      <c r="Y39" s="1383"/>
      <c r="Z39" s="1564">
        <v>39.299999999999997</v>
      </c>
      <c r="AA39" s="1564"/>
      <c r="AB39" s="1196"/>
      <c r="AC39" s="1196"/>
      <c r="AD39" s="1196"/>
      <c r="AE39" s="1565">
        <v>10093</v>
      </c>
      <c r="AF39" s="1565"/>
      <c r="AG39" s="1384"/>
      <c r="AH39" s="681"/>
      <c r="AI39" s="682"/>
      <c r="AJ39" s="682"/>
      <c r="AK39" s="681"/>
      <c r="AL39" s="718"/>
      <c r="AM39" s="719"/>
      <c r="AN39" s="720"/>
    </row>
    <row r="40" spans="1:40" s="721" customFormat="1" ht="10.5" customHeight="1">
      <c r="A40" s="1338"/>
      <c r="B40" s="714"/>
      <c r="C40" s="242"/>
      <c r="D40" s="1382" t="s">
        <v>601</v>
      </c>
      <c r="E40" s="717"/>
      <c r="F40" s="717"/>
      <c r="G40" s="1338"/>
      <c r="H40" s="682"/>
      <c r="I40" s="682"/>
      <c r="J40" s="682"/>
      <c r="K40" s="1562">
        <v>971.71</v>
      </c>
      <c r="L40" s="1562"/>
      <c r="M40" s="1375"/>
      <c r="N40" s="1346">
        <v>1152.93</v>
      </c>
      <c r="O40" s="1191"/>
      <c r="P40" s="1195"/>
      <c r="Q40" s="1563">
        <v>13002</v>
      </c>
      <c r="R40" s="1563"/>
      <c r="S40" s="1563"/>
      <c r="T40" s="1563"/>
      <c r="U40" s="1196"/>
      <c r="V40" s="1564">
        <v>38.6</v>
      </c>
      <c r="W40" s="1564"/>
      <c r="X40" s="1564"/>
      <c r="Y40" s="1383"/>
      <c r="Z40" s="1564">
        <v>39.5</v>
      </c>
      <c r="AA40" s="1564"/>
      <c r="AB40" s="1196"/>
      <c r="AC40" s="1196"/>
      <c r="AD40" s="1196"/>
      <c r="AE40" s="1565">
        <v>15496</v>
      </c>
      <c r="AF40" s="1565"/>
      <c r="AG40" s="1384"/>
      <c r="AH40" s="681"/>
      <c r="AI40" s="682"/>
      <c r="AJ40" s="682"/>
      <c r="AK40" s="681"/>
      <c r="AL40" s="718"/>
      <c r="AM40" s="719"/>
      <c r="AN40" s="720"/>
    </row>
    <row r="41" spans="1:40" s="721" customFormat="1" ht="10.5" customHeight="1">
      <c r="A41" s="1338"/>
      <c r="B41" s="714"/>
      <c r="C41" s="242"/>
      <c r="D41" s="1382" t="s">
        <v>602</v>
      </c>
      <c r="E41" s="717"/>
      <c r="F41" s="717"/>
      <c r="G41" s="1338"/>
      <c r="H41" s="682"/>
      <c r="I41" s="682"/>
      <c r="J41" s="682"/>
      <c r="K41" s="1562">
        <v>928.69</v>
      </c>
      <c r="L41" s="1562"/>
      <c r="M41" s="1375"/>
      <c r="N41" s="1346">
        <v>1077.3599999999999</v>
      </c>
      <c r="O41" s="1191"/>
      <c r="P41" s="1195"/>
      <c r="Q41" s="1563">
        <v>15371</v>
      </c>
      <c r="R41" s="1563"/>
      <c r="S41" s="1563"/>
      <c r="T41" s="1563"/>
      <c r="U41" s="1196"/>
      <c r="V41" s="1564">
        <v>38.5</v>
      </c>
      <c r="W41" s="1564"/>
      <c r="X41" s="1564"/>
      <c r="Y41" s="1383"/>
      <c r="Z41" s="1564">
        <v>38.9</v>
      </c>
      <c r="AA41" s="1564"/>
      <c r="AB41" s="1196"/>
      <c r="AC41" s="1196"/>
      <c r="AD41" s="1196"/>
      <c r="AE41" s="1565">
        <v>18491</v>
      </c>
      <c r="AF41" s="1565"/>
      <c r="AG41" s="1384"/>
      <c r="AH41" s="681"/>
      <c r="AI41" s="682"/>
      <c r="AJ41" s="682"/>
      <c r="AK41" s="681"/>
      <c r="AL41" s="718"/>
      <c r="AM41" s="719"/>
      <c r="AN41" s="720"/>
    </row>
    <row r="42" spans="1:40" s="721" customFormat="1" ht="10.5" customHeight="1">
      <c r="A42" s="1338"/>
      <c r="B42" s="714"/>
      <c r="C42" s="242"/>
      <c r="D42" s="1382" t="s">
        <v>648</v>
      </c>
      <c r="E42" s="717"/>
      <c r="F42" s="717"/>
      <c r="G42" s="1338"/>
      <c r="H42" s="682"/>
      <c r="I42" s="682"/>
      <c r="J42" s="682"/>
      <c r="K42" s="1562">
        <v>1020.98</v>
      </c>
      <c r="L42" s="1562"/>
      <c r="M42" s="1375"/>
      <c r="N42" s="1346">
        <v>1233.43</v>
      </c>
      <c r="O42" s="1191"/>
      <c r="P42" s="1195"/>
      <c r="Q42" s="1563">
        <v>22142</v>
      </c>
      <c r="R42" s="1563"/>
      <c r="S42" s="1563"/>
      <c r="T42" s="1563"/>
      <c r="U42" s="1196"/>
      <c r="V42" s="1564">
        <v>38.9</v>
      </c>
      <c r="W42" s="1564"/>
      <c r="X42" s="1564"/>
      <c r="Y42" s="1383"/>
      <c r="Z42" s="1564">
        <v>39.9</v>
      </c>
      <c r="AA42" s="1564"/>
      <c r="AB42" s="1196"/>
      <c r="AC42" s="1196"/>
      <c r="AD42" s="1196"/>
      <c r="AE42" s="1565">
        <v>25817</v>
      </c>
      <c r="AF42" s="1565"/>
      <c r="AG42" s="1384"/>
      <c r="AH42" s="681"/>
      <c r="AI42" s="682"/>
      <c r="AJ42" s="682"/>
      <c r="AK42" s="681"/>
      <c r="AL42" s="718"/>
      <c r="AM42" s="719"/>
      <c r="AN42" s="720"/>
    </row>
    <row r="43" spans="1:40" s="721" customFormat="1" ht="10.5" customHeight="1">
      <c r="A43" s="1338"/>
      <c r="B43" s="714"/>
      <c r="C43" s="242"/>
      <c r="D43" s="1382" t="s">
        <v>603</v>
      </c>
      <c r="E43" s="717"/>
      <c r="F43" s="717"/>
      <c r="G43" s="1338"/>
      <c r="H43" s="682"/>
      <c r="I43" s="682"/>
      <c r="J43" s="682"/>
      <c r="K43" s="1562">
        <v>932.42</v>
      </c>
      <c r="L43" s="1562"/>
      <c r="M43" s="1375"/>
      <c r="N43" s="1346">
        <v>1105.0899999999999</v>
      </c>
      <c r="O43" s="1191"/>
      <c r="P43" s="1195"/>
      <c r="Q43" s="1563">
        <v>2349</v>
      </c>
      <c r="R43" s="1563"/>
      <c r="S43" s="1563"/>
      <c r="T43" s="1563"/>
      <c r="U43" s="1196"/>
      <c r="V43" s="1564">
        <v>37.299999999999997</v>
      </c>
      <c r="W43" s="1564"/>
      <c r="X43" s="1564"/>
      <c r="Y43" s="1383"/>
      <c r="Z43" s="1564">
        <v>37.799999999999997</v>
      </c>
      <c r="AA43" s="1564"/>
      <c r="AB43" s="1196"/>
      <c r="AC43" s="1196"/>
      <c r="AD43" s="1196"/>
      <c r="AE43" s="1565">
        <v>3436</v>
      </c>
      <c r="AF43" s="1565"/>
      <c r="AG43" s="1384"/>
      <c r="AH43" s="681"/>
      <c r="AI43" s="682"/>
      <c r="AJ43" s="682"/>
      <c r="AK43" s="681"/>
      <c r="AL43" s="718"/>
      <c r="AM43" s="719"/>
      <c r="AN43" s="720"/>
    </row>
    <row r="44" spans="1:40" s="721" customFormat="1" ht="10.5" customHeight="1">
      <c r="A44" s="1338"/>
      <c r="B44" s="714"/>
      <c r="C44" s="242"/>
      <c r="D44" s="1382" t="s">
        <v>604</v>
      </c>
      <c r="E44" s="717"/>
      <c r="F44" s="717"/>
      <c r="G44" s="1338"/>
      <c r="H44" s="682"/>
      <c r="I44" s="682"/>
      <c r="J44" s="682"/>
      <c r="K44" s="1562">
        <v>642.11</v>
      </c>
      <c r="L44" s="1562"/>
      <c r="M44" s="1375"/>
      <c r="N44" s="1346">
        <v>727.07</v>
      </c>
      <c r="O44" s="1191"/>
      <c r="P44" s="1195"/>
      <c r="Q44" s="1563">
        <v>21745</v>
      </c>
      <c r="R44" s="1563"/>
      <c r="S44" s="1563"/>
      <c r="T44" s="1563"/>
      <c r="U44" s="1196"/>
      <c r="V44" s="1564">
        <v>38.200000000000003</v>
      </c>
      <c r="W44" s="1564"/>
      <c r="X44" s="1564"/>
      <c r="Y44" s="1383"/>
      <c r="Z44" s="1564">
        <v>38.299999999999997</v>
      </c>
      <c r="AA44" s="1564"/>
      <c r="AB44" s="1196"/>
      <c r="AC44" s="1196"/>
      <c r="AD44" s="1196"/>
      <c r="AE44" s="1565">
        <v>28340</v>
      </c>
      <c r="AF44" s="1565"/>
      <c r="AG44" s="1384"/>
      <c r="AH44" s="681"/>
      <c r="AI44" s="682"/>
      <c r="AJ44" s="682"/>
      <c r="AK44" s="681"/>
      <c r="AL44" s="718"/>
      <c r="AM44" s="719"/>
      <c r="AN44" s="720"/>
    </row>
    <row r="45" spans="1:40" s="721" customFormat="1" ht="10.5" customHeight="1">
      <c r="A45" s="1338"/>
      <c r="B45" s="714"/>
      <c r="C45" s="242"/>
      <c r="D45" s="1382" t="s">
        <v>605</v>
      </c>
      <c r="E45" s="717"/>
      <c r="F45" s="717"/>
      <c r="G45" s="1338"/>
      <c r="H45" s="682"/>
      <c r="I45" s="682"/>
      <c r="J45" s="682"/>
      <c r="K45" s="1562">
        <v>768.52</v>
      </c>
      <c r="L45" s="1562"/>
      <c r="M45" s="1375"/>
      <c r="N45" s="1346">
        <v>883.12</v>
      </c>
      <c r="O45" s="1191"/>
      <c r="P45" s="1195"/>
      <c r="Q45" s="1563">
        <v>8415</v>
      </c>
      <c r="R45" s="1563"/>
      <c r="S45" s="1563"/>
      <c r="T45" s="1563"/>
      <c r="U45" s="1196"/>
      <c r="V45" s="1564">
        <v>38.6</v>
      </c>
      <c r="W45" s="1564"/>
      <c r="X45" s="1564"/>
      <c r="Y45" s="1383"/>
      <c r="Z45" s="1564">
        <v>38.799999999999997</v>
      </c>
      <c r="AA45" s="1564"/>
      <c r="AB45" s="1196"/>
      <c r="AC45" s="1196"/>
      <c r="AD45" s="1196"/>
      <c r="AE45" s="1565">
        <v>9906</v>
      </c>
      <c r="AF45" s="1565"/>
      <c r="AG45" s="1384"/>
      <c r="AH45" s="681"/>
      <c r="AI45" s="682"/>
      <c r="AJ45" s="682"/>
      <c r="AK45" s="681"/>
      <c r="AL45" s="718"/>
      <c r="AM45" s="719"/>
      <c r="AN45" s="720"/>
    </row>
    <row r="46" spans="1:40" s="721" customFormat="1" ht="10.5" customHeight="1">
      <c r="A46" s="1338"/>
      <c r="B46" s="714"/>
      <c r="C46" s="242"/>
      <c r="D46" s="1382" t="s">
        <v>649</v>
      </c>
      <c r="E46" s="717"/>
      <c r="F46" s="717"/>
      <c r="G46" s="1338"/>
      <c r="H46" s="682"/>
      <c r="I46" s="682"/>
      <c r="J46" s="682"/>
      <c r="K46" s="1562">
        <v>1110.74</v>
      </c>
      <c r="L46" s="1562"/>
      <c r="M46" s="1375"/>
      <c r="N46" s="1346">
        <v>1322.09</v>
      </c>
      <c r="O46" s="1191"/>
      <c r="P46" s="1195"/>
      <c r="Q46" s="1563">
        <v>11197</v>
      </c>
      <c r="R46" s="1563"/>
      <c r="S46" s="1563"/>
      <c r="T46" s="1563"/>
      <c r="U46" s="1196"/>
      <c r="V46" s="1564">
        <v>38.4</v>
      </c>
      <c r="W46" s="1564"/>
      <c r="X46" s="1564"/>
      <c r="Y46" s="1383"/>
      <c r="Z46" s="1564">
        <v>39.200000000000003</v>
      </c>
      <c r="AA46" s="1564"/>
      <c r="AB46" s="1196"/>
      <c r="AC46" s="1196"/>
      <c r="AD46" s="1196"/>
      <c r="AE46" s="1565">
        <v>12462</v>
      </c>
      <c r="AF46" s="1565"/>
      <c r="AG46" s="1384"/>
      <c r="AH46" s="681"/>
      <c r="AI46" s="682"/>
      <c r="AJ46" s="682"/>
      <c r="AK46" s="681"/>
      <c r="AL46" s="718"/>
      <c r="AM46" s="719"/>
      <c r="AN46" s="720"/>
    </row>
    <row r="47" spans="1:40" s="721" customFormat="1" ht="10.5" customHeight="1">
      <c r="A47" s="1338"/>
      <c r="B47" s="714"/>
      <c r="C47" s="242" t="s">
        <v>606</v>
      </c>
      <c r="D47" s="782"/>
      <c r="E47" s="717"/>
      <c r="F47" s="717"/>
      <c r="G47" s="1338"/>
      <c r="H47" s="717"/>
      <c r="I47" s="717"/>
      <c r="J47" s="717"/>
      <c r="K47" s="1558">
        <v>1914.31</v>
      </c>
      <c r="L47" s="1558"/>
      <c r="M47" s="1375"/>
      <c r="N47" s="1345">
        <v>2788.48</v>
      </c>
      <c r="O47" s="1191"/>
      <c r="P47" s="1195"/>
      <c r="Q47" s="1559">
        <v>7256</v>
      </c>
      <c r="R47" s="1559"/>
      <c r="S47" s="1559"/>
      <c r="T47" s="1559"/>
      <c r="U47" s="1194"/>
      <c r="V47" s="1560">
        <v>38.200000000000003</v>
      </c>
      <c r="W47" s="1560"/>
      <c r="X47" s="1560"/>
      <c r="Y47" s="1379"/>
      <c r="Z47" s="1560">
        <v>39</v>
      </c>
      <c r="AA47" s="1560"/>
      <c r="AB47" s="1194"/>
      <c r="AC47" s="1194"/>
      <c r="AD47" s="1194"/>
      <c r="AE47" s="1561">
        <v>7335</v>
      </c>
      <c r="AF47" s="1561"/>
      <c r="AG47" s="1380"/>
      <c r="AH47" s="681"/>
      <c r="AI47" s="717"/>
      <c r="AJ47" s="717"/>
      <c r="AK47" s="681"/>
      <c r="AL47" s="718"/>
      <c r="AM47" s="719"/>
      <c r="AN47" s="720"/>
    </row>
    <row r="48" spans="1:40" s="721" customFormat="1" ht="10.5" customHeight="1">
      <c r="A48" s="1338"/>
      <c r="B48" s="714"/>
      <c r="C48" s="242" t="s">
        <v>607</v>
      </c>
      <c r="D48" s="1385"/>
      <c r="E48" s="717"/>
      <c r="F48" s="717"/>
      <c r="G48" s="1338"/>
      <c r="H48" s="717"/>
      <c r="I48" s="717"/>
      <c r="J48" s="717"/>
      <c r="K48" s="1558">
        <v>904.01</v>
      </c>
      <c r="L48" s="1558"/>
      <c r="M48" s="1375"/>
      <c r="N48" s="1345">
        <v>1126.42</v>
      </c>
      <c r="O48" s="1191"/>
      <c r="P48" s="1195"/>
      <c r="Q48" s="1559">
        <v>17346</v>
      </c>
      <c r="R48" s="1559"/>
      <c r="S48" s="1559"/>
      <c r="T48" s="1559"/>
      <c r="U48" s="1194"/>
      <c r="V48" s="1560">
        <v>38.299999999999997</v>
      </c>
      <c r="W48" s="1560"/>
      <c r="X48" s="1560"/>
      <c r="Y48" s="1379"/>
      <c r="Z48" s="1560">
        <v>39.1</v>
      </c>
      <c r="AA48" s="1560"/>
      <c r="AB48" s="1194"/>
      <c r="AC48" s="1194"/>
      <c r="AD48" s="1194"/>
      <c r="AE48" s="1561">
        <v>19221</v>
      </c>
      <c r="AF48" s="1561"/>
      <c r="AG48" s="1380"/>
      <c r="AH48" s="681"/>
      <c r="AI48" s="717"/>
      <c r="AJ48" s="717"/>
      <c r="AK48" s="681"/>
      <c r="AL48" s="718"/>
      <c r="AM48" s="719"/>
      <c r="AN48" s="720"/>
    </row>
    <row r="49" spans="1:40" s="721" customFormat="1" ht="10.5" customHeight="1">
      <c r="A49" s="1338"/>
      <c r="B49" s="714"/>
      <c r="C49" s="242" t="s">
        <v>608</v>
      </c>
      <c r="D49" s="782"/>
      <c r="E49" s="717"/>
      <c r="F49" s="717"/>
      <c r="G49" s="1338"/>
      <c r="H49" s="717"/>
      <c r="I49" s="717"/>
      <c r="J49" s="717"/>
      <c r="K49" s="1558">
        <v>792.6</v>
      </c>
      <c r="L49" s="1558"/>
      <c r="M49" s="1375"/>
      <c r="N49" s="1345">
        <v>944.65</v>
      </c>
      <c r="O49" s="1191"/>
      <c r="P49" s="1197"/>
      <c r="Q49" s="1559">
        <v>199428</v>
      </c>
      <c r="R49" s="1559"/>
      <c r="S49" s="1559"/>
      <c r="T49" s="1559"/>
      <c r="U49" s="1194"/>
      <c r="V49" s="1560">
        <v>36.6</v>
      </c>
      <c r="W49" s="1560"/>
      <c r="X49" s="1560"/>
      <c r="Y49" s="1379"/>
      <c r="Z49" s="1560">
        <v>37</v>
      </c>
      <c r="AA49" s="1560"/>
      <c r="AB49" s="1194"/>
      <c r="AC49" s="1194"/>
      <c r="AD49" s="1194"/>
      <c r="AE49" s="1561">
        <v>261542</v>
      </c>
      <c r="AF49" s="1561"/>
      <c r="AG49" s="1380"/>
      <c r="AH49" s="681"/>
      <c r="AI49" s="717"/>
      <c r="AJ49" s="717"/>
      <c r="AK49" s="681"/>
      <c r="AL49" s="718"/>
      <c r="AM49" s="719"/>
      <c r="AN49" s="720"/>
    </row>
    <row r="50" spans="1:40" s="721" customFormat="1" ht="10.5" customHeight="1">
      <c r="A50" s="1338"/>
      <c r="B50" s="714"/>
      <c r="C50" s="242" t="s">
        <v>609</v>
      </c>
      <c r="D50" s="782"/>
      <c r="E50" s="717"/>
      <c r="F50" s="717"/>
      <c r="G50" s="1338"/>
      <c r="H50" s="717"/>
      <c r="I50" s="717"/>
      <c r="J50" s="717"/>
      <c r="K50" s="1558">
        <v>850.83</v>
      </c>
      <c r="L50" s="1558"/>
      <c r="M50" s="1375"/>
      <c r="N50" s="1345">
        <v>994.7</v>
      </c>
      <c r="O50" s="1191"/>
      <c r="P50" s="1195"/>
      <c r="Q50" s="1559">
        <v>414150</v>
      </c>
      <c r="R50" s="1559"/>
      <c r="S50" s="1559"/>
      <c r="T50" s="1559"/>
      <c r="U50" s="1194"/>
      <c r="V50" s="1560">
        <v>37.200000000000003</v>
      </c>
      <c r="W50" s="1560"/>
      <c r="X50" s="1560"/>
      <c r="Y50" s="1379"/>
      <c r="Z50" s="1560">
        <v>37.4</v>
      </c>
      <c r="AA50" s="1560"/>
      <c r="AB50" s="1194"/>
      <c r="AC50" s="1194"/>
      <c r="AD50" s="1194"/>
      <c r="AE50" s="1561">
        <v>493360</v>
      </c>
      <c r="AF50" s="1561"/>
      <c r="AG50" s="1380"/>
      <c r="AH50" s="681"/>
      <c r="AI50" s="717"/>
      <c r="AJ50" s="717"/>
      <c r="AK50" s="681"/>
      <c r="AL50" s="718"/>
      <c r="AM50" s="719"/>
      <c r="AN50" s="720"/>
    </row>
    <row r="51" spans="1:40" s="721" customFormat="1" ht="10.5" customHeight="1">
      <c r="A51" s="1338"/>
      <c r="B51" s="714"/>
      <c r="C51" s="242"/>
      <c r="D51" s="1382" t="s">
        <v>610</v>
      </c>
      <c r="E51" s="717"/>
      <c r="F51" s="717"/>
      <c r="G51" s="1338"/>
      <c r="H51" s="682"/>
      <c r="I51" s="682"/>
      <c r="J51" s="682"/>
      <c r="K51" s="1562">
        <v>828.77</v>
      </c>
      <c r="L51" s="1562"/>
      <c r="M51" s="1375"/>
      <c r="N51" s="1346">
        <v>957.99</v>
      </c>
      <c r="O51" s="1191"/>
      <c r="P51" s="1195"/>
      <c r="Q51" s="1563">
        <v>59114</v>
      </c>
      <c r="R51" s="1563"/>
      <c r="S51" s="1563"/>
      <c r="T51" s="1563"/>
      <c r="U51" s="1196"/>
      <c r="V51" s="1564">
        <v>38.799999999999997</v>
      </c>
      <c r="W51" s="1564"/>
      <c r="X51" s="1564"/>
      <c r="Y51" s="1383"/>
      <c r="Z51" s="1564">
        <v>38.799999999999997</v>
      </c>
      <c r="AA51" s="1564"/>
      <c r="AB51" s="1196"/>
      <c r="AC51" s="1196"/>
      <c r="AD51" s="1196"/>
      <c r="AE51" s="1565">
        <v>64564</v>
      </c>
      <c r="AF51" s="1565"/>
      <c r="AG51" s="1384"/>
      <c r="AH51" s="681"/>
      <c r="AI51" s="682"/>
      <c r="AJ51" s="682"/>
      <c r="AK51" s="681"/>
      <c r="AL51" s="718"/>
      <c r="AM51" s="719"/>
      <c r="AN51" s="720"/>
    </row>
    <row r="52" spans="1:40" s="721" customFormat="1" ht="10.5" customHeight="1">
      <c r="A52" s="1338"/>
      <c r="B52" s="714"/>
      <c r="C52" s="242"/>
      <c r="D52" s="1382" t="s">
        <v>611</v>
      </c>
      <c r="E52" s="717"/>
      <c r="F52" s="717"/>
      <c r="G52" s="1338"/>
      <c r="H52" s="682"/>
      <c r="I52" s="682"/>
      <c r="J52" s="682"/>
      <c r="K52" s="1562">
        <v>1056.49</v>
      </c>
      <c r="L52" s="1562"/>
      <c r="M52" s="1375"/>
      <c r="N52" s="1346">
        <v>1212.07</v>
      </c>
      <c r="O52" s="1191"/>
      <c r="P52" s="1195"/>
      <c r="Q52" s="1563">
        <v>143791</v>
      </c>
      <c r="R52" s="1563"/>
      <c r="S52" s="1563"/>
      <c r="T52" s="1563"/>
      <c r="U52" s="1196"/>
      <c r="V52" s="1564">
        <v>38.5</v>
      </c>
      <c r="W52" s="1564"/>
      <c r="X52" s="1564"/>
      <c r="Y52" s="1383"/>
      <c r="Z52" s="1564">
        <v>38.6</v>
      </c>
      <c r="AA52" s="1564"/>
      <c r="AB52" s="1196"/>
      <c r="AC52" s="1196"/>
      <c r="AD52" s="1196"/>
      <c r="AE52" s="1565">
        <v>158282</v>
      </c>
      <c r="AF52" s="1565"/>
      <c r="AG52" s="1384"/>
      <c r="AH52" s="681"/>
      <c r="AI52" s="682"/>
      <c r="AJ52" s="682"/>
      <c r="AK52" s="681"/>
      <c r="AL52" s="718"/>
      <c r="AM52" s="719"/>
      <c r="AN52" s="720"/>
    </row>
    <row r="53" spans="1:40" s="721" customFormat="1" ht="10.5" customHeight="1">
      <c r="A53" s="1338"/>
      <c r="B53" s="714"/>
      <c r="C53" s="242"/>
      <c r="D53" s="1382" t="s">
        <v>612</v>
      </c>
      <c r="E53" s="717"/>
      <c r="F53" s="717"/>
      <c r="G53" s="1338"/>
      <c r="H53" s="682"/>
      <c r="I53" s="682"/>
      <c r="J53" s="682"/>
      <c r="K53" s="1562">
        <v>717.01</v>
      </c>
      <c r="L53" s="1562"/>
      <c r="M53" s="1375"/>
      <c r="N53" s="1346">
        <v>857</v>
      </c>
      <c r="O53" s="1191"/>
      <c r="P53" s="1195"/>
      <c r="Q53" s="1563">
        <v>211245</v>
      </c>
      <c r="R53" s="1563"/>
      <c r="S53" s="1563"/>
      <c r="T53" s="1563"/>
      <c r="U53" s="1196"/>
      <c r="V53" s="1564">
        <v>36.1</v>
      </c>
      <c r="W53" s="1564"/>
      <c r="X53" s="1564"/>
      <c r="Y53" s="1383"/>
      <c r="Z53" s="1564">
        <v>36.299999999999997</v>
      </c>
      <c r="AA53" s="1564"/>
      <c r="AB53" s="1196"/>
      <c r="AC53" s="1196"/>
      <c r="AD53" s="1196"/>
      <c r="AE53" s="1565">
        <v>270514</v>
      </c>
      <c r="AF53" s="1565"/>
      <c r="AG53" s="1384"/>
      <c r="AH53" s="681"/>
      <c r="AI53" s="682"/>
      <c r="AJ53" s="682"/>
      <c r="AK53" s="681"/>
      <c r="AL53" s="718"/>
      <c r="AM53" s="719"/>
      <c r="AN53" s="720"/>
    </row>
    <row r="54" spans="1:40" s="721" customFormat="1" ht="10.5" customHeight="1">
      <c r="A54" s="1338"/>
      <c r="B54" s="714"/>
      <c r="C54" s="242" t="s">
        <v>613</v>
      </c>
      <c r="D54" s="782"/>
      <c r="E54" s="717"/>
      <c r="F54" s="717"/>
      <c r="G54" s="1338"/>
      <c r="H54" s="717"/>
      <c r="I54" s="717"/>
      <c r="J54" s="717"/>
      <c r="K54" s="1558">
        <v>1024.1500000000001</v>
      </c>
      <c r="L54" s="1558"/>
      <c r="M54" s="1375"/>
      <c r="N54" s="1345">
        <v>1320.7</v>
      </c>
      <c r="O54" s="1191"/>
      <c r="P54" s="1195"/>
      <c r="Q54" s="1559">
        <v>113203</v>
      </c>
      <c r="R54" s="1559"/>
      <c r="S54" s="1559"/>
      <c r="T54" s="1559"/>
      <c r="U54" s="1194"/>
      <c r="V54" s="1560">
        <v>37.9</v>
      </c>
      <c r="W54" s="1560"/>
      <c r="X54" s="1560"/>
      <c r="Y54" s="1379"/>
      <c r="Z54" s="1560">
        <v>38.700000000000003</v>
      </c>
      <c r="AA54" s="1560"/>
      <c r="AB54" s="1194"/>
      <c r="AC54" s="1194"/>
      <c r="AD54" s="1194"/>
      <c r="AE54" s="1561">
        <v>125691</v>
      </c>
      <c r="AF54" s="1561"/>
      <c r="AG54" s="1380"/>
      <c r="AH54" s="681"/>
      <c r="AI54" s="717"/>
      <c r="AJ54" s="717"/>
      <c r="AK54" s="681"/>
      <c r="AL54" s="718"/>
      <c r="AM54" s="719"/>
      <c r="AN54" s="720"/>
    </row>
    <row r="55" spans="1:40" s="721" customFormat="1" ht="10.5" customHeight="1">
      <c r="A55" s="1338"/>
      <c r="B55" s="714"/>
      <c r="C55" s="242"/>
      <c r="D55" s="1382" t="s">
        <v>614</v>
      </c>
      <c r="E55" s="717"/>
      <c r="F55" s="717"/>
      <c r="G55" s="1338"/>
      <c r="H55" s="682"/>
      <c r="I55" s="682"/>
      <c r="J55" s="682"/>
      <c r="K55" s="1562">
        <v>747.66</v>
      </c>
      <c r="L55" s="1562"/>
      <c r="M55" s="1375"/>
      <c r="N55" s="1346">
        <v>999.24</v>
      </c>
      <c r="O55" s="1191"/>
      <c r="P55" s="1195"/>
      <c r="Q55" s="1563">
        <v>69924</v>
      </c>
      <c r="R55" s="1563"/>
      <c r="S55" s="1563"/>
      <c r="T55" s="1563"/>
      <c r="U55" s="1196"/>
      <c r="V55" s="1564">
        <v>38.5</v>
      </c>
      <c r="W55" s="1564"/>
      <c r="X55" s="1564"/>
      <c r="Y55" s="1383"/>
      <c r="Z55" s="1564">
        <v>39.299999999999997</v>
      </c>
      <c r="AA55" s="1564"/>
      <c r="AB55" s="1196"/>
      <c r="AC55" s="1196"/>
      <c r="AD55" s="1196"/>
      <c r="AE55" s="1565">
        <v>77157</v>
      </c>
      <c r="AF55" s="1565"/>
      <c r="AG55" s="1384"/>
      <c r="AH55" s="681"/>
      <c r="AI55" s="682"/>
      <c r="AJ55" s="682"/>
      <c r="AK55" s="681"/>
      <c r="AL55" s="718"/>
      <c r="AM55" s="719"/>
      <c r="AN55" s="720"/>
    </row>
    <row r="56" spans="1:40" s="721" customFormat="1" ht="10.5" customHeight="1">
      <c r="A56" s="1338"/>
      <c r="B56" s="714"/>
      <c r="C56" s="242"/>
      <c r="D56" s="1382" t="s">
        <v>615</v>
      </c>
      <c r="E56" s="717"/>
      <c r="F56" s="717"/>
      <c r="G56" s="1338"/>
      <c r="H56" s="682"/>
      <c r="I56" s="682"/>
      <c r="J56" s="682"/>
      <c r="K56" s="1562">
        <v>1168.43</v>
      </c>
      <c r="L56" s="1562"/>
      <c r="M56" s="1375"/>
      <c r="N56" s="1346">
        <v>1553.41</v>
      </c>
      <c r="O56" s="1191"/>
      <c r="P56" s="1195"/>
      <c r="Q56" s="1563">
        <v>1203</v>
      </c>
      <c r="R56" s="1563"/>
      <c r="S56" s="1563"/>
      <c r="T56" s="1563"/>
      <c r="U56" s="1196"/>
      <c r="V56" s="1564">
        <v>37.9</v>
      </c>
      <c r="W56" s="1564"/>
      <c r="X56" s="1564"/>
      <c r="Y56" s="1383"/>
      <c r="Z56" s="1564">
        <v>38.700000000000003</v>
      </c>
      <c r="AA56" s="1564"/>
      <c r="AB56" s="1196"/>
      <c r="AC56" s="1196"/>
      <c r="AD56" s="1196"/>
      <c r="AE56" s="1565">
        <v>1322</v>
      </c>
      <c r="AF56" s="1565"/>
      <c r="AG56" s="1384"/>
      <c r="AH56" s="681"/>
      <c r="AI56" s="682"/>
      <c r="AJ56" s="682"/>
      <c r="AK56" s="681"/>
      <c r="AL56" s="718"/>
      <c r="AM56" s="719"/>
      <c r="AN56" s="720"/>
    </row>
    <row r="57" spans="1:40" s="721" customFormat="1" ht="10.5" customHeight="1">
      <c r="A57" s="1338"/>
      <c r="B57" s="714"/>
      <c r="C57" s="242"/>
      <c r="D57" s="1382" t="s">
        <v>616</v>
      </c>
      <c r="E57" s="717"/>
      <c r="F57" s="717"/>
      <c r="G57" s="1338"/>
      <c r="H57" s="682"/>
      <c r="I57" s="682"/>
      <c r="J57" s="682"/>
      <c r="K57" s="1562">
        <v>2649.93</v>
      </c>
      <c r="L57" s="1562"/>
      <c r="M57" s="1375"/>
      <c r="N57" s="1346">
        <v>2852.31</v>
      </c>
      <c r="O57" s="1191"/>
      <c r="P57" s="1195"/>
      <c r="Q57" s="1563">
        <v>7318</v>
      </c>
      <c r="R57" s="1563"/>
      <c r="S57" s="1563"/>
      <c r="T57" s="1563"/>
      <c r="U57" s="1196"/>
      <c r="V57" s="1564">
        <v>36.700000000000003</v>
      </c>
      <c r="W57" s="1564"/>
      <c r="X57" s="1564"/>
      <c r="Y57" s="1383"/>
      <c r="Z57" s="1564">
        <v>37.1</v>
      </c>
      <c r="AA57" s="1564"/>
      <c r="AB57" s="1196"/>
      <c r="AC57" s="1196"/>
      <c r="AD57" s="1196"/>
      <c r="AE57" s="1565">
        <v>8168</v>
      </c>
      <c r="AF57" s="1565"/>
      <c r="AG57" s="1384"/>
      <c r="AH57" s="681"/>
      <c r="AI57" s="682"/>
      <c r="AJ57" s="682"/>
      <c r="AK57" s="681"/>
      <c r="AL57" s="718"/>
      <c r="AM57" s="719"/>
      <c r="AN57" s="720"/>
    </row>
    <row r="58" spans="1:40" s="721" customFormat="1" ht="10.5" customHeight="1">
      <c r="A58" s="1338"/>
      <c r="B58" s="714"/>
      <c r="C58" s="242"/>
      <c r="D58" s="1382" t="s">
        <v>617</v>
      </c>
      <c r="E58" s="717"/>
      <c r="F58" s="717"/>
      <c r="G58" s="1338"/>
      <c r="H58" s="682"/>
      <c r="I58" s="682"/>
      <c r="J58" s="682"/>
      <c r="K58" s="1562">
        <v>1335.37</v>
      </c>
      <c r="L58" s="1562"/>
      <c r="M58" s="1375"/>
      <c r="N58" s="1346">
        <v>1709.87</v>
      </c>
      <c r="O58" s="1191"/>
      <c r="P58" s="1195"/>
      <c r="Q58" s="1563">
        <v>22290</v>
      </c>
      <c r="R58" s="1563"/>
      <c r="S58" s="1563"/>
      <c r="T58" s="1563"/>
      <c r="U58" s="1196"/>
      <c r="V58" s="1564">
        <v>36.700000000000003</v>
      </c>
      <c r="W58" s="1564"/>
      <c r="X58" s="1564"/>
      <c r="Y58" s="1383"/>
      <c r="Z58" s="1564">
        <v>37.5</v>
      </c>
      <c r="AA58" s="1564"/>
      <c r="AB58" s="1196"/>
      <c r="AC58" s="1196"/>
      <c r="AD58" s="1196"/>
      <c r="AE58" s="1565">
        <v>24593</v>
      </c>
      <c r="AF58" s="1565"/>
      <c r="AG58" s="1384"/>
      <c r="AH58" s="681"/>
      <c r="AI58" s="682"/>
      <c r="AJ58" s="682"/>
      <c r="AK58" s="681"/>
      <c r="AL58" s="718"/>
      <c r="AM58" s="719"/>
      <c r="AN58" s="720"/>
    </row>
    <row r="59" spans="1:40" s="721" customFormat="1" ht="10.5" customHeight="1">
      <c r="A59" s="1338"/>
      <c r="B59" s="714"/>
      <c r="C59" s="242"/>
      <c r="D59" s="1382" t="s">
        <v>618</v>
      </c>
      <c r="E59" s="717"/>
      <c r="F59" s="717"/>
      <c r="G59" s="1338"/>
      <c r="H59" s="682"/>
      <c r="I59" s="682"/>
      <c r="J59" s="682"/>
      <c r="K59" s="1562">
        <v>1050.25</v>
      </c>
      <c r="L59" s="1562"/>
      <c r="M59" s="1375"/>
      <c r="N59" s="1346">
        <v>1506.37</v>
      </c>
      <c r="O59" s="1191"/>
      <c r="P59" s="1195"/>
      <c r="Q59" s="1563">
        <v>12468</v>
      </c>
      <c r="R59" s="1563"/>
      <c r="S59" s="1563"/>
      <c r="T59" s="1563"/>
      <c r="U59" s="1196"/>
      <c r="V59" s="1564">
        <v>37.200000000000003</v>
      </c>
      <c r="W59" s="1564"/>
      <c r="X59" s="1564"/>
      <c r="Y59" s="1383"/>
      <c r="Z59" s="1564">
        <v>37.700000000000003</v>
      </c>
      <c r="AA59" s="1564"/>
      <c r="AB59" s="1196"/>
      <c r="AC59" s="1196"/>
      <c r="AD59" s="1196"/>
      <c r="AE59" s="1565">
        <v>14451</v>
      </c>
      <c r="AF59" s="1565"/>
      <c r="AG59" s="1384"/>
      <c r="AH59" s="681"/>
      <c r="AI59" s="682"/>
      <c r="AJ59" s="682"/>
      <c r="AK59" s="681"/>
      <c r="AL59" s="718"/>
      <c r="AM59" s="719"/>
      <c r="AN59" s="720"/>
    </row>
    <row r="60" spans="1:40" s="721" customFormat="1" ht="10.5" customHeight="1">
      <c r="A60" s="1338"/>
      <c r="B60" s="714"/>
      <c r="C60" s="242" t="s">
        <v>619</v>
      </c>
      <c r="D60" s="1385"/>
      <c r="E60" s="717"/>
      <c r="F60" s="717"/>
      <c r="G60" s="1338"/>
      <c r="H60" s="717"/>
      <c r="I60" s="717"/>
      <c r="J60" s="717"/>
      <c r="K60" s="1558">
        <v>650.83000000000004</v>
      </c>
      <c r="L60" s="1558"/>
      <c r="M60" s="1375"/>
      <c r="N60" s="1345">
        <v>710.79</v>
      </c>
      <c r="O60" s="1191"/>
      <c r="P60" s="1195"/>
      <c r="Q60" s="1559">
        <v>143557</v>
      </c>
      <c r="R60" s="1559"/>
      <c r="S60" s="1559"/>
      <c r="T60" s="1559"/>
      <c r="U60" s="1194"/>
      <c r="V60" s="1560">
        <v>36.799999999999997</v>
      </c>
      <c r="W60" s="1560"/>
      <c r="X60" s="1560"/>
      <c r="Y60" s="1379"/>
      <c r="Z60" s="1560">
        <v>36.9</v>
      </c>
      <c r="AA60" s="1560"/>
      <c r="AB60" s="1194"/>
      <c r="AC60" s="1194"/>
      <c r="AD60" s="1194"/>
      <c r="AE60" s="1561">
        <v>174789</v>
      </c>
      <c r="AF60" s="1561"/>
      <c r="AG60" s="1380"/>
      <c r="AH60" s="681"/>
      <c r="AI60" s="717"/>
      <c r="AJ60" s="717"/>
      <c r="AK60" s="681"/>
      <c r="AL60" s="718"/>
      <c r="AM60" s="719"/>
      <c r="AN60" s="720"/>
    </row>
    <row r="61" spans="1:40" s="721" customFormat="1" ht="10.5" customHeight="1">
      <c r="A61" s="1338"/>
      <c r="B61" s="714"/>
      <c r="C61" s="242" t="s">
        <v>620</v>
      </c>
      <c r="D61" s="1385"/>
      <c r="E61" s="717"/>
      <c r="F61" s="717"/>
      <c r="G61" s="1338"/>
      <c r="H61" s="717"/>
      <c r="I61" s="717"/>
      <c r="J61" s="717"/>
      <c r="K61" s="1558">
        <v>1567.98</v>
      </c>
      <c r="L61" s="1558"/>
      <c r="M61" s="1375"/>
      <c r="N61" s="1345">
        <v>1885.87</v>
      </c>
      <c r="O61" s="1191"/>
      <c r="P61" s="1195"/>
      <c r="Q61" s="1559">
        <v>56568</v>
      </c>
      <c r="R61" s="1559"/>
      <c r="S61" s="1559"/>
      <c r="T61" s="1559"/>
      <c r="U61" s="1194"/>
      <c r="V61" s="1560">
        <v>37.9</v>
      </c>
      <c r="W61" s="1560"/>
      <c r="X61" s="1560"/>
      <c r="Y61" s="1379"/>
      <c r="Z61" s="1560">
        <v>38.1</v>
      </c>
      <c r="AA61" s="1560"/>
      <c r="AB61" s="1194"/>
      <c r="AC61" s="1194"/>
      <c r="AD61" s="1194"/>
      <c r="AE61" s="1561">
        <v>60127</v>
      </c>
      <c r="AF61" s="1561"/>
      <c r="AG61" s="1380"/>
      <c r="AH61" s="681"/>
      <c r="AI61" s="717"/>
      <c r="AJ61" s="717"/>
      <c r="AK61" s="681"/>
      <c r="AL61" s="718"/>
      <c r="AM61" s="719"/>
      <c r="AN61" s="720"/>
    </row>
    <row r="62" spans="1:40" s="721" customFormat="1" ht="10.5" customHeight="1">
      <c r="A62" s="1338"/>
      <c r="B62" s="714"/>
      <c r="C62" s="242" t="s">
        <v>621</v>
      </c>
      <c r="D62" s="782"/>
      <c r="E62" s="717"/>
      <c r="F62" s="717"/>
      <c r="G62" s="1338"/>
      <c r="H62" s="717"/>
      <c r="I62" s="717"/>
      <c r="J62" s="717"/>
      <c r="K62" s="1558">
        <v>1571.63</v>
      </c>
      <c r="L62" s="1558"/>
      <c r="M62" s="1375"/>
      <c r="N62" s="1345">
        <v>2254.0500000000002</v>
      </c>
      <c r="O62" s="1191"/>
      <c r="P62" s="1195"/>
      <c r="Q62" s="1559">
        <v>83080</v>
      </c>
      <c r="R62" s="1559"/>
      <c r="S62" s="1559"/>
      <c r="T62" s="1559"/>
      <c r="U62" s="1194"/>
      <c r="V62" s="1560">
        <v>35.299999999999997</v>
      </c>
      <c r="W62" s="1560"/>
      <c r="X62" s="1560"/>
      <c r="Y62" s="1379"/>
      <c r="Z62" s="1560">
        <v>35.4</v>
      </c>
      <c r="AA62" s="1560"/>
      <c r="AB62" s="1194"/>
      <c r="AC62" s="1194"/>
      <c r="AD62" s="1194"/>
      <c r="AE62" s="1561">
        <v>86349</v>
      </c>
      <c r="AF62" s="1561"/>
      <c r="AG62" s="1380"/>
      <c r="AH62" s="681"/>
      <c r="AI62" s="717"/>
      <c r="AJ62" s="717"/>
      <c r="AK62" s="681"/>
      <c r="AL62" s="718"/>
      <c r="AM62" s="719"/>
      <c r="AN62" s="720"/>
    </row>
    <row r="63" spans="1:40" s="721" customFormat="1" ht="10.5" customHeight="1">
      <c r="A63" s="1338"/>
      <c r="B63" s="714"/>
      <c r="C63" s="242"/>
      <c r="D63" s="1382" t="s">
        <v>622</v>
      </c>
      <c r="E63" s="717"/>
      <c r="F63" s="717"/>
      <c r="G63" s="1338"/>
      <c r="H63" s="682"/>
      <c r="I63" s="682"/>
      <c r="J63" s="682"/>
      <c r="K63" s="1562">
        <v>1633.96</v>
      </c>
      <c r="L63" s="1562"/>
      <c r="M63" s="1375"/>
      <c r="N63" s="1346">
        <v>2342.34</v>
      </c>
      <c r="O63" s="1191"/>
      <c r="P63" s="1195"/>
      <c r="Q63" s="1563">
        <v>66546</v>
      </c>
      <c r="R63" s="1563"/>
      <c r="S63" s="1563"/>
      <c r="T63" s="1563"/>
      <c r="U63" s="1196"/>
      <c r="V63" s="1564">
        <v>35.200000000000003</v>
      </c>
      <c r="W63" s="1564"/>
      <c r="X63" s="1564"/>
      <c r="Y63" s="1383"/>
      <c r="Z63" s="1564">
        <v>35.4</v>
      </c>
      <c r="AA63" s="1564"/>
      <c r="AB63" s="1196"/>
      <c r="AC63" s="1196"/>
      <c r="AD63" s="1196"/>
      <c r="AE63" s="1565">
        <v>68742</v>
      </c>
      <c r="AF63" s="1565"/>
      <c r="AG63" s="1384"/>
      <c r="AH63" s="681"/>
      <c r="AI63" s="682"/>
      <c r="AJ63" s="682"/>
      <c r="AK63" s="681"/>
      <c r="AL63" s="718"/>
      <c r="AM63" s="719"/>
      <c r="AN63" s="720"/>
    </row>
    <row r="64" spans="1:40" s="721" customFormat="1" ht="10.5" customHeight="1">
      <c r="A64" s="1338"/>
      <c r="B64" s="714"/>
      <c r="C64" s="242"/>
      <c r="D64" s="1382" t="s">
        <v>650</v>
      </c>
      <c r="E64" s="717"/>
      <c r="F64" s="717"/>
      <c r="G64" s="1338"/>
      <c r="H64" s="682"/>
      <c r="I64" s="682"/>
      <c r="J64" s="682"/>
      <c r="K64" s="1562">
        <v>1355.42</v>
      </c>
      <c r="L64" s="1562"/>
      <c r="M64" s="1375"/>
      <c r="N64" s="1346">
        <v>2104.42</v>
      </c>
      <c r="O64" s="1191"/>
      <c r="P64" s="1195"/>
      <c r="Q64" s="1563">
        <v>10425</v>
      </c>
      <c r="R64" s="1563"/>
      <c r="S64" s="1563"/>
      <c r="T64" s="1563"/>
      <c r="U64" s="1196"/>
      <c r="V64" s="1564">
        <v>34.6</v>
      </c>
      <c r="W64" s="1564"/>
      <c r="X64" s="1564"/>
      <c r="Y64" s="1383"/>
      <c r="Z64" s="1564">
        <v>34.700000000000003</v>
      </c>
      <c r="AA64" s="1564"/>
      <c r="AB64" s="1196"/>
      <c r="AC64" s="1196"/>
      <c r="AD64" s="1196"/>
      <c r="AE64" s="1565">
        <v>10950</v>
      </c>
      <c r="AF64" s="1565"/>
      <c r="AG64" s="1384"/>
      <c r="AH64" s="681"/>
      <c r="AI64" s="682"/>
      <c r="AJ64" s="682"/>
      <c r="AK64" s="681"/>
      <c r="AL64" s="718"/>
      <c r="AM64" s="719"/>
      <c r="AN64" s="720"/>
    </row>
    <row r="65" spans="1:40" s="721" customFormat="1" ht="10.5" customHeight="1">
      <c r="A65" s="1338"/>
      <c r="B65" s="714"/>
      <c r="C65" s="242"/>
      <c r="D65" s="1382" t="s">
        <v>623</v>
      </c>
      <c r="E65" s="717"/>
      <c r="F65" s="717"/>
      <c r="G65" s="1338"/>
      <c r="H65" s="682"/>
      <c r="I65" s="682"/>
      <c r="J65" s="682"/>
      <c r="K65" s="1562">
        <v>1261.6500000000001</v>
      </c>
      <c r="L65" s="1562"/>
      <c r="M65" s="1375"/>
      <c r="N65" s="1346">
        <v>1547.64</v>
      </c>
      <c r="O65" s="1191"/>
      <c r="P65" s="1195"/>
      <c r="Q65" s="1563">
        <v>6109</v>
      </c>
      <c r="R65" s="1563"/>
      <c r="S65" s="1563"/>
      <c r="T65" s="1563"/>
      <c r="U65" s="1196"/>
      <c r="V65" s="1564">
        <v>36.5</v>
      </c>
      <c r="W65" s="1564"/>
      <c r="X65" s="1564"/>
      <c r="Y65" s="1383"/>
      <c r="Z65" s="1564">
        <v>36.6</v>
      </c>
      <c r="AA65" s="1564"/>
      <c r="AB65" s="1196"/>
      <c r="AC65" s="1196"/>
      <c r="AD65" s="1196"/>
      <c r="AE65" s="1565">
        <v>6657</v>
      </c>
      <c r="AF65" s="1565"/>
      <c r="AG65" s="1384"/>
      <c r="AH65" s="681"/>
      <c r="AI65" s="682"/>
      <c r="AJ65" s="682"/>
      <c r="AK65" s="681"/>
      <c r="AL65" s="718"/>
      <c r="AM65" s="719"/>
      <c r="AN65" s="720"/>
    </row>
    <row r="66" spans="1:40" s="721" customFormat="1" ht="10.5" customHeight="1">
      <c r="A66" s="1338"/>
      <c r="B66" s="714"/>
      <c r="C66" s="242" t="s">
        <v>624</v>
      </c>
      <c r="D66" s="1386"/>
      <c r="E66" s="717"/>
      <c r="F66" s="717"/>
      <c r="G66" s="1338"/>
      <c r="H66" s="717"/>
      <c r="I66" s="717"/>
      <c r="J66" s="717"/>
      <c r="K66" s="1558">
        <v>966.11</v>
      </c>
      <c r="L66" s="1558"/>
      <c r="M66" s="1375"/>
      <c r="N66" s="1345">
        <v>1094.8699999999999</v>
      </c>
      <c r="O66" s="1191"/>
      <c r="P66" s="1195"/>
      <c r="Q66" s="1559">
        <v>15107</v>
      </c>
      <c r="R66" s="1559"/>
      <c r="S66" s="1559"/>
      <c r="T66" s="1559"/>
      <c r="U66" s="1194"/>
      <c r="V66" s="1560">
        <v>37</v>
      </c>
      <c r="W66" s="1560"/>
      <c r="X66" s="1560"/>
      <c r="Y66" s="1379"/>
      <c r="Z66" s="1560">
        <v>37.1</v>
      </c>
      <c r="AA66" s="1560"/>
      <c r="AB66" s="1194"/>
      <c r="AC66" s="1194"/>
      <c r="AD66" s="1194"/>
      <c r="AE66" s="1561">
        <v>17734</v>
      </c>
      <c r="AF66" s="1561"/>
      <c r="AG66" s="1380"/>
      <c r="AH66" s="681"/>
      <c r="AI66" s="717"/>
      <c r="AJ66" s="717"/>
      <c r="AK66" s="681"/>
      <c r="AL66" s="718"/>
      <c r="AM66" s="719"/>
      <c r="AN66" s="720"/>
    </row>
    <row r="67" spans="1:40" s="721" customFormat="1" ht="10.5" customHeight="1">
      <c r="A67" s="1338"/>
      <c r="B67" s="714"/>
      <c r="C67" s="242" t="s">
        <v>625</v>
      </c>
      <c r="D67" s="1387"/>
      <c r="E67" s="717"/>
      <c r="F67" s="717"/>
      <c r="G67" s="1338"/>
      <c r="H67" s="717"/>
      <c r="I67" s="717"/>
      <c r="J67" s="717"/>
      <c r="K67" s="1558">
        <v>1207.56</v>
      </c>
      <c r="L67" s="1558"/>
      <c r="M67" s="1375"/>
      <c r="N67" s="1345">
        <v>1373.81</v>
      </c>
      <c r="O67" s="1191"/>
      <c r="P67" s="1195"/>
      <c r="Q67" s="1559">
        <v>86816</v>
      </c>
      <c r="R67" s="1559"/>
      <c r="S67" s="1559"/>
      <c r="T67" s="1559"/>
      <c r="U67" s="1194"/>
      <c r="V67" s="1560">
        <v>37.700000000000003</v>
      </c>
      <c r="W67" s="1560"/>
      <c r="X67" s="1560"/>
      <c r="Y67" s="1379"/>
      <c r="Z67" s="1560">
        <v>37.9</v>
      </c>
      <c r="AA67" s="1560"/>
      <c r="AB67" s="1194"/>
      <c r="AC67" s="1194"/>
      <c r="AD67" s="1194"/>
      <c r="AE67" s="1561">
        <v>96114</v>
      </c>
      <c r="AF67" s="1561"/>
      <c r="AG67" s="1380"/>
      <c r="AH67" s="681"/>
      <c r="AI67" s="717"/>
      <c r="AJ67" s="717"/>
      <c r="AK67" s="681"/>
      <c r="AL67" s="718"/>
      <c r="AM67" s="719"/>
      <c r="AN67" s="720"/>
    </row>
    <row r="68" spans="1:40" s="721" customFormat="1" ht="10.5" customHeight="1">
      <c r="A68" s="1338"/>
      <c r="B68" s="714"/>
      <c r="C68" s="242" t="s">
        <v>626</v>
      </c>
      <c r="D68" s="1387"/>
      <c r="E68" s="717"/>
      <c r="F68" s="717"/>
      <c r="G68" s="1338"/>
      <c r="H68" s="717"/>
      <c r="I68" s="717"/>
      <c r="J68" s="717"/>
      <c r="K68" s="1558">
        <v>752.58</v>
      </c>
      <c r="L68" s="1558"/>
      <c r="M68" s="1375"/>
      <c r="N68" s="1345">
        <v>912.42</v>
      </c>
      <c r="O68" s="1191"/>
      <c r="P68" s="1195"/>
      <c r="Q68" s="1559">
        <v>129730</v>
      </c>
      <c r="R68" s="1559"/>
      <c r="S68" s="1559"/>
      <c r="T68" s="1559"/>
      <c r="U68" s="1194"/>
      <c r="V68" s="1560">
        <v>31.1</v>
      </c>
      <c r="W68" s="1560"/>
      <c r="X68" s="1560"/>
      <c r="Y68" s="1379"/>
      <c r="Z68" s="1560">
        <v>31.7</v>
      </c>
      <c r="AA68" s="1560"/>
      <c r="AB68" s="1194"/>
      <c r="AC68" s="1194"/>
      <c r="AD68" s="1194"/>
      <c r="AE68" s="1561">
        <v>229863</v>
      </c>
      <c r="AF68" s="1561"/>
      <c r="AG68" s="1380"/>
      <c r="AH68" s="681"/>
      <c r="AI68" s="717"/>
      <c r="AJ68" s="717"/>
      <c r="AK68" s="681"/>
      <c r="AL68" s="718"/>
      <c r="AM68" s="719"/>
      <c r="AN68" s="720"/>
    </row>
    <row r="69" spans="1:40" s="721" customFormat="1" ht="10.5" customHeight="1">
      <c r="A69" s="1338"/>
      <c r="B69" s="714"/>
      <c r="C69" s="242" t="s">
        <v>627</v>
      </c>
      <c r="D69" s="1387"/>
      <c r="E69" s="717"/>
      <c r="F69" s="717"/>
      <c r="G69" s="1338"/>
      <c r="H69" s="717"/>
      <c r="I69" s="717"/>
      <c r="J69" s="717"/>
      <c r="K69" s="1558">
        <v>906.18</v>
      </c>
      <c r="L69" s="1558"/>
      <c r="M69" s="1375"/>
      <c r="N69" s="1345">
        <v>1093.79</v>
      </c>
      <c r="O69" s="1191"/>
      <c r="P69" s="1195"/>
      <c r="Q69" s="1559">
        <v>9224</v>
      </c>
      <c r="R69" s="1559"/>
      <c r="S69" s="1559"/>
      <c r="T69" s="1559"/>
      <c r="U69" s="1194"/>
      <c r="V69" s="1560">
        <v>37.5</v>
      </c>
      <c r="W69" s="1560"/>
      <c r="X69" s="1560"/>
      <c r="Y69" s="1379"/>
      <c r="Z69" s="1560">
        <v>37.700000000000003</v>
      </c>
      <c r="AA69" s="1560"/>
      <c r="AB69" s="1194"/>
      <c r="AC69" s="1194"/>
      <c r="AD69" s="1194"/>
      <c r="AE69" s="1561">
        <v>10216</v>
      </c>
      <c r="AF69" s="1561"/>
      <c r="AG69" s="1380"/>
      <c r="AH69" s="681"/>
      <c r="AI69" s="717"/>
      <c r="AJ69" s="717"/>
      <c r="AK69" s="681"/>
      <c r="AL69" s="718"/>
      <c r="AM69" s="719"/>
      <c r="AN69" s="720"/>
    </row>
    <row r="70" spans="1:40" s="721" customFormat="1" ht="10.5" customHeight="1">
      <c r="A70" s="1338"/>
      <c r="B70" s="714"/>
      <c r="C70" s="242" t="s">
        <v>628</v>
      </c>
      <c r="D70" s="1387"/>
      <c r="E70" s="717"/>
      <c r="F70" s="717"/>
      <c r="G70" s="1338"/>
      <c r="H70" s="717"/>
      <c r="I70" s="717"/>
      <c r="J70" s="717"/>
      <c r="K70" s="1558">
        <v>1127.75</v>
      </c>
      <c r="L70" s="1558"/>
      <c r="M70" s="1375"/>
      <c r="N70" s="1345">
        <v>1229.51</v>
      </c>
      <c r="O70" s="1191"/>
      <c r="P70" s="1195"/>
      <c r="Q70" s="1559">
        <v>43243</v>
      </c>
      <c r="R70" s="1559"/>
      <c r="S70" s="1559"/>
      <c r="T70" s="1559"/>
      <c r="U70" s="1194"/>
      <c r="V70" s="1560">
        <v>32.200000000000003</v>
      </c>
      <c r="W70" s="1560"/>
      <c r="X70" s="1560"/>
      <c r="Y70" s="1379"/>
      <c r="Z70" s="1560">
        <v>32.200000000000003</v>
      </c>
      <c r="AA70" s="1560"/>
      <c r="AB70" s="1194"/>
      <c r="AC70" s="1194"/>
      <c r="AD70" s="1194"/>
      <c r="AE70" s="1561">
        <v>54258</v>
      </c>
      <c r="AF70" s="1561"/>
      <c r="AG70" s="1380"/>
      <c r="AH70" s="681"/>
      <c r="AI70" s="717"/>
      <c r="AJ70" s="717"/>
      <c r="AK70" s="681"/>
      <c r="AL70" s="718"/>
      <c r="AM70" s="719"/>
      <c r="AN70" s="720"/>
    </row>
    <row r="71" spans="1:40" s="721" customFormat="1" ht="10.5" customHeight="1">
      <c r="A71" s="1338"/>
      <c r="B71" s="714"/>
      <c r="C71" s="242" t="s">
        <v>629</v>
      </c>
      <c r="D71" s="1387"/>
      <c r="E71" s="717"/>
      <c r="F71" s="717"/>
      <c r="G71" s="1338"/>
      <c r="H71" s="717"/>
      <c r="I71" s="717"/>
      <c r="J71" s="717"/>
      <c r="K71" s="1558">
        <v>802.82</v>
      </c>
      <c r="L71" s="1558"/>
      <c r="M71" s="1375"/>
      <c r="N71" s="1345">
        <v>928.27</v>
      </c>
      <c r="O71" s="1191"/>
      <c r="P71" s="1195"/>
      <c r="Q71" s="1559">
        <v>167445</v>
      </c>
      <c r="R71" s="1559"/>
      <c r="S71" s="1559"/>
      <c r="T71" s="1559"/>
      <c r="U71" s="1194"/>
      <c r="V71" s="1560">
        <v>36.799999999999997</v>
      </c>
      <c r="W71" s="1560"/>
      <c r="X71" s="1560"/>
      <c r="Y71" s="1379"/>
      <c r="Z71" s="1560">
        <v>37.1</v>
      </c>
      <c r="AA71" s="1560"/>
      <c r="AB71" s="1194"/>
      <c r="AC71" s="1194"/>
      <c r="AD71" s="1194"/>
      <c r="AE71" s="1561">
        <v>189027</v>
      </c>
      <c r="AF71" s="1561"/>
      <c r="AG71" s="1380"/>
      <c r="AH71" s="681"/>
      <c r="AI71" s="717"/>
      <c r="AJ71" s="717"/>
      <c r="AK71" s="681"/>
      <c r="AL71" s="718"/>
      <c r="AM71" s="719"/>
      <c r="AN71" s="720"/>
    </row>
    <row r="72" spans="1:40" s="721" customFormat="1" ht="10.5" customHeight="1">
      <c r="A72" s="1338"/>
      <c r="B72" s="714"/>
      <c r="C72" s="242" t="s">
        <v>630</v>
      </c>
      <c r="D72" s="1387"/>
      <c r="E72" s="717"/>
      <c r="F72" s="717"/>
      <c r="G72" s="1338"/>
      <c r="H72" s="717"/>
      <c r="I72" s="717"/>
      <c r="J72" s="717"/>
      <c r="K72" s="1558">
        <v>1407.08</v>
      </c>
      <c r="L72" s="1558"/>
      <c r="M72" s="1375"/>
      <c r="N72" s="1345">
        <v>1574.91</v>
      </c>
      <c r="O72" s="1191"/>
      <c r="P72" s="1195"/>
      <c r="Q72" s="1559">
        <v>17147</v>
      </c>
      <c r="R72" s="1559"/>
      <c r="S72" s="1559"/>
      <c r="T72" s="1559"/>
      <c r="U72" s="1194"/>
      <c r="V72" s="1560">
        <v>36.299999999999997</v>
      </c>
      <c r="W72" s="1560"/>
      <c r="X72" s="1560"/>
      <c r="Y72" s="1379"/>
      <c r="Z72" s="1560">
        <v>36.5</v>
      </c>
      <c r="AA72" s="1560"/>
      <c r="AB72" s="1194"/>
      <c r="AC72" s="1194"/>
      <c r="AD72" s="1194"/>
      <c r="AE72" s="1561">
        <v>20354</v>
      </c>
      <c r="AF72" s="1561"/>
      <c r="AG72" s="1380"/>
      <c r="AH72" s="681"/>
      <c r="AI72" s="717"/>
      <c r="AJ72" s="717"/>
      <c r="AK72" s="681"/>
      <c r="AL72" s="718"/>
      <c r="AM72" s="719"/>
      <c r="AN72" s="720"/>
    </row>
    <row r="73" spans="1:40" s="721" customFormat="1" ht="10.5" customHeight="1">
      <c r="A73" s="1338"/>
      <c r="B73" s="714"/>
      <c r="C73" s="242" t="s">
        <v>631</v>
      </c>
      <c r="D73" s="1387"/>
      <c r="E73" s="717"/>
      <c r="F73" s="717"/>
      <c r="G73" s="1338"/>
      <c r="H73" s="717"/>
      <c r="I73" s="717"/>
      <c r="J73" s="717"/>
      <c r="K73" s="1558">
        <v>819.94</v>
      </c>
      <c r="L73" s="1558"/>
      <c r="M73" s="1375"/>
      <c r="N73" s="1345">
        <v>917.68</v>
      </c>
      <c r="O73" s="1191"/>
      <c r="P73" s="1195"/>
      <c r="Q73" s="1559">
        <v>58138</v>
      </c>
      <c r="R73" s="1559"/>
      <c r="S73" s="1559"/>
      <c r="T73" s="1559"/>
      <c r="U73" s="1194"/>
      <c r="V73" s="1560">
        <v>36.200000000000003</v>
      </c>
      <c r="W73" s="1560"/>
      <c r="X73" s="1560"/>
      <c r="Y73" s="1379"/>
      <c r="Z73" s="1560">
        <v>36.299999999999997</v>
      </c>
      <c r="AA73" s="1560"/>
      <c r="AB73" s="1194"/>
      <c r="AC73" s="1194"/>
      <c r="AD73" s="1194"/>
      <c r="AE73" s="1561">
        <v>67562</v>
      </c>
      <c r="AF73" s="1561"/>
      <c r="AG73" s="1380"/>
      <c r="AH73" s="681"/>
      <c r="AI73" s="717"/>
      <c r="AJ73" s="717"/>
      <c r="AK73" s="681"/>
      <c r="AL73" s="718"/>
      <c r="AM73" s="719"/>
      <c r="AN73" s="720"/>
    </row>
    <row r="74" spans="1:40" s="721" customFormat="1" ht="10.5" customHeight="1">
      <c r="A74" s="1338"/>
      <c r="B74" s="714"/>
      <c r="C74" s="242" t="s">
        <v>632</v>
      </c>
      <c r="D74" s="1387"/>
      <c r="E74" s="717"/>
      <c r="F74" s="717"/>
      <c r="G74" s="1338"/>
      <c r="H74" s="717"/>
      <c r="I74" s="717"/>
      <c r="J74" s="717"/>
      <c r="K74" s="1558">
        <v>2147.92</v>
      </c>
      <c r="L74" s="1558"/>
      <c r="M74" s="1375"/>
      <c r="N74" s="1345">
        <v>2262.17</v>
      </c>
      <c r="O74" s="1191"/>
      <c r="P74" s="1195"/>
      <c r="Q74" s="1559">
        <v>56</v>
      </c>
      <c r="R74" s="1559"/>
      <c r="S74" s="1559"/>
      <c r="T74" s="1559"/>
      <c r="U74" s="1194"/>
      <c r="V74" s="1560">
        <v>36</v>
      </c>
      <c r="W74" s="1560"/>
      <c r="X74" s="1560"/>
      <c r="Y74" s="1379"/>
      <c r="Z74" s="1560">
        <v>36.1</v>
      </c>
      <c r="AA74" s="1560"/>
      <c r="AB74" s="1194"/>
      <c r="AC74" s="1194"/>
      <c r="AD74" s="1194"/>
      <c r="AE74" s="1561">
        <v>65</v>
      </c>
      <c r="AF74" s="1561"/>
      <c r="AG74" s="1380"/>
      <c r="AH74" s="681"/>
      <c r="AI74" s="717"/>
      <c r="AJ74" s="717"/>
      <c r="AK74" s="681"/>
      <c r="AL74" s="718"/>
      <c r="AM74" s="719"/>
      <c r="AN74" s="720"/>
    </row>
    <row r="75" spans="1:40" s="1394" customFormat="1" ht="18" customHeight="1">
      <c r="A75" s="482"/>
      <c r="B75" s="1388"/>
      <c r="C75" s="683" t="s">
        <v>565</v>
      </c>
      <c r="D75" s="730"/>
      <c r="E75" s="1389"/>
      <c r="F75" s="1390"/>
      <c r="G75" s="1391" t="s">
        <v>566</v>
      </c>
      <c r="H75" s="684"/>
      <c r="I75" s="1392"/>
      <c r="J75" s="1392"/>
      <c r="K75" s="1393"/>
      <c r="N75" s="1391"/>
      <c r="O75" s="1391"/>
      <c r="P75" s="1391"/>
      <c r="R75" s="1391"/>
      <c r="S75" s="1391"/>
      <c r="T75" s="1391"/>
      <c r="U75" s="1391"/>
      <c r="V75" s="1391"/>
      <c r="W75" s="1391"/>
      <c r="X75" s="1391"/>
      <c r="Y75" s="1391"/>
      <c r="Z75" s="1391"/>
      <c r="AA75" s="1391"/>
      <c r="AB75" s="1391"/>
      <c r="AC75" s="1391"/>
      <c r="AD75" s="1391"/>
      <c r="AE75" s="1391"/>
      <c r="AF75" s="1391"/>
      <c r="AG75" s="1391"/>
      <c r="AH75" s="678"/>
      <c r="AI75" s="1391"/>
      <c r="AJ75" s="1395"/>
      <c r="AK75" s="681"/>
      <c r="AL75" s="1396"/>
      <c r="AM75" s="1397"/>
    </row>
    <row r="76" spans="1:40" s="1394" customFormat="1" ht="9" customHeight="1">
      <c r="A76" s="482"/>
      <c r="B76" s="1388"/>
      <c r="C76" s="731" t="s">
        <v>633</v>
      </c>
      <c r="D76" s="684"/>
      <c r="E76" s="482"/>
      <c r="F76" s="684"/>
      <c r="G76" s="684"/>
      <c r="H76" s="684"/>
      <c r="I76" s="686"/>
      <c r="J76" s="732"/>
      <c r="K76" s="686"/>
      <c r="L76" s="686"/>
      <c r="M76" s="686"/>
      <c r="N76" s="686"/>
      <c r="O76" s="686"/>
      <c r="P76" s="715"/>
      <c r="Q76" s="715"/>
      <c r="R76" s="715"/>
      <c r="S76" s="715"/>
      <c r="T76" s="715"/>
      <c r="U76" s="715"/>
      <c r="V76" s="715"/>
      <c r="W76" s="715"/>
      <c r="X76" s="715"/>
      <c r="Y76" s="715"/>
      <c r="Z76" s="715"/>
      <c r="AA76" s="715"/>
      <c r="AB76" s="715"/>
      <c r="AC76" s="1396"/>
      <c r="AD76" s="573"/>
      <c r="AE76" s="573"/>
      <c r="AF76" s="1396"/>
      <c r="AG76" s="1396"/>
      <c r="AH76" s="678"/>
      <c r="AI76" s="1396"/>
      <c r="AJ76" s="1396"/>
      <c r="AK76" s="681"/>
      <c r="AL76" s="1396"/>
      <c r="AM76" s="1397"/>
    </row>
    <row r="77" spans="1:40" s="1394" customFormat="1" ht="9" customHeight="1" thickBot="1">
      <c r="A77" s="482"/>
      <c r="B77" s="1388"/>
      <c r="C77" s="731"/>
      <c r="D77" s="684"/>
      <c r="E77" s="482"/>
      <c r="F77" s="684"/>
      <c r="G77" s="684"/>
      <c r="H77" s="684"/>
      <c r="I77" s="686"/>
      <c r="J77" s="732"/>
      <c r="K77" s="686"/>
      <c r="L77" s="686"/>
      <c r="M77" s="686"/>
      <c r="N77" s="686"/>
      <c r="O77" s="686"/>
      <c r="P77" s="715"/>
      <c r="Q77" s="715"/>
      <c r="R77" s="715"/>
      <c r="S77" s="715"/>
      <c r="T77" s="715"/>
      <c r="U77" s="715"/>
      <c r="V77" s="715"/>
      <c r="W77" s="715"/>
      <c r="X77" s="715"/>
      <c r="Y77" s="715"/>
      <c r="Z77" s="715"/>
      <c r="AA77" s="715"/>
      <c r="AB77" s="715"/>
      <c r="AC77" s="1396"/>
      <c r="AD77" s="573"/>
      <c r="AE77" s="573"/>
      <c r="AF77" s="1396"/>
      <c r="AG77" s="1396"/>
      <c r="AH77" s="678"/>
      <c r="AI77" s="1396"/>
      <c r="AJ77" s="1396"/>
      <c r="AK77" s="727"/>
      <c r="AL77" s="1396"/>
      <c r="AM77" s="1397"/>
    </row>
    <row r="78" spans="1:40" ht="13.5" thickBot="1">
      <c r="A78" s="764"/>
      <c r="B78" s="768"/>
      <c r="D78" s="685"/>
      <c r="E78" s="685"/>
      <c r="F78" s="685"/>
      <c r="G78" s="685"/>
      <c r="H78" s="685"/>
      <c r="I78" s="685"/>
      <c r="J78" s="685"/>
      <c r="K78" s="685"/>
      <c r="L78" s="686"/>
      <c r="M78" s="686"/>
      <c r="N78" s="686"/>
      <c r="O78" s="686"/>
      <c r="P78" s="685"/>
      <c r="Q78" s="715"/>
      <c r="R78" s="685"/>
      <c r="S78" s="685"/>
      <c r="T78" s="685"/>
      <c r="U78" s="685"/>
      <c r="V78" s="685"/>
      <c r="W78" s="685"/>
      <c r="X78" s="685"/>
      <c r="Y78" s="685"/>
      <c r="Z78" s="685"/>
      <c r="AA78" s="685"/>
      <c r="AB78" s="685"/>
      <c r="AC78" s="685"/>
      <c r="AD78" s="685"/>
      <c r="AE78" s="685"/>
      <c r="AF78" s="685"/>
      <c r="AG78" s="687" t="s">
        <v>655</v>
      </c>
      <c r="AH78" s="733">
        <v>13</v>
      </c>
      <c r="AI78" s="685"/>
      <c r="AL78" s="764"/>
    </row>
    <row r="79" spans="1:40">
      <c r="L79" s="685"/>
      <c r="M79" s="685"/>
      <c r="N79" s="685"/>
      <c r="O79" s="685"/>
      <c r="Q79" s="715"/>
    </row>
    <row r="80" spans="1:40">
      <c r="Q80" s="685"/>
    </row>
    <row r="84" spans="37:37">
      <c r="AK84" s="688"/>
    </row>
    <row r="89" spans="37:37" ht="8.25" customHeight="1"/>
    <row r="91" spans="37:37" ht="9" customHeight="1"/>
    <row r="92" spans="37:37" ht="8.25" customHeight="1"/>
    <row r="93" spans="37:37" ht="9.75" customHeight="1"/>
  </sheetData>
  <mergeCells count="360">
    <mergeCell ref="AF3:AG3"/>
    <mergeCell ref="E6:F6"/>
    <mergeCell ref="G6:I6"/>
    <mergeCell ref="J6:L6"/>
    <mergeCell ref="N6:P6"/>
    <mergeCell ref="R6:S6"/>
    <mergeCell ref="T6:V6"/>
    <mergeCell ref="X6:AA6"/>
    <mergeCell ref="AC6:AE6"/>
    <mergeCell ref="AF6:AG6"/>
    <mergeCell ref="X7:AA7"/>
    <mergeCell ref="AC7:AE7"/>
    <mergeCell ref="AF7:AG7"/>
    <mergeCell ref="C8:F8"/>
    <mergeCell ref="G8:I8"/>
    <mergeCell ref="J8:L8"/>
    <mergeCell ref="N8:P8"/>
    <mergeCell ref="R8:S8"/>
    <mergeCell ref="T8:V8"/>
    <mergeCell ref="X8:AA8"/>
    <mergeCell ref="E7:F7"/>
    <mergeCell ref="G7:I7"/>
    <mergeCell ref="J7:L7"/>
    <mergeCell ref="N7:P7"/>
    <mergeCell ref="R7:S7"/>
    <mergeCell ref="T7:V7"/>
    <mergeCell ref="AC8:AE8"/>
    <mergeCell ref="AF8:AG8"/>
    <mergeCell ref="C9:F9"/>
    <mergeCell ref="G9:I9"/>
    <mergeCell ref="J9:L9"/>
    <mergeCell ref="N9:P9"/>
    <mergeCell ref="R9:S9"/>
    <mergeCell ref="T9:V9"/>
    <mergeCell ref="X9:AA9"/>
    <mergeCell ref="AC9:AE9"/>
    <mergeCell ref="AF9:AG9"/>
    <mergeCell ref="C10:F10"/>
    <mergeCell ref="G10:I10"/>
    <mergeCell ref="J10:L10"/>
    <mergeCell ref="N10:P10"/>
    <mergeCell ref="R10:S10"/>
    <mergeCell ref="T10:V10"/>
    <mergeCell ref="X10:AA10"/>
    <mergeCell ref="AC10:AE10"/>
    <mergeCell ref="AF10:AG10"/>
    <mergeCell ref="X11:AA11"/>
    <mergeCell ref="AC11:AE11"/>
    <mergeCell ref="AF11:AG11"/>
    <mergeCell ref="C12:F12"/>
    <mergeCell ref="G12:I12"/>
    <mergeCell ref="J12:L12"/>
    <mergeCell ref="N12:P12"/>
    <mergeCell ref="R12:S12"/>
    <mergeCell ref="T12:V12"/>
    <mergeCell ref="X12:AA12"/>
    <mergeCell ref="C11:F11"/>
    <mergeCell ref="G11:I11"/>
    <mergeCell ref="J11:L11"/>
    <mergeCell ref="N11:P11"/>
    <mergeCell ref="R11:S11"/>
    <mergeCell ref="T11:V11"/>
    <mergeCell ref="AF13:AG13"/>
    <mergeCell ref="C17:H18"/>
    <mergeCell ref="K17:T17"/>
    <mergeCell ref="V17:AG17"/>
    <mergeCell ref="K18:L18"/>
    <mergeCell ref="Q18:T18"/>
    <mergeCell ref="V18:X18"/>
    <mergeCell ref="Z18:AB18"/>
    <mergeCell ref="AC12:AE12"/>
    <mergeCell ref="AF12:AG12"/>
    <mergeCell ref="C13:F13"/>
    <mergeCell ref="G13:I13"/>
    <mergeCell ref="J13:L13"/>
    <mergeCell ref="N13:P13"/>
    <mergeCell ref="R13:S13"/>
    <mergeCell ref="T13:V13"/>
    <mergeCell ref="X13:AA13"/>
    <mergeCell ref="AC13:AE13"/>
    <mergeCell ref="K19:L19"/>
    <mergeCell ref="Q19:T19"/>
    <mergeCell ref="V19:X19"/>
    <mergeCell ref="Z19:AA19"/>
    <mergeCell ref="AE19:AF19"/>
    <mergeCell ref="K20:L20"/>
    <mergeCell ref="Q20:T20"/>
    <mergeCell ref="V20:X20"/>
    <mergeCell ref="Z20:AA20"/>
    <mergeCell ref="AE20:AF20"/>
    <mergeCell ref="K21:L21"/>
    <mergeCell ref="Q21:T21"/>
    <mergeCell ref="V21:X21"/>
    <mergeCell ref="Z21:AA21"/>
    <mergeCell ref="AE21:AF21"/>
    <mergeCell ref="K22:L22"/>
    <mergeCell ref="Q22:T22"/>
    <mergeCell ref="V22:X22"/>
    <mergeCell ref="Z22:AA22"/>
    <mergeCell ref="AE22:AF22"/>
    <mergeCell ref="K23:L23"/>
    <mergeCell ref="Q23:T23"/>
    <mergeCell ref="V23:X23"/>
    <mergeCell ref="Z23:AA23"/>
    <mergeCell ref="AE23:AF23"/>
    <mergeCell ref="K24:L24"/>
    <mergeCell ref="Q24:T24"/>
    <mergeCell ref="V24:X24"/>
    <mergeCell ref="Z24:AA24"/>
    <mergeCell ref="AE24:AF24"/>
    <mergeCell ref="K25:L25"/>
    <mergeCell ref="Q25:T25"/>
    <mergeCell ref="V25:X25"/>
    <mergeCell ref="Z25:AA25"/>
    <mergeCell ref="AE25:AF25"/>
    <mergeCell ref="K26:L26"/>
    <mergeCell ref="Q26:T26"/>
    <mergeCell ref="V26:X26"/>
    <mergeCell ref="Z26:AA26"/>
    <mergeCell ref="AE26:AF26"/>
    <mergeCell ref="K27:L27"/>
    <mergeCell ref="Q27:T27"/>
    <mergeCell ref="V27:X27"/>
    <mergeCell ref="Z27:AA27"/>
    <mergeCell ref="AE27:AF27"/>
    <mergeCell ref="K28:L28"/>
    <mergeCell ref="Q28:T28"/>
    <mergeCell ref="V28:X28"/>
    <mergeCell ref="Z28:AA28"/>
    <mergeCell ref="AE28:AF28"/>
    <mergeCell ref="K29:L29"/>
    <mergeCell ref="Q29:T29"/>
    <mergeCell ref="V29:X29"/>
    <mergeCell ref="Z29:AA29"/>
    <mergeCell ref="AE29:AF29"/>
    <mergeCell ref="K30:L30"/>
    <mergeCell ref="Q30:T30"/>
    <mergeCell ref="V30:X30"/>
    <mergeCell ref="Z30:AA30"/>
    <mergeCell ref="AE30:AF30"/>
    <mergeCell ref="K31:L31"/>
    <mergeCell ref="Q31:T31"/>
    <mergeCell ref="V31:X31"/>
    <mergeCell ref="Z31:AA31"/>
    <mergeCell ref="AE31:AF31"/>
    <mergeCell ref="K32:L32"/>
    <mergeCell ref="Q32:T32"/>
    <mergeCell ref="V32:X32"/>
    <mergeCell ref="Z32:AA32"/>
    <mergeCell ref="AE32:AF32"/>
    <mergeCell ref="K33:L33"/>
    <mergeCell ref="Q33:T33"/>
    <mergeCell ref="V33:X33"/>
    <mergeCell ref="Z33:AA33"/>
    <mergeCell ref="AE33:AF33"/>
    <mergeCell ref="K34:L34"/>
    <mergeCell ref="Q34:T34"/>
    <mergeCell ref="V34:X34"/>
    <mergeCell ref="Z34:AA34"/>
    <mergeCell ref="AE34:AF34"/>
    <mergeCell ref="K35:L35"/>
    <mergeCell ref="Q35:T35"/>
    <mergeCell ref="V35:X35"/>
    <mergeCell ref="Z35:AA35"/>
    <mergeCell ref="AE35:AF35"/>
    <mergeCell ref="K36:L36"/>
    <mergeCell ref="Q36:T36"/>
    <mergeCell ref="V36:X36"/>
    <mergeCell ref="Z36:AA36"/>
    <mergeCell ref="AE36:AF36"/>
    <mergeCell ref="K37:L37"/>
    <mergeCell ref="Q37:T37"/>
    <mergeCell ref="V37:X37"/>
    <mergeCell ref="Z37:AA37"/>
    <mergeCell ref="AE37:AF37"/>
    <mergeCell ref="K38:L38"/>
    <mergeCell ref="Q38:T38"/>
    <mergeCell ref="V38:X38"/>
    <mergeCell ref="Z38:AA38"/>
    <mergeCell ref="AE38:AF38"/>
    <mergeCell ref="K39:L39"/>
    <mergeCell ref="Q39:T39"/>
    <mergeCell ref="V39:X39"/>
    <mergeCell ref="Z39:AA39"/>
    <mergeCell ref="AE39:AF39"/>
    <mergeCell ref="K40:L40"/>
    <mergeCell ref="Q40:T40"/>
    <mergeCell ref="V40:X40"/>
    <mergeCell ref="Z40:AA40"/>
    <mergeCell ref="AE40:AF40"/>
    <mergeCell ref="K41:L41"/>
    <mergeCell ref="Q41:T41"/>
    <mergeCell ref="V41:X41"/>
    <mergeCell ref="Z41:AA41"/>
    <mergeCell ref="AE41:AF41"/>
    <mergeCell ref="K42:L42"/>
    <mergeCell ref="Q42:T42"/>
    <mergeCell ref="V42:X42"/>
    <mergeCell ref="Z42:AA42"/>
    <mergeCell ref="AE42:AF42"/>
    <mergeCell ref="K43:L43"/>
    <mergeCell ref="Q43:T43"/>
    <mergeCell ref="V43:X43"/>
    <mergeCell ref="Z43:AA43"/>
    <mergeCell ref="AE43:AF43"/>
    <mergeCell ref="K44:L44"/>
    <mergeCell ref="Q44:T44"/>
    <mergeCell ref="V44:X44"/>
    <mergeCell ref="Z44:AA44"/>
    <mergeCell ref="AE44:AF44"/>
    <mergeCell ref="K45:L45"/>
    <mergeCell ref="Q45:T45"/>
    <mergeCell ref="V45:X45"/>
    <mergeCell ref="Z45:AA45"/>
    <mergeCell ref="AE45:AF45"/>
    <mergeCell ref="K46:L46"/>
    <mergeCell ref="Q46:T46"/>
    <mergeCell ref="V46:X46"/>
    <mergeCell ref="Z46:AA46"/>
    <mergeCell ref="AE46:AF46"/>
    <mergeCell ref="K47:L47"/>
    <mergeCell ref="Q47:T47"/>
    <mergeCell ref="V47:X47"/>
    <mergeCell ref="Z47:AA47"/>
    <mergeCell ref="AE47:AF47"/>
    <mergeCell ref="K48:L48"/>
    <mergeCell ref="Q48:T48"/>
    <mergeCell ref="V48:X48"/>
    <mergeCell ref="Z48:AA48"/>
    <mergeCell ref="AE48:AF48"/>
    <mergeCell ref="K49:L49"/>
    <mergeCell ref="Q49:T49"/>
    <mergeCell ref="V49:X49"/>
    <mergeCell ref="Z49:AA49"/>
    <mergeCell ref="AE49:AF49"/>
    <mergeCell ref="K50:L50"/>
    <mergeCell ref="Q50:T50"/>
    <mergeCell ref="V50:X50"/>
    <mergeCell ref="Z50:AA50"/>
    <mergeCell ref="AE50:AF50"/>
    <mergeCell ref="K51:L51"/>
    <mergeCell ref="Q51:T51"/>
    <mergeCell ref="V51:X51"/>
    <mergeCell ref="Z51:AA51"/>
    <mergeCell ref="AE51:AF51"/>
    <mergeCell ref="K52:L52"/>
    <mergeCell ref="Q52:T52"/>
    <mergeCell ref="V52:X52"/>
    <mergeCell ref="Z52:AA52"/>
    <mergeCell ref="AE52:AF52"/>
    <mergeCell ref="K53:L53"/>
    <mergeCell ref="Q53:T53"/>
    <mergeCell ref="V53:X53"/>
    <mergeCell ref="Z53:AA53"/>
    <mergeCell ref="AE53:AF53"/>
    <mergeCell ref="K54:L54"/>
    <mergeCell ref="Q54:T54"/>
    <mergeCell ref="V54:X54"/>
    <mergeCell ref="Z54:AA54"/>
    <mergeCell ref="AE54:AF54"/>
    <mergeCell ref="K55:L55"/>
    <mergeCell ref="Q55:T55"/>
    <mergeCell ref="V55:X55"/>
    <mergeCell ref="Z55:AA55"/>
    <mergeCell ref="AE55:AF55"/>
    <mergeCell ref="K56:L56"/>
    <mergeCell ref="Q56:T56"/>
    <mergeCell ref="V56:X56"/>
    <mergeCell ref="Z56:AA56"/>
    <mergeCell ref="AE56:AF56"/>
    <mergeCell ref="K57:L57"/>
    <mergeCell ref="Q57:T57"/>
    <mergeCell ref="V57:X57"/>
    <mergeCell ref="Z57:AA57"/>
    <mergeCell ref="AE57:AF57"/>
    <mergeCell ref="K58:L58"/>
    <mergeCell ref="Q58:T58"/>
    <mergeCell ref="V58:X58"/>
    <mergeCell ref="Z58:AA58"/>
    <mergeCell ref="AE58:AF58"/>
    <mergeCell ref="K59:L59"/>
    <mergeCell ref="Q59:T59"/>
    <mergeCell ref="V59:X59"/>
    <mergeCell ref="Z59:AA59"/>
    <mergeCell ref="AE59:AF59"/>
    <mergeCell ref="K60:L60"/>
    <mergeCell ref="Q60:T60"/>
    <mergeCell ref="V60:X60"/>
    <mergeCell ref="Z60:AA60"/>
    <mergeCell ref="AE60:AF60"/>
    <mergeCell ref="K61:L61"/>
    <mergeCell ref="Q61:T61"/>
    <mergeCell ref="V61:X61"/>
    <mergeCell ref="Z61:AA61"/>
    <mergeCell ref="AE61:AF61"/>
    <mergeCell ref="K62:L62"/>
    <mergeCell ref="Q62:T62"/>
    <mergeCell ref="V62:X62"/>
    <mergeCell ref="Z62:AA62"/>
    <mergeCell ref="AE62:AF62"/>
    <mergeCell ref="K63:L63"/>
    <mergeCell ref="Q63:T63"/>
    <mergeCell ref="V63:X63"/>
    <mergeCell ref="Z63:AA63"/>
    <mergeCell ref="AE63:AF63"/>
    <mergeCell ref="K64:L64"/>
    <mergeCell ref="Q64:T64"/>
    <mergeCell ref="V64:X64"/>
    <mergeCell ref="Z64:AA64"/>
    <mergeCell ref="AE64:AF64"/>
    <mergeCell ref="K65:L65"/>
    <mergeCell ref="Q65:T65"/>
    <mergeCell ref="V65:X65"/>
    <mergeCell ref="Z65:AA65"/>
    <mergeCell ref="AE65:AF65"/>
    <mergeCell ref="K66:L66"/>
    <mergeCell ref="Q66:T66"/>
    <mergeCell ref="V66:X66"/>
    <mergeCell ref="Z66:AA66"/>
    <mergeCell ref="AE66:AF66"/>
    <mergeCell ref="K67:L67"/>
    <mergeCell ref="Q67:T67"/>
    <mergeCell ref="V67:X67"/>
    <mergeCell ref="Z67:AA67"/>
    <mergeCell ref="AE67:AF67"/>
    <mergeCell ref="K68:L68"/>
    <mergeCell ref="Q68:T68"/>
    <mergeCell ref="V68:X68"/>
    <mergeCell ref="Z68:AA68"/>
    <mergeCell ref="AE68:AF68"/>
    <mergeCell ref="K69:L69"/>
    <mergeCell ref="Q69:T69"/>
    <mergeCell ref="V69:X69"/>
    <mergeCell ref="Z69:AA69"/>
    <mergeCell ref="AE69:AF69"/>
    <mergeCell ref="K70:L70"/>
    <mergeCell ref="Q70:T70"/>
    <mergeCell ref="V70:X70"/>
    <mergeCell ref="Z70:AA70"/>
    <mergeCell ref="AE70:AF70"/>
    <mergeCell ref="K71:L71"/>
    <mergeCell ref="Q71:T71"/>
    <mergeCell ref="V71:X71"/>
    <mergeCell ref="Z71:AA71"/>
    <mergeCell ref="AE71:AF71"/>
    <mergeCell ref="K72:L72"/>
    <mergeCell ref="Q72:T72"/>
    <mergeCell ref="V72:X72"/>
    <mergeCell ref="Z72:AA72"/>
    <mergeCell ref="AE72:AF72"/>
    <mergeCell ref="K73:L73"/>
    <mergeCell ref="Q73:T73"/>
    <mergeCell ref="V73:X73"/>
    <mergeCell ref="Z73:AA73"/>
    <mergeCell ref="AE73:AF73"/>
    <mergeCell ref="K74:L74"/>
    <mergeCell ref="Q74:T74"/>
    <mergeCell ref="V74:X74"/>
    <mergeCell ref="Z74:AA74"/>
    <mergeCell ref="AE74:AF74"/>
  </mergeCells>
  <pageMargins left="7.874015748031496E-2" right="0.15748031496062992" top="0.19685039370078741" bottom="0.19685039370078741" header="0.11811023622047245" footer="0"/>
  <pageSetup paperSize="9" orientation="portrait" verticalDpi="1200" r:id="rId1"/>
  <headerFooter alignWithMargins="0"/>
</worksheet>
</file>

<file path=xl/worksheets/sheet12.xml><?xml version="1.0" encoding="utf-8"?>
<worksheet xmlns="http://schemas.openxmlformats.org/spreadsheetml/2006/main" xmlns:r="http://schemas.openxmlformats.org/officeDocument/2006/relationships">
  <sheetPr>
    <tabColor indexed="20"/>
  </sheetPr>
  <dimension ref="A1:Z116"/>
  <sheetViews>
    <sheetView topLeftCell="A73" zoomScaleNormal="100" workbookViewId="0">
      <selection activeCell="C102" sqref="C102"/>
    </sheetView>
  </sheetViews>
  <sheetFormatPr defaultRowHeight="12.75"/>
  <cols>
    <col min="1" max="1" width="1" style="426" customWidth="1"/>
    <col min="2" max="2" width="2.5703125" style="426" customWidth="1"/>
    <col min="3" max="3" width="2.28515625" style="426" customWidth="1"/>
    <col min="4" max="4" width="19.5703125" style="426" customWidth="1"/>
    <col min="5" max="5" width="0.5703125" style="426" customWidth="1"/>
    <col min="6" max="6" width="8.7109375" style="426" customWidth="1"/>
    <col min="7" max="7" width="0.5703125" style="426" customWidth="1"/>
    <col min="8" max="8" width="8.5703125" style="426" customWidth="1"/>
    <col min="9" max="9" width="0.5703125" style="426" customWidth="1"/>
    <col min="10" max="10" width="8.7109375" style="426" customWidth="1"/>
    <col min="11" max="11" width="0.5703125" style="426" customWidth="1"/>
    <col min="12" max="12" width="8.7109375" style="426" customWidth="1"/>
    <col min="13" max="13" width="0.5703125" style="426" customWidth="1"/>
    <col min="14" max="14" width="8.7109375" style="426" customWidth="1"/>
    <col min="15" max="15" width="0.42578125" style="426" customWidth="1"/>
    <col min="16" max="16" width="8.7109375" style="426" customWidth="1"/>
    <col min="17" max="17" width="0.42578125" style="426" customWidth="1"/>
    <col min="18" max="18" width="8.85546875" style="426" customWidth="1"/>
    <col min="19" max="19" width="0.5703125" style="426" customWidth="1"/>
    <col min="20" max="20" width="8.140625" style="426" customWidth="1"/>
    <col min="21" max="21" width="2.5703125" style="426" customWidth="1"/>
    <col min="22" max="22" width="1" style="426" customWidth="1"/>
    <col min="23" max="23" width="3.7109375" style="426" customWidth="1"/>
    <col min="24" max="16384" width="9.140625" style="426"/>
  </cols>
  <sheetData>
    <row r="1" spans="1:26" ht="13.5" customHeight="1" thickBot="1">
      <c r="A1" s="422"/>
      <c r="B1" s="423"/>
      <c r="C1" s="423"/>
      <c r="D1" s="423"/>
      <c r="E1" s="424"/>
      <c r="F1" s="424"/>
      <c r="G1" s="424"/>
      <c r="H1" s="424"/>
      <c r="I1" s="424"/>
      <c r="J1" s="424"/>
      <c r="K1" s="424"/>
      <c r="L1" s="424"/>
      <c r="M1" s="424"/>
      <c r="N1" s="424"/>
      <c r="O1" s="424"/>
      <c r="P1" s="424"/>
      <c r="Q1" s="424"/>
      <c r="R1" s="424"/>
      <c r="S1" s="424"/>
      <c r="T1" s="705" t="s">
        <v>207</v>
      </c>
      <c r="U1" s="425"/>
      <c r="V1" s="422"/>
      <c r="X1" s="427"/>
    </row>
    <row r="2" spans="1:26" ht="6" customHeight="1">
      <c r="A2" s="422"/>
      <c r="B2" s="428"/>
      <c r="C2" s="657"/>
      <c r="D2" s="657"/>
      <c r="E2" s="429"/>
      <c r="F2" s="429"/>
      <c r="G2" s="429"/>
      <c r="H2" s="429"/>
      <c r="I2" s="429"/>
      <c r="J2" s="429"/>
      <c r="K2" s="429"/>
      <c r="L2" s="429"/>
      <c r="M2" s="429"/>
      <c r="N2" s="429"/>
      <c r="O2" s="429"/>
      <c r="P2" s="429"/>
      <c r="Q2" s="429"/>
      <c r="R2" s="429"/>
      <c r="S2" s="429"/>
      <c r="T2" s="430"/>
      <c r="U2" s="431"/>
      <c r="V2" s="422"/>
      <c r="X2" s="427"/>
    </row>
    <row r="3" spans="1:26" ht="13.5" customHeight="1" thickBot="1">
      <c r="A3" s="422"/>
      <c r="B3" s="432"/>
      <c r="C3" s="433"/>
      <c r="D3" s="433"/>
      <c r="E3" s="433"/>
      <c r="F3" s="431"/>
      <c r="G3" s="431"/>
      <c r="H3" s="431"/>
      <c r="I3" s="431"/>
      <c r="J3" s="431"/>
      <c r="K3" s="431"/>
      <c r="L3" s="431"/>
      <c r="M3" s="431"/>
      <c r="N3" s="431"/>
      <c r="O3" s="431"/>
      <c r="P3" s="701"/>
      <c r="Q3" s="701"/>
      <c r="R3" s="701"/>
      <c r="S3" s="701"/>
      <c r="T3" s="701" t="s">
        <v>97</v>
      </c>
      <c r="U3" s="701"/>
      <c r="V3" s="701"/>
      <c r="X3" s="427"/>
    </row>
    <row r="4" spans="1:26" ht="15" customHeight="1" thickBot="1">
      <c r="A4" s="422"/>
      <c r="B4" s="432"/>
      <c r="C4" s="434" t="s">
        <v>574</v>
      </c>
      <c r="D4" s="435"/>
      <c r="E4" s="435"/>
      <c r="F4" s="435"/>
      <c r="G4" s="435"/>
      <c r="H4" s="435"/>
      <c r="I4" s="435"/>
      <c r="J4" s="435"/>
      <c r="K4" s="435"/>
      <c r="L4" s="435"/>
      <c r="M4" s="435"/>
      <c r="N4" s="435"/>
      <c r="O4" s="435"/>
      <c r="P4" s="435"/>
      <c r="Q4" s="435"/>
      <c r="R4" s="435"/>
      <c r="S4" s="435"/>
      <c r="T4" s="436"/>
      <c r="U4" s="701"/>
      <c r="V4" s="701"/>
      <c r="X4" s="427"/>
    </row>
    <row r="5" spans="1:26" ht="4.5" customHeight="1">
      <c r="A5" s="422"/>
      <c r="B5" s="432"/>
      <c r="C5" s="1589" t="s">
        <v>128</v>
      </c>
      <c r="D5" s="1590"/>
      <c r="E5" s="431"/>
      <c r="F5" s="16"/>
      <c r="G5" s="431"/>
      <c r="H5" s="431"/>
      <c r="I5" s="431"/>
      <c r="J5" s="431"/>
      <c r="K5" s="431"/>
      <c r="L5" s="431"/>
      <c r="M5" s="431"/>
      <c r="N5" s="431"/>
      <c r="O5" s="431"/>
      <c r="P5" s="701"/>
      <c r="Q5" s="701"/>
      <c r="R5" s="701"/>
      <c r="S5" s="701"/>
      <c r="T5" s="701"/>
      <c r="U5" s="701"/>
      <c r="V5" s="701"/>
      <c r="X5" s="427"/>
    </row>
    <row r="6" spans="1:26" ht="13.5" customHeight="1">
      <c r="A6" s="422"/>
      <c r="B6" s="432"/>
      <c r="C6" s="1591"/>
      <c r="D6" s="1591"/>
      <c r="E6" s="253">
        <v>1999</v>
      </c>
      <c r="F6" s="253"/>
      <c r="G6" s="431"/>
      <c r="H6" s="254">
        <v>2005</v>
      </c>
      <c r="I6" s="253"/>
      <c r="J6" s="254">
        <v>2006</v>
      </c>
      <c r="K6" s="701"/>
      <c r="L6" s="254">
        <v>2007</v>
      </c>
      <c r="M6" s="701"/>
      <c r="N6" s="254">
        <v>2008</v>
      </c>
      <c r="O6" s="701"/>
      <c r="P6" s="254">
        <v>2009</v>
      </c>
      <c r="Q6" s="701"/>
      <c r="R6" s="254">
        <v>2010</v>
      </c>
      <c r="S6" s="701"/>
      <c r="T6" s="254">
        <v>2011</v>
      </c>
      <c r="U6" s="701"/>
      <c r="V6" s="701"/>
      <c r="X6" s="427"/>
    </row>
    <row r="7" spans="1:26" ht="2.25" customHeight="1">
      <c r="A7" s="422"/>
      <c r="B7" s="432"/>
      <c r="C7" s="255"/>
      <c r="D7" s="255"/>
      <c r="E7" s="16"/>
      <c r="F7" s="16"/>
      <c r="G7" s="431"/>
      <c r="H7" s="16"/>
      <c r="I7" s="16"/>
      <c r="J7" s="16"/>
      <c r="K7" s="701"/>
      <c r="L7" s="16"/>
      <c r="M7" s="701"/>
      <c r="N7" s="16"/>
      <c r="O7" s="701"/>
      <c r="P7" s="16"/>
      <c r="Q7" s="701"/>
      <c r="R7" s="16"/>
      <c r="S7" s="701"/>
      <c r="T7" s="16"/>
      <c r="U7" s="701"/>
      <c r="V7" s="701"/>
      <c r="X7" s="427"/>
    </row>
    <row r="8" spans="1:26" ht="18.75" customHeight="1">
      <c r="A8" s="422"/>
      <c r="B8" s="432"/>
      <c r="C8" s="1592" t="s">
        <v>407</v>
      </c>
      <c r="D8" s="1592"/>
      <c r="E8" s="1592"/>
      <c r="F8" s="1592"/>
      <c r="G8" s="431"/>
      <c r="H8" s="1593">
        <v>374.7</v>
      </c>
      <c r="I8" s="1593"/>
      <c r="J8" s="1593">
        <v>385.9</v>
      </c>
      <c r="K8" s="1593"/>
      <c r="L8" s="1593">
        <v>403</v>
      </c>
      <c r="M8" s="1593"/>
      <c r="N8" s="1593">
        <v>426</v>
      </c>
      <c r="O8" s="1593"/>
      <c r="P8" s="1593">
        <v>450</v>
      </c>
      <c r="Q8" s="437"/>
      <c r="R8" s="1593">
        <v>475</v>
      </c>
      <c r="S8" s="437"/>
      <c r="T8" s="1593">
        <v>485</v>
      </c>
      <c r="U8" s="256"/>
      <c r="V8" s="256"/>
      <c r="X8" s="438"/>
      <c r="Y8" s="438"/>
      <c r="Z8" s="438"/>
    </row>
    <row r="9" spans="1:26" ht="4.5" customHeight="1">
      <c r="A9" s="422"/>
      <c r="B9" s="432"/>
      <c r="C9" s="1592"/>
      <c r="D9" s="1592"/>
      <c r="E9" s="1592"/>
      <c r="F9" s="1592"/>
      <c r="G9" s="431"/>
      <c r="H9" s="1593"/>
      <c r="I9" s="1593"/>
      <c r="J9" s="1593"/>
      <c r="K9" s="1593"/>
      <c r="L9" s="1593"/>
      <c r="M9" s="1593"/>
      <c r="N9" s="1593"/>
      <c r="O9" s="1593"/>
      <c r="P9" s="1593"/>
      <c r="Q9" s="437"/>
      <c r="R9" s="1593"/>
      <c r="S9" s="437"/>
      <c r="T9" s="1593"/>
      <c r="U9" s="256"/>
      <c r="V9" s="256"/>
      <c r="X9" s="427"/>
    </row>
    <row r="10" spans="1:26" s="443" customFormat="1" ht="10.5" customHeight="1">
      <c r="A10" s="439"/>
      <c r="B10" s="440"/>
      <c r="C10" s="1592"/>
      <c r="D10" s="1592"/>
      <c r="E10" s="1592"/>
      <c r="F10" s="1592"/>
      <c r="G10" s="441"/>
      <c r="H10" s="1593"/>
      <c r="I10" s="1593"/>
      <c r="J10" s="1593"/>
      <c r="K10" s="1593"/>
      <c r="L10" s="1593"/>
      <c r="M10" s="1593"/>
      <c r="N10" s="1593"/>
      <c r="O10" s="1593"/>
      <c r="P10" s="1593"/>
      <c r="Q10" s="442"/>
      <c r="R10" s="1593"/>
      <c r="S10" s="442"/>
      <c r="T10" s="1593"/>
      <c r="U10" s="256"/>
      <c r="V10" s="256"/>
      <c r="X10" s="444"/>
    </row>
    <row r="11" spans="1:26" ht="31.5" customHeight="1">
      <c r="A11" s="422"/>
      <c r="B11" s="445"/>
      <c r="C11" s="446" t="s">
        <v>208</v>
      </c>
      <c r="D11" s="446"/>
      <c r="E11" s="257"/>
      <c r="F11" s="257"/>
      <c r="G11" s="447"/>
      <c r="H11" s="258" t="s">
        <v>209</v>
      </c>
      <c r="I11" s="258"/>
      <c r="J11" s="258" t="s">
        <v>210</v>
      </c>
      <c r="K11" s="448"/>
      <c r="L11" s="258" t="s">
        <v>211</v>
      </c>
      <c r="M11" s="448"/>
      <c r="N11" s="258" t="s">
        <v>212</v>
      </c>
      <c r="O11" s="448"/>
      <c r="P11" s="258" t="s">
        <v>213</v>
      </c>
      <c r="Q11" s="448"/>
      <c r="R11" s="258" t="s">
        <v>214</v>
      </c>
      <c r="S11" s="448"/>
      <c r="T11" s="258" t="s">
        <v>215</v>
      </c>
      <c r="U11" s="258"/>
      <c r="V11" s="258"/>
      <c r="X11" s="427"/>
    </row>
    <row r="12" spans="1:26" s="443" customFormat="1" ht="18" customHeight="1">
      <c r="A12" s="439"/>
      <c r="B12" s="440"/>
      <c r="C12" s="449" t="s">
        <v>216</v>
      </c>
      <c r="D12" s="449"/>
      <c r="E12" s="257"/>
      <c r="F12" s="257"/>
      <c r="G12" s="441"/>
      <c r="H12" s="257" t="s">
        <v>217</v>
      </c>
      <c r="I12" s="257"/>
      <c r="J12" s="257" t="s">
        <v>218</v>
      </c>
      <c r="K12" s="441"/>
      <c r="L12" s="257" t="s">
        <v>219</v>
      </c>
      <c r="M12" s="257"/>
      <c r="N12" s="257" t="s">
        <v>220</v>
      </c>
      <c r="O12" s="441"/>
      <c r="P12" s="257" t="s">
        <v>221</v>
      </c>
      <c r="Q12" s="257"/>
      <c r="R12" s="257" t="s">
        <v>222</v>
      </c>
      <c r="S12" s="450"/>
      <c r="T12" s="257" t="s">
        <v>223</v>
      </c>
      <c r="U12" s="257"/>
      <c r="V12" s="257"/>
      <c r="X12" s="444"/>
    </row>
    <row r="13" spans="1:26" ht="9.75" customHeight="1" thickBot="1">
      <c r="A13" s="422"/>
      <c r="B13" s="432"/>
      <c r="C13" s="431"/>
      <c r="D13" s="431"/>
      <c r="E13" s="431"/>
      <c r="F13" s="431"/>
      <c r="G13" s="431"/>
      <c r="H13" s="431"/>
      <c r="I13" s="431"/>
      <c r="J13" s="431"/>
      <c r="K13" s="431"/>
      <c r="L13" s="431"/>
      <c r="M13" s="431"/>
      <c r="N13" s="431"/>
      <c r="O13" s="431"/>
      <c r="P13" s="431"/>
      <c r="Q13" s="431"/>
      <c r="R13" s="431"/>
      <c r="S13" s="431"/>
      <c r="T13" s="701"/>
      <c r="U13" s="431"/>
      <c r="V13" s="422"/>
    </row>
    <row r="14" spans="1:26" s="443" customFormat="1" ht="13.5" customHeight="1" thickBot="1">
      <c r="A14" s="439"/>
      <c r="B14" s="440"/>
      <c r="C14" s="434" t="s">
        <v>224</v>
      </c>
      <c r="D14" s="451"/>
      <c r="E14" s="451"/>
      <c r="F14" s="451"/>
      <c r="G14" s="451"/>
      <c r="H14" s="452"/>
      <c r="I14" s="452"/>
      <c r="J14" s="452"/>
      <c r="K14" s="452"/>
      <c r="L14" s="452"/>
      <c r="M14" s="452"/>
      <c r="N14" s="452"/>
      <c r="O14" s="452"/>
      <c r="P14" s="452"/>
      <c r="Q14" s="452"/>
      <c r="R14" s="452"/>
      <c r="S14" s="452"/>
      <c r="T14" s="453"/>
      <c r="U14" s="431"/>
      <c r="V14" s="422"/>
      <c r="W14" s="426"/>
      <c r="X14" s="426"/>
      <c r="Y14" s="426"/>
      <c r="Z14" s="426"/>
    </row>
    <row r="15" spans="1:26" ht="4.5" customHeight="1">
      <c r="A15" s="422"/>
      <c r="B15" s="432"/>
      <c r="C15" s="1537" t="s">
        <v>225</v>
      </c>
      <c r="D15" s="1537"/>
      <c r="E15" s="454"/>
      <c r="F15" s="454"/>
      <c r="G15" s="259"/>
      <c r="H15" s="455"/>
      <c r="I15" s="455"/>
      <c r="J15" s="455"/>
      <c r="K15" s="455"/>
      <c r="L15" s="455"/>
      <c r="M15" s="455"/>
      <c r="N15" s="455"/>
      <c r="O15" s="455"/>
      <c r="P15" s="455"/>
      <c r="Q15" s="455"/>
      <c r="R15" s="455"/>
      <c r="S15" s="455"/>
      <c r="T15" s="455"/>
      <c r="U15" s="431"/>
      <c r="V15" s="422"/>
    </row>
    <row r="16" spans="1:26" ht="13.5" customHeight="1">
      <c r="A16" s="422"/>
      <c r="B16" s="432"/>
      <c r="C16" s="1517"/>
      <c r="D16" s="1517"/>
      <c r="E16" s="454"/>
      <c r="F16" s="454"/>
      <c r="G16" s="259"/>
      <c r="H16" s="702">
        <v>2008</v>
      </c>
      <c r="I16" s="456"/>
      <c r="J16" s="1433" t="s">
        <v>408</v>
      </c>
      <c r="K16" s="1433"/>
      <c r="L16" s="1433"/>
      <c r="M16" s="456"/>
      <c r="N16" s="1433">
        <v>2010</v>
      </c>
      <c r="O16" s="1433"/>
      <c r="P16" s="1433"/>
      <c r="Q16" s="456"/>
      <c r="R16" s="1433">
        <v>2011</v>
      </c>
      <c r="S16" s="1433"/>
      <c r="T16" s="1433"/>
      <c r="U16" s="431"/>
      <c r="V16" s="422"/>
    </row>
    <row r="17" spans="1:22" ht="12.75" customHeight="1">
      <c r="A17" s="422"/>
      <c r="B17" s="432"/>
      <c r="C17" s="454"/>
      <c r="D17" s="454"/>
      <c r="E17" s="454"/>
      <c r="F17" s="454"/>
      <c r="G17" s="259"/>
      <c r="H17" s="656" t="s">
        <v>130</v>
      </c>
      <c r="I17" s="704"/>
      <c r="J17" s="656" t="s">
        <v>132</v>
      </c>
      <c r="K17" s="704"/>
      <c r="L17" s="656" t="s">
        <v>130</v>
      </c>
      <c r="M17" s="704"/>
      <c r="N17" s="656" t="s">
        <v>132</v>
      </c>
      <c r="O17" s="704"/>
      <c r="P17" s="656" t="s">
        <v>130</v>
      </c>
      <c r="Q17" s="704"/>
      <c r="R17" s="656" t="s">
        <v>132</v>
      </c>
      <c r="S17" s="704"/>
      <c r="T17" s="656" t="s">
        <v>130</v>
      </c>
      <c r="U17" s="431"/>
      <c r="V17" s="422"/>
    </row>
    <row r="18" spans="1:22" ht="4.5" customHeight="1">
      <c r="A18" s="422"/>
      <c r="B18" s="432"/>
      <c r="C18" s="454"/>
      <c r="D18" s="454"/>
      <c r="E18" s="454"/>
      <c r="F18" s="454"/>
      <c r="G18" s="259"/>
      <c r="H18" s="704"/>
      <c r="I18" s="422"/>
      <c r="J18" s="704"/>
      <c r="K18" s="431"/>
      <c r="L18" s="704"/>
      <c r="M18" s="431"/>
      <c r="N18" s="704"/>
      <c r="O18" s="431"/>
      <c r="P18" s="704"/>
      <c r="Q18" s="431"/>
      <c r="R18" s="704"/>
      <c r="S18" s="431"/>
      <c r="T18" s="704"/>
      <c r="U18" s="455"/>
      <c r="V18" s="422"/>
    </row>
    <row r="19" spans="1:22" ht="15" customHeight="1">
      <c r="A19" s="422"/>
      <c r="B19" s="432"/>
      <c r="C19" s="260" t="s">
        <v>226</v>
      </c>
      <c r="D19" s="457"/>
      <c r="E19" s="454"/>
      <c r="F19" s="454"/>
      <c r="G19" s="259"/>
      <c r="H19" s="417">
        <v>894.31</v>
      </c>
      <c r="I19" s="422"/>
      <c r="J19" s="417">
        <v>913.65</v>
      </c>
      <c r="K19" s="431"/>
      <c r="L19" s="417">
        <v>918.19</v>
      </c>
      <c r="M19" s="431"/>
      <c r="N19" s="417">
        <v>926</v>
      </c>
      <c r="O19" s="431"/>
      <c r="P19" s="417">
        <v>942.38</v>
      </c>
      <c r="Q19" s="431"/>
      <c r="R19" s="417">
        <v>962.93</v>
      </c>
      <c r="S19" s="431"/>
      <c r="T19" s="417">
        <v>971.52</v>
      </c>
      <c r="U19" s="455"/>
      <c r="V19" s="422"/>
    </row>
    <row r="20" spans="1:22" ht="13.5" customHeight="1">
      <c r="A20" s="422"/>
      <c r="B20" s="432"/>
      <c r="C20" s="700" t="s">
        <v>99</v>
      </c>
      <c r="D20" s="457"/>
      <c r="E20" s="454"/>
      <c r="F20" s="454"/>
      <c r="G20" s="259"/>
      <c r="H20" s="419">
        <v>976.92</v>
      </c>
      <c r="I20" s="458"/>
      <c r="J20" s="419">
        <v>987.9</v>
      </c>
      <c r="K20" s="433"/>
      <c r="L20" s="419">
        <v>995.98</v>
      </c>
      <c r="M20" s="433"/>
      <c r="N20" s="419">
        <v>1003.7</v>
      </c>
      <c r="O20" s="433"/>
      <c r="P20" s="419">
        <v>1024.42</v>
      </c>
      <c r="Q20" s="433"/>
      <c r="R20" s="419">
        <v>1051.9000000000001</v>
      </c>
      <c r="S20" s="433"/>
      <c r="T20" s="419">
        <v>1053.68</v>
      </c>
      <c r="U20" s="455"/>
      <c r="V20" s="422"/>
    </row>
    <row r="21" spans="1:22" ht="13.5" customHeight="1">
      <c r="A21" s="422"/>
      <c r="B21" s="432"/>
      <c r="C21" s="700" t="s">
        <v>98</v>
      </c>
      <c r="D21" s="457"/>
      <c r="E21" s="454"/>
      <c r="F21" s="454"/>
      <c r="G21" s="259"/>
      <c r="H21" s="419">
        <v>779.25</v>
      </c>
      <c r="I21" s="458"/>
      <c r="J21" s="419">
        <v>810.5</v>
      </c>
      <c r="K21" s="433"/>
      <c r="L21" s="419">
        <v>812.96</v>
      </c>
      <c r="M21" s="433"/>
      <c r="N21" s="419">
        <v>822.66</v>
      </c>
      <c r="O21" s="433"/>
      <c r="P21" s="419">
        <v>831.86</v>
      </c>
      <c r="Q21" s="433"/>
      <c r="R21" s="419">
        <v>842</v>
      </c>
      <c r="S21" s="433"/>
      <c r="T21" s="419">
        <v>858.3</v>
      </c>
      <c r="U21" s="455"/>
      <c r="V21" s="422"/>
    </row>
    <row r="22" spans="1:22" ht="6.75" customHeight="1">
      <c r="A22" s="422"/>
      <c r="B22" s="432"/>
      <c r="C22" s="17"/>
      <c r="D22" s="457"/>
      <c r="E22" s="454"/>
      <c r="F22" s="454"/>
      <c r="G22" s="259"/>
      <c r="H22" s="259"/>
      <c r="I22" s="422"/>
      <c r="J22" s="259"/>
      <c r="K22" s="431"/>
      <c r="L22" s="259"/>
      <c r="M22" s="431"/>
      <c r="N22" s="259"/>
      <c r="O22" s="431"/>
      <c r="P22" s="259"/>
      <c r="Q22" s="431"/>
      <c r="R22" s="259"/>
      <c r="S22" s="431"/>
      <c r="T22" s="259"/>
      <c r="U22" s="455"/>
      <c r="V22" s="422"/>
    </row>
    <row r="23" spans="1:22" ht="15" customHeight="1">
      <c r="A23" s="422"/>
      <c r="B23" s="432"/>
      <c r="C23" s="260" t="s">
        <v>227</v>
      </c>
      <c r="D23" s="457"/>
      <c r="E23" s="454"/>
      <c r="F23" s="454"/>
      <c r="G23" s="261"/>
      <c r="H23" s="417">
        <v>1071.5999999999999</v>
      </c>
      <c r="I23" s="422"/>
      <c r="J23" s="417">
        <v>1096.07</v>
      </c>
      <c r="K23" s="431"/>
      <c r="L23" s="417">
        <v>1101.92</v>
      </c>
      <c r="M23" s="431"/>
      <c r="N23" s="417">
        <v>1109.3</v>
      </c>
      <c r="O23" s="431"/>
      <c r="P23" s="417">
        <v>1118.48</v>
      </c>
      <c r="Q23" s="431"/>
      <c r="R23" s="417">
        <v>1134.44</v>
      </c>
      <c r="S23" s="431"/>
      <c r="T23" s="417">
        <v>1142.5999999999999</v>
      </c>
      <c r="U23" s="455"/>
      <c r="V23" s="422"/>
    </row>
    <row r="24" spans="1:22" s="460" customFormat="1" ht="13.5" customHeight="1">
      <c r="A24" s="458"/>
      <c r="B24" s="459"/>
      <c r="C24" s="700" t="s">
        <v>99</v>
      </c>
      <c r="D24" s="457"/>
      <c r="E24" s="454"/>
      <c r="F24" s="454"/>
      <c r="G24" s="259"/>
      <c r="H24" s="419">
        <v>1190.4000000000001</v>
      </c>
      <c r="I24" s="458"/>
      <c r="J24" s="419">
        <v>1203.9000000000001</v>
      </c>
      <c r="K24" s="433"/>
      <c r="L24" s="419">
        <v>1215.01</v>
      </c>
      <c r="M24" s="433"/>
      <c r="N24" s="419">
        <v>1222.71</v>
      </c>
      <c r="O24" s="433"/>
      <c r="P24" s="419">
        <v>1233.19</v>
      </c>
      <c r="Q24" s="433"/>
      <c r="R24" s="419">
        <v>1253.2</v>
      </c>
      <c r="S24" s="433"/>
      <c r="T24" s="419">
        <v>1254.07</v>
      </c>
      <c r="U24" s="454"/>
      <c r="V24" s="458"/>
    </row>
    <row r="25" spans="1:22" s="460" customFormat="1" ht="13.5" customHeight="1">
      <c r="A25" s="458"/>
      <c r="B25" s="459"/>
      <c r="C25" s="700" t="s">
        <v>98</v>
      </c>
      <c r="D25" s="457"/>
      <c r="E25" s="454"/>
      <c r="F25" s="454"/>
      <c r="G25" s="259"/>
      <c r="H25" s="419">
        <v>906.2</v>
      </c>
      <c r="I25" s="458"/>
      <c r="J25" s="419">
        <v>946.28</v>
      </c>
      <c r="K25" s="433"/>
      <c r="L25" s="419">
        <v>948.93</v>
      </c>
      <c r="M25" s="433"/>
      <c r="N25" s="419">
        <v>958.24</v>
      </c>
      <c r="O25" s="433"/>
      <c r="P25" s="419">
        <v>963.92</v>
      </c>
      <c r="Q25" s="433"/>
      <c r="R25" s="419">
        <v>973</v>
      </c>
      <c r="S25" s="433"/>
      <c r="T25" s="419">
        <v>988.98</v>
      </c>
      <c r="U25" s="454"/>
      <c r="V25" s="458"/>
    </row>
    <row r="26" spans="1:22" ht="6.75" customHeight="1">
      <c r="A26" s="422"/>
      <c r="B26" s="432"/>
      <c r="C26" s="658"/>
      <c r="D26" s="457"/>
      <c r="E26" s="454"/>
      <c r="F26" s="454"/>
      <c r="G26" s="259"/>
      <c r="H26" s="259"/>
      <c r="I26" s="422"/>
      <c r="J26" s="259"/>
      <c r="K26" s="431"/>
      <c r="L26" s="259"/>
      <c r="M26" s="431"/>
      <c r="N26" s="259"/>
      <c r="O26" s="431"/>
      <c r="P26" s="259"/>
      <c r="Q26" s="431"/>
      <c r="R26" s="259"/>
      <c r="S26" s="431"/>
      <c r="T26" s="259"/>
      <c r="U26" s="455"/>
      <c r="V26" s="422"/>
    </row>
    <row r="27" spans="1:22" ht="15" customHeight="1">
      <c r="A27" s="422"/>
      <c r="B27" s="432"/>
      <c r="C27" s="260" t="s">
        <v>228</v>
      </c>
      <c r="D27" s="457"/>
      <c r="E27" s="454"/>
      <c r="F27" s="454"/>
      <c r="G27" s="262"/>
      <c r="H27" s="461">
        <v>83.5</v>
      </c>
      <c r="I27" s="422"/>
      <c r="J27" s="461">
        <v>83.4</v>
      </c>
      <c r="K27" s="431"/>
      <c r="L27" s="461">
        <v>83.3</v>
      </c>
      <c r="M27" s="431"/>
      <c r="N27" s="461">
        <v>83.5</v>
      </c>
      <c r="O27" s="431"/>
      <c r="P27" s="461">
        <v>84.3</v>
      </c>
      <c r="Q27" s="431"/>
      <c r="R27" s="461">
        <v>84.9</v>
      </c>
      <c r="T27" s="461">
        <v>85</v>
      </c>
      <c r="U27" s="455"/>
      <c r="V27" s="422"/>
    </row>
    <row r="28" spans="1:22" ht="13.5" customHeight="1">
      <c r="A28" s="422"/>
      <c r="B28" s="432"/>
      <c r="C28" s="700" t="s">
        <v>99</v>
      </c>
      <c r="D28" s="457"/>
      <c r="E28" s="454"/>
      <c r="F28" s="454"/>
      <c r="G28" s="262"/>
      <c r="H28" s="419">
        <v>82.1</v>
      </c>
      <c r="I28" s="458"/>
      <c r="J28" s="419">
        <v>82.1</v>
      </c>
      <c r="K28" s="433"/>
      <c r="L28" s="419">
        <v>82</v>
      </c>
      <c r="M28" s="433"/>
      <c r="N28" s="419">
        <v>82.1</v>
      </c>
      <c r="O28" s="433"/>
      <c r="P28" s="419">
        <v>83.1</v>
      </c>
      <c r="Q28" s="433"/>
      <c r="R28" s="419">
        <v>83.9</v>
      </c>
      <c r="T28" s="419">
        <v>84</v>
      </c>
      <c r="U28" s="455"/>
      <c r="V28" s="422"/>
    </row>
    <row r="29" spans="1:22" ht="13.5" customHeight="1">
      <c r="A29" s="422"/>
      <c r="B29" s="432"/>
      <c r="C29" s="700" t="s">
        <v>98</v>
      </c>
      <c r="D29" s="457"/>
      <c r="E29" s="454"/>
      <c r="F29" s="454"/>
      <c r="G29" s="262"/>
      <c r="H29" s="419">
        <v>86</v>
      </c>
      <c r="I29" s="458"/>
      <c r="J29" s="419">
        <v>85.7</v>
      </c>
      <c r="K29" s="433"/>
      <c r="L29" s="419">
        <v>85.7</v>
      </c>
      <c r="M29" s="433"/>
      <c r="N29" s="419">
        <v>85.9</v>
      </c>
      <c r="O29" s="433"/>
      <c r="P29" s="419">
        <v>86.3</v>
      </c>
      <c r="Q29" s="433"/>
      <c r="R29" s="419">
        <v>86.5</v>
      </c>
      <c r="T29" s="419">
        <v>86.8</v>
      </c>
      <c r="U29" s="455"/>
      <c r="V29" s="422"/>
    </row>
    <row r="30" spans="1:22" ht="6.75" customHeight="1">
      <c r="A30" s="422"/>
      <c r="B30" s="432"/>
      <c r="C30" s="17"/>
      <c r="D30" s="457"/>
      <c r="E30" s="454"/>
      <c r="F30" s="454"/>
      <c r="G30" s="263"/>
      <c r="H30" s="462"/>
      <c r="I30" s="422"/>
      <c r="J30" s="462"/>
      <c r="K30" s="431"/>
      <c r="L30" s="462"/>
      <c r="M30" s="431"/>
      <c r="N30" s="462"/>
      <c r="O30" s="431"/>
      <c r="P30" s="462"/>
      <c r="Q30" s="431"/>
      <c r="R30" s="462"/>
      <c r="S30" s="431"/>
      <c r="T30" s="462"/>
      <c r="U30" s="455"/>
      <c r="V30" s="422"/>
    </row>
    <row r="31" spans="1:22" ht="23.25" customHeight="1">
      <c r="A31" s="422"/>
      <c r="B31" s="432"/>
      <c r="C31" s="1594" t="s">
        <v>229</v>
      </c>
      <c r="D31" s="1595"/>
      <c r="E31" s="1595"/>
      <c r="F31" s="1595"/>
      <c r="G31" s="261"/>
      <c r="H31" s="417">
        <v>7.4</v>
      </c>
      <c r="I31" s="422"/>
      <c r="J31" s="417">
        <v>8.1</v>
      </c>
      <c r="K31" s="431"/>
      <c r="L31" s="417">
        <v>8.6999999999999993</v>
      </c>
      <c r="M31" s="431"/>
      <c r="N31" s="417">
        <v>9.4</v>
      </c>
      <c r="O31" s="431"/>
      <c r="P31" s="417">
        <v>10.5</v>
      </c>
      <c r="Q31" s="431"/>
      <c r="R31" s="417">
        <v>10.9</v>
      </c>
      <c r="S31" s="431"/>
      <c r="T31" s="417">
        <v>11.3</v>
      </c>
      <c r="U31" s="455"/>
      <c r="V31" s="422"/>
    </row>
    <row r="32" spans="1:22" ht="13.5" customHeight="1">
      <c r="A32" s="458"/>
      <c r="B32" s="459"/>
      <c r="C32" s="700" t="s">
        <v>230</v>
      </c>
      <c r="D32" s="457"/>
      <c r="E32" s="454"/>
      <c r="F32" s="454"/>
      <c r="G32" s="259"/>
      <c r="H32" s="419">
        <v>4.8</v>
      </c>
      <c r="I32" s="422"/>
      <c r="J32" s="419">
        <v>5.3</v>
      </c>
      <c r="K32" s="431"/>
      <c r="L32" s="419">
        <v>5.9</v>
      </c>
      <c r="M32" s="431"/>
      <c r="N32" s="419">
        <v>6.4</v>
      </c>
      <c r="O32" s="431"/>
      <c r="P32" s="419">
        <v>7.5</v>
      </c>
      <c r="Q32" s="431"/>
      <c r="R32" s="419">
        <v>8.1</v>
      </c>
      <c r="S32" s="431"/>
      <c r="T32" s="419">
        <v>8.3000000000000007</v>
      </c>
      <c r="U32" s="455"/>
      <c r="V32" s="422"/>
    </row>
    <row r="33" spans="1:22" ht="13.5" customHeight="1">
      <c r="A33" s="422"/>
      <c r="B33" s="432"/>
      <c r="C33" s="700" t="s">
        <v>231</v>
      </c>
      <c r="D33" s="457"/>
      <c r="E33" s="454"/>
      <c r="F33" s="454"/>
      <c r="G33" s="259"/>
      <c r="H33" s="419">
        <v>10.9</v>
      </c>
      <c r="I33" s="422"/>
      <c r="J33" s="419">
        <v>11.9</v>
      </c>
      <c r="K33" s="431"/>
      <c r="L33" s="419">
        <v>12.3</v>
      </c>
      <c r="M33" s="431"/>
      <c r="N33" s="419">
        <v>13.4</v>
      </c>
      <c r="O33" s="431"/>
      <c r="P33" s="419">
        <v>14.4</v>
      </c>
      <c r="Q33" s="431"/>
      <c r="R33" s="419">
        <v>14.7</v>
      </c>
      <c r="S33" s="431"/>
      <c r="T33" s="419">
        <v>15.3</v>
      </c>
      <c r="U33" s="455"/>
      <c r="V33" s="422"/>
    </row>
    <row r="34" spans="1:22" ht="9.75" customHeight="1" thickBot="1">
      <c r="A34" s="422"/>
      <c r="B34" s="432"/>
      <c r="C34" s="17"/>
      <c r="D34" s="457"/>
      <c r="E34" s="454"/>
      <c r="F34" s="454"/>
      <c r="G34" s="1599"/>
      <c r="H34" s="1599"/>
      <c r="I34" s="16"/>
      <c r="J34" s="1599"/>
      <c r="K34" s="1599"/>
      <c r="L34" s="1599"/>
      <c r="M34" s="16"/>
      <c r="N34" s="1599"/>
      <c r="O34" s="1599"/>
      <c r="P34" s="1599"/>
      <c r="Q34" s="16"/>
      <c r="R34" s="1600"/>
      <c r="S34" s="1600"/>
      <c r="T34" s="1600"/>
      <c r="U34" s="455"/>
      <c r="V34" s="422"/>
    </row>
    <row r="35" spans="1:22" ht="13.5" hidden="1" thickBot="1">
      <c r="A35" s="422"/>
      <c r="B35" s="432"/>
      <c r="C35" s="434" t="s">
        <v>390</v>
      </c>
      <c r="D35" s="451"/>
      <c r="E35" s="451"/>
      <c r="F35" s="451"/>
      <c r="G35" s="451"/>
      <c r="H35" s="463"/>
      <c r="I35" s="463"/>
      <c r="J35" s="463"/>
      <c r="K35" s="463"/>
      <c r="L35" s="463"/>
      <c r="M35" s="463"/>
      <c r="N35" s="463"/>
      <c r="O35" s="463"/>
      <c r="P35" s="463"/>
      <c r="Q35" s="463"/>
      <c r="R35" s="463"/>
      <c r="S35" s="463"/>
      <c r="T35" s="464"/>
      <c r="U35" s="455"/>
      <c r="V35" s="422"/>
    </row>
    <row r="36" spans="1:22" ht="4.5" hidden="1" customHeight="1">
      <c r="A36" s="422"/>
      <c r="B36" s="432"/>
      <c r="C36" s="1601" t="s">
        <v>128</v>
      </c>
      <c r="D36" s="1602"/>
      <c r="E36" s="454"/>
      <c r="F36" s="454"/>
      <c r="G36" s="261"/>
      <c r="H36" s="454"/>
      <c r="I36" s="454"/>
      <c r="J36" s="454"/>
      <c r="K36" s="454"/>
      <c r="L36" s="1433"/>
      <c r="M36" s="1471"/>
      <c r="N36" s="1433"/>
      <c r="O36" s="454"/>
      <c r="P36" s="454"/>
      <c r="Q36" s="454"/>
      <c r="R36" s="454"/>
      <c r="S36" s="454"/>
      <c r="T36" s="454"/>
      <c r="U36" s="455"/>
      <c r="V36" s="422"/>
    </row>
    <row r="37" spans="1:22" ht="13.5" hidden="1" customHeight="1">
      <c r="A37" s="422"/>
      <c r="B37" s="432"/>
      <c r="C37" s="1449"/>
      <c r="D37" s="1449"/>
      <c r="E37" s="454"/>
      <c r="F37" s="454"/>
      <c r="G37" s="261"/>
      <c r="H37" s="702">
        <v>2006</v>
      </c>
      <c r="I37" s="702"/>
      <c r="J37" s="1433">
        <v>2007</v>
      </c>
      <c r="K37" s="1433"/>
      <c r="L37" s="1433"/>
      <c r="M37" s="456"/>
      <c r="N37" s="1433">
        <v>2008</v>
      </c>
      <c r="O37" s="1433"/>
      <c r="P37" s="1433"/>
      <c r="Q37" s="456"/>
      <c r="R37" s="1433">
        <v>2009</v>
      </c>
      <c r="S37" s="1433"/>
      <c r="T37" s="1433"/>
      <c r="U37" s="455"/>
      <c r="V37" s="422"/>
    </row>
    <row r="38" spans="1:22" ht="12.75" hidden="1" customHeight="1">
      <c r="A38" s="422"/>
      <c r="B38" s="432"/>
      <c r="C38" s="264"/>
      <c r="D38" s="457"/>
      <c r="E38" s="454"/>
      <c r="F38" s="454"/>
      <c r="G38" s="261"/>
      <c r="H38" s="702" t="s">
        <v>391</v>
      </c>
      <c r="I38" s="704"/>
      <c r="J38" s="702" t="s">
        <v>392</v>
      </c>
      <c r="K38" s="704"/>
      <c r="L38" s="702" t="s">
        <v>391</v>
      </c>
      <c r="M38" s="704"/>
      <c r="N38" s="702" t="s">
        <v>392</v>
      </c>
      <c r="O38" s="704"/>
      <c r="P38" s="702" t="s">
        <v>391</v>
      </c>
      <c r="Q38" s="704"/>
      <c r="R38" s="656" t="s">
        <v>392</v>
      </c>
      <c r="S38" s="704"/>
      <c r="T38" s="656" t="s">
        <v>391</v>
      </c>
      <c r="U38" s="455"/>
      <c r="V38" s="422"/>
    </row>
    <row r="39" spans="1:22" ht="13.5" hidden="1" customHeight="1">
      <c r="A39" s="422"/>
      <c r="B39" s="432"/>
      <c r="C39" s="260" t="s">
        <v>95</v>
      </c>
      <c r="D39" s="264"/>
      <c r="E39" s="454"/>
      <c r="F39" s="454"/>
      <c r="G39" s="261"/>
      <c r="H39" s="417">
        <v>997</v>
      </c>
      <c r="I39" s="422"/>
      <c r="J39" s="417">
        <v>1024.55</v>
      </c>
      <c r="K39" s="422"/>
      <c r="L39" s="417">
        <v>1033.8</v>
      </c>
      <c r="M39" s="422"/>
      <c r="N39" s="417">
        <v>1063.4000000000001</v>
      </c>
      <c r="O39" s="422"/>
      <c r="P39" s="417">
        <v>1071.5999999999999</v>
      </c>
      <c r="Q39" s="422"/>
      <c r="R39" s="417">
        <v>1097.4000000000001</v>
      </c>
      <c r="S39" s="422"/>
      <c r="T39" s="418"/>
      <c r="U39" s="455"/>
      <c r="V39" s="422"/>
    </row>
    <row r="40" spans="1:22" ht="3.75" hidden="1" customHeight="1">
      <c r="A40" s="422"/>
      <c r="B40" s="432"/>
      <c r="C40" s="260"/>
      <c r="D40" s="264"/>
      <c r="E40" s="454"/>
      <c r="F40" s="454"/>
      <c r="G40" s="465"/>
      <c r="H40" s="466"/>
      <c r="I40" s="422"/>
      <c r="J40" s="466"/>
      <c r="K40" s="422"/>
      <c r="L40" s="467"/>
      <c r="M40" s="422"/>
      <c r="N40" s="467"/>
      <c r="O40" s="422"/>
      <c r="P40" s="467"/>
      <c r="Q40" s="422"/>
      <c r="R40" s="467"/>
      <c r="S40" s="422"/>
      <c r="T40" s="468"/>
      <c r="U40" s="455"/>
      <c r="V40" s="422"/>
    </row>
    <row r="41" spans="1:22" ht="12" hidden="1" customHeight="1">
      <c r="A41" s="422"/>
      <c r="B41" s="432"/>
      <c r="C41" s="330" t="s">
        <v>393</v>
      </c>
      <c r="D41" s="457"/>
      <c r="E41" s="454"/>
      <c r="F41" s="454"/>
      <c r="G41" s="465"/>
      <c r="H41" s="469">
        <v>928.1</v>
      </c>
      <c r="I41" s="422"/>
      <c r="J41" s="469">
        <v>959.99</v>
      </c>
      <c r="K41" s="422"/>
      <c r="L41" s="469">
        <v>989.31</v>
      </c>
      <c r="M41" s="422"/>
      <c r="N41" s="469">
        <v>1018.39</v>
      </c>
      <c r="O41" s="422"/>
      <c r="P41" s="469">
        <v>1032.32</v>
      </c>
      <c r="Q41" s="422"/>
      <c r="R41" s="469">
        <v>1058.08</v>
      </c>
      <c r="S41" s="422"/>
      <c r="T41" s="470"/>
      <c r="U41" s="455"/>
      <c r="V41" s="422"/>
    </row>
    <row r="42" spans="1:22" ht="12" hidden="1" customHeight="1">
      <c r="A42" s="422"/>
      <c r="B42" s="432"/>
      <c r="C42" s="330" t="s">
        <v>394</v>
      </c>
      <c r="D42" s="457"/>
      <c r="E42" s="454"/>
      <c r="F42" s="454"/>
      <c r="G42" s="465"/>
      <c r="H42" s="419">
        <v>871.74</v>
      </c>
      <c r="I42" s="422"/>
      <c r="J42" s="419">
        <v>892</v>
      </c>
      <c r="K42" s="422"/>
      <c r="L42" s="419">
        <v>894.01</v>
      </c>
      <c r="M42" s="422"/>
      <c r="N42" s="419">
        <v>927.73</v>
      </c>
      <c r="O42" s="422"/>
      <c r="P42" s="419">
        <v>936.72</v>
      </c>
      <c r="Q42" s="422"/>
      <c r="R42" s="419">
        <v>958.81</v>
      </c>
      <c r="S42" s="422"/>
      <c r="T42" s="420"/>
      <c r="U42" s="455"/>
      <c r="V42" s="422"/>
    </row>
    <row r="43" spans="1:22" ht="12" hidden="1" customHeight="1">
      <c r="A43" s="422"/>
      <c r="B43" s="432"/>
      <c r="C43" s="330" t="s">
        <v>395</v>
      </c>
      <c r="D43" s="457"/>
      <c r="E43" s="454"/>
      <c r="F43" s="454"/>
      <c r="G43" s="465"/>
      <c r="H43" s="469">
        <v>1528.79</v>
      </c>
      <c r="I43" s="422"/>
      <c r="J43" s="469">
        <v>1575.32</v>
      </c>
      <c r="K43" s="422"/>
      <c r="L43" s="469">
        <v>1631.06</v>
      </c>
      <c r="M43" s="422"/>
      <c r="N43" s="469">
        <v>1685.45</v>
      </c>
      <c r="O43" s="422"/>
      <c r="P43" s="469">
        <v>1685.43</v>
      </c>
      <c r="Q43" s="422"/>
      <c r="R43" s="469">
        <v>1764.18</v>
      </c>
      <c r="S43" s="422"/>
      <c r="T43" s="470"/>
      <c r="U43" s="455"/>
      <c r="V43" s="422"/>
    </row>
    <row r="44" spans="1:22" ht="12" hidden="1" customHeight="1">
      <c r="A44" s="422"/>
      <c r="B44" s="432"/>
      <c r="C44" s="330" t="s">
        <v>396</v>
      </c>
      <c r="D44" s="457"/>
      <c r="E44" s="454"/>
      <c r="F44" s="454"/>
      <c r="G44" s="465"/>
      <c r="H44" s="419">
        <v>845.58</v>
      </c>
      <c r="I44" s="422"/>
      <c r="J44" s="419">
        <v>872.66</v>
      </c>
      <c r="K44" s="422"/>
      <c r="L44" s="419">
        <v>886.21</v>
      </c>
      <c r="M44" s="422"/>
      <c r="N44" s="419">
        <v>909.36</v>
      </c>
      <c r="O44" s="422"/>
      <c r="P44" s="419">
        <v>917.58</v>
      </c>
      <c r="Q44" s="422"/>
      <c r="R44" s="419">
        <v>937.81</v>
      </c>
      <c r="S44" s="422"/>
      <c r="T44" s="420"/>
      <c r="U44" s="455"/>
      <c r="V44" s="422"/>
    </row>
    <row r="45" spans="1:22" ht="12" hidden="1" customHeight="1">
      <c r="A45" s="422"/>
      <c r="B45" s="432"/>
      <c r="C45" s="330" t="s">
        <v>397</v>
      </c>
      <c r="D45" s="457"/>
      <c r="E45" s="454"/>
      <c r="F45" s="454"/>
      <c r="G45" s="465"/>
      <c r="H45" s="469">
        <v>938.43</v>
      </c>
      <c r="I45" s="422"/>
      <c r="J45" s="469">
        <v>944.91</v>
      </c>
      <c r="K45" s="422"/>
      <c r="L45" s="469">
        <v>952.6</v>
      </c>
      <c r="M45" s="422"/>
      <c r="N45" s="469">
        <v>986.57</v>
      </c>
      <c r="O45" s="422"/>
      <c r="P45" s="469">
        <v>988.28</v>
      </c>
      <c r="Q45" s="422"/>
      <c r="R45" s="469">
        <v>1025.33</v>
      </c>
      <c r="S45" s="422"/>
      <c r="T45" s="470"/>
      <c r="U45" s="455"/>
      <c r="V45" s="422"/>
    </row>
    <row r="46" spans="1:22" ht="12" hidden="1" customHeight="1">
      <c r="A46" s="422"/>
      <c r="B46" s="432"/>
      <c r="C46" s="330" t="s">
        <v>398</v>
      </c>
      <c r="D46" s="457"/>
      <c r="E46" s="454"/>
      <c r="F46" s="454"/>
      <c r="G46" s="465"/>
      <c r="H46" s="419">
        <v>658.16</v>
      </c>
      <c r="I46" s="422"/>
      <c r="J46" s="419">
        <v>658.83</v>
      </c>
      <c r="K46" s="422"/>
      <c r="L46" s="419">
        <v>673.38</v>
      </c>
      <c r="M46" s="422"/>
      <c r="N46" s="419">
        <v>669.17</v>
      </c>
      <c r="O46" s="422"/>
      <c r="P46" s="419">
        <v>695.83</v>
      </c>
      <c r="Q46" s="422"/>
      <c r="R46" s="419">
        <v>700.42</v>
      </c>
      <c r="S46" s="422"/>
      <c r="T46" s="420"/>
      <c r="U46" s="455"/>
      <c r="V46" s="422"/>
    </row>
    <row r="47" spans="1:22" ht="12" hidden="1" customHeight="1">
      <c r="A47" s="422"/>
      <c r="B47" s="432"/>
      <c r="C47" s="330" t="s">
        <v>399</v>
      </c>
      <c r="D47" s="457"/>
      <c r="E47" s="454"/>
      <c r="F47" s="454"/>
      <c r="G47" s="465"/>
      <c r="H47" s="469">
        <v>1499.56</v>
      </c>
      <c r="I47" s="422"/>
      <c r="J47" s="469">
        <v>1533.13</v>
      </c>
      <c r="K47" s="422"/>
      <c r="L47" s="469">
        <v>1545.12</v>
      </c>
      <c r="M47" s="422"/>
      <c r="N47" s="469">
        <v>1616.42</v>
      </c>
      <c r="O47" s="422"/>
      <c r="P47" s="469">
        <v>1577.67</v>
      </c>
      <c r="Q47" s="422"/>
      <c r="R47" s="469">
        <v>1634.82</v>
      </c>
      <c r="S47" s="422"/>
      <c r="T47" s="470"/>
      <c r="U47" s="455"/>
      <c r="V47" s="422"/>
    </row>
    <row r="48" spans="1:22" ht="12" hidden="1" customHeight="1">
      <c r="A48" s="422"/>
      <c r="B48" s="432"/>
      <c r="C48" s="330" t="s">
        <v>400</v>
      </c>
      <c r="D48" s="457"/>
      <c r="E48" s="454"/>
      <c r="F48" s="454"/>
      <c r="G48" s="465"/>
      <c r="H48" s="419">
        <v>2052.86</v>
      </c>
      <c r="I48" s="422"/>
      <c r="J48" s="419">
        <v>2064.36</v>
      </c>
      <c r="K48" s="422"/>
      <c r="L48" s="419">
        <v>2110.94</v>
      </c>
      <c r="M48" s="422"/>
      <c r="N48" s="419">
        <v>2172.81</v>
      </c>
      <c r="O48" s="422"/>
      <c r="P48" s="419">
        <v>2185.88</v>
      </c>
      <c r="Q48" s="422"/>
      <c r="R48" s="419">
        <v>2210.54</v>
      </c>
      <c r="S48" s="422"/>
      <c r="T48" s="420"/>
      <c r="U48" s="455"/>
      <c r="V48" s="422"/>
    </row>
    <row r="49" spans="1:26" ht="12" hidden="1" customHeight="1">
      <c r="A49" s="422"/>
      <c r="B49" s="432"/>
      <c r="C49" s="330" t="s">
        <v>401</v>
      </c>
      <c r="D49" s="457"/>
      <c r="E49" s="454"/>
      <c r="F49" s="454"/>
      <c r="G49" s="465"/>
      <c r="H49" s="469">
        <v>1269.68</v>
      </c>
      <c r="I49" s="422"/>
      <c r="J49" s="469">
        <v>1300.57</v>
      </c>
      <c r="K49" s="422"/>
      <c r="L49" s="469">
        <v>1309.81</v>
      </c>
      <c r="M49" s="422"/>
      <c r="N49" s="469">
        <v>1333.46</v>
      </c>
      <c r="O49" s="422"/>
      <c r="P49" s="469">
        <v>1343.02</v>
      </c>
      <c r="Q49" s="422"/>
      <c r="R49" s="469">
        <v>1360.91</v>
      </c>
      <c r="S49" s="422"/>
      <c r="T49" s="470"/>
      <c r="U49" s="455"/>
      <c r="V49" s="422"/>
    </row>
    <row r="50" spans="1:26" ht="12" hidden="1" customHeight="1">
      <c r="A50" s="422"/>
      <c r="B50" s="432"/>
      <c r="C50" s="330" t="s">
        <v>402</v>
      </c>
      <c r="D50" s="457"/>
      <c r="E50" s="454"/>
      <c r="F50" s="454"/>
      <c r="G50" s="465"/>
      <c r="H50" s="419">
        <v>1089.94</v>
      </c>
      <c r="I50" s="422"/>
      <c r="J50" s="419">
        <v>1153.78</v>
      </c>
      <c r="K50" s="422"/>
      <c r="L50" s="419">
        <v>1159.53</v>
      </c>
      <c r="M50" s="422"/>
      <c r="N50" s="419">
        <v>1180.4000000000001</v>
      </c>
      <c r="O50" s="422"/>
      <c r="P50" s="419">
        <v>1205.31</v>
      </c>
      <c r="Q50" s="422"/>
      <c r="R50" s="419">
        <v>1242.4000000000001</v>
      </c>
      <c r="S50" s="422"/>
      <c r="T50" s="420"/>
      <c r="U50" s="455"/>
      <c r="V50" s="422"/>
    </row>
    <row r="51" spans="1:26" ht="12" hidden="1" customHeight="1">
      <c r="A51" s="422"/>
      <c r="B51" s="432"/>
      <c r="C51" s="330" t="s">
        <v>403</v>
      </c>
      <c r="D51" s="457"/>
      <c r="E51" s="454"/>
      <c r="F51" s="454"/>
      <c r="G51" s="465"/>
      <c r="H51" s="469">
        <v>827.82</v>
      </c>
      <c r="I51" s="422"/>
      <c r="J51" s="469">
        <v>860.54</v>
      </c>
      <c r="K51" s="422"/>
      <c r="L51" s="469">
        <v>871.32</v>
      </c>
      <c r="M51" s="422"/>
      <c r="N51" s="469">
        <v>905.93</v>
      </c>
      <c r="O51" s="422"/>
      <c r="P51" s="469">
        <v>898.49</v>
      </c>
      <c r="Q51" s="422"/>
      <c r="R51" s="469">
        <v>921.43</v>
      </c>
      <c r="S51" s="422"/>
      <c r="T51" s="470"/>
      <c r="U51" s="455"/>
      <c r="V51" s="422"/>
    </row>
    <row r="52" spans="1:26" ht="12" hidden="1" customHeight="1">
      <c r="A52" s="422"/>
      <c r="B52" s="432"/>
      <c r="C52" s="330" t="s">
        <v>404</v>
      </c>
      <c r="D52" s="457"/>
      <c r="E52" s="454"/>
      <c r="F52" s="454"/>
      <c r="G52" s="465"/>
      <c r="H52" s="419">
        <v>1180.08</v>
      </c>
      <c r="I52" s="422"/>
      <c r="J52" s="419">
        <v>1212.94</v>
      </c>
      <c r="K52" s="422"/>
      <c r="L52" s="419">
        <v>1252.27</v>
      </c>
      <c r="M52" s="422"/>
      <c r="N52" s="419">
        <v>1245.32</v>
      </c>
      <c r="O52" s="422"/>
      <c r="P52" s="419">
        <v>1319.62</v>
      </c>
      <c r="Q52" s="422"/>
      <c r="R52" s="419">
        <v>1291.4000000000001</v>
      </c>
      <c r="S52" s="422"/>
      <c r="T52" s="420"/>
      <c r="U52" s="455"/>
      <c r="V52" s="422"/>
    </row>
    <row r="53" spans="1:26" ht="19.5" hidden="1" customHeight="1" thickBot="1">
      <c r="A53" s="422"/>
      <c r="B53" s="432"/>
      <c r="C53" s="17"/>
      <c r="D53" s="457"/>
      <c r="E53" s="454"/>
      <c r="F53" s="454"/>
      <c r="G53" s="16"/>
      <c r="H53" s="16"/>
      <c r="I53" s="16"/>
      <c r="J53" s="16"/>
      <c r="K53" s="16"/>
      <c r="L53" s="16"/>
      <c r="M53" s="16"/>
      <c r="N53" s="16"/>
      <c r="O53" s="16"/>
      <c r="P53" s="16"/>
      <c r="Q53" s="16"/>
      <c r="R53" s="16"/>
      <c r="S53" s="16"/>
      <c r="T53" s="701" t="s">
        <v>97</v>
      </c>
      <c r="U53" s="455"/>
      <c r="V53" s="422"/>
    </row>
    <row r="54" spans="1:26" s="443" customFormat="1" ht="13.5" hidden="1" customHeight="1" thickBot="1">
      <c r="A54" s="439"/>
      <c r="B54" s="440"/>
      <c r="C54" s="434" t="s">
        <v>405</v>
      </c>
      <c r="D54" s="451"/>
      <c r="E54" s="451"/>
      <c r="F54" s="451"/>
      <c r="G54" s="451"/>
      <c r="H54" s="463"/>
      <c r="I54" s="463"/>
      <c r="J54" s="463"/>
      <c r="K54" s="463"/>
      <c r="L54" s="463"/>
      <c r="M54" s="463"/>
      <c r="N54" s="463"/>
      <c r="O54" s="463"/>
      <c r="P54" s="463"/>
      <c r="Q54" s="463"/>
      <c r="R54" s="463"/>
      <c r="S54" s="463"/>
      <c r="T54" s="464"/>
      <c r="U54" s="455"/>
      <c r="V54" s="439"/>
      <c r="X54" s="426"/>
      <c r="Y54" s="426"/>
      <c r="Z54" s="426"/>
    </row>
    <row r="55" spans="1:26" ht="4.5" hidden="1" customHeight="1">
      <c r="A55" s="422"/>
      <c r="B55" s="432"/>
      <c r="C55" s="1601" t="s">
        <v>96</v>
      </c>
      <c r="D55" s="1602"/>
      <c r="E55" s="454"/>
      <c r="F55" s="454"/>
      <c r="G55" s="454"/>
      <c r="H55" s="454"/>
      <c r="I55" s="454"/>
      <c r="J55" s="454"/>
      <c r="K55" s="454"/>
      <c r="L55" s="454"/>
      <c r="M55" s="454"/>
      <c r="N55" s="454"/>
      <c r="O55" s="454"/>
      <c r="P55" s="454"/>
      <c r="Q55" s="454"/>
      <c r="R55" s="1471"/>
      <c r="S55" s="1471"/>
      <c r="T55" s="1471"/>
      <c r="U55" s="455"/>
      <c r="V55" s="422"/>
    </row>
    <row r="56" spans="1:26" ht="13.5" hidden="1" customHeight="1">
      <c r="A56" s="422"/>
      <c r="B56" s="432"/>
      <c r="C56" s="1449"/>
      <c r="D56" s="1449"/>
      <c r="E56" s="454"/>
      <c r="F56" s="454"/>
      <c r="G56" s="455"/>
      <c r="H56" s="702">
        <v>2006</v>
      </c>
      <c r="I56" s="702"/>
      <c r="J56" s="1433">
        <v>2007</v>
      </c>
      <c r="K56" s="1433"/>
      <c r="L56" s="1433"/>
      <c r="M56" s="456"/>
      <c r="N56" s="1433">
        <v>2008</v>
      </c>
      <c r="O56" s="1433"/>
      <c r="P56" s="1433"/>
      <c r="Q56" s="456"/>
      <c r="R56" s="1433">
        <v>2009</v>
      </c>
      <c r="S56" s="1433"/>
      <c r="T56" s="1433"/>
      <c r="U56" s="455"/>
      <c r="V56" s="422"/>
    </row>
    <row r="57" spans="1:26" ht="12.75" hidden="1" customHeight="1">
      <c r="A57" s="422"/>
      <c r="B57" s="432"/>
      <c r="C57" s="454"/>
      <c r="D57" s="454"/>
      <c r="E57" s="454"/>
      <c r="F57" s="454"/>
      <c r="G57" s="455"/>
      <c r="H57" s="702" t="s">
        <v>391</v>
      </c>
      <c r="I57" s="704"/>
      <c r="J57" s="702" t="s">
        <v>392</v>
      </c>
      <c r="K57" s="704"/>
      <c r="L57" s="702" t="s">
        <v>391</v>
      </c>
      <c r="M57" s="704"/>
      <c r="N57" s="702" t="s">
        <v>392</v>
      </c>
      <c r="O57" s="704"/>
      <c r="P57" s="702" t="s">
        <v>391</v>
      </c>
      <c r="Q57" s="704"/>
      <c r="R57" s="656" t="s">
        <v>392</v>
      </c>
      <c r="S57" s="704"/>
      <c r="T57" s="656" t="s">
        <v>391</v>
      </c>
      <c r="U57" s="455"/>
      <c r="V57" s="422"/>
    </row>
    <row r="58" spans="1:26" ht="12.75" hidden="1" customHeight="1">
      <c r="A58" s="422"/>
      <c r="B58" s="432"/>
      <c r="C58" s="260" t="s">
        <v>95</v>
      </c>
      <c r="D58" s="17"/>
      <c r="E58" s="454"/>
      <c r="F58" s="471"/>
      <c r="G58" s="472"/>
      <c r="H58" s="473">
        <v>4.5</v>
      </c>
      <c r="I58" s="422"/>
      <c r="J58" s="473">
        <v>5.5</v>
      </c>
      <c r="K58" s="422"/>
      <c r="L58" s="473">
        <v>6</v>
      </c>
      <c r="M58" s="422"/>
      <c r="N58" s="473">
        <v>6.8</v>
      </c>
      <c r="O58" s="422"/>
      <c r="P58" s="473">
        <v>7.4</v>
      </c>
      <c r="Q58" s="422"/>
      <c r="R58" s="473">
        <v>8.1999999999999993</v>
      </c>
      <c r="S58" s="422"/>
      <c r="T58" s="474"/>
      <c r="U58" s="475"/>
      <c r="V58" s="422"/>
      <c r="W58" s="476"/>
    </row>
    <row r="59" spans="1:26" ht="3.75" hidden="1" customHeight="1">
      <c r="A59" s="422"/>
      <c r="B59" s="432"/>
      <c r="C59" s="264"/>
      <c r="D59" s="17"/>
      <c r="E59" s="454"/>
      <c r="F59" s="471"/>
      <c r="G59" s="465"/>
      <c r="H59" s="477"/>
      <c r="I59" s="422"/>
      <c r="J59" s="477"/>
      <c r="K59" s="422"/>
      <c r="L59" s="477"/>
      <c r="M59" s="422"/>
      <c r="N59" s="477"/>
      <c r="O59" s="422"/>
      <c r="P59" s="477"/>
      <c r="Q59" s="422"/>
      <c r="R59" s="477"/>
      <c r="S59" s="422"/>
      <c r="T59" s="478"/>
      <c r="U59" s="475"/>
      <c r="V59" s="422"/>
      <c r="W59" s="476"/>
    </row>
    <row r="60" spans="1:26" ht="12" hidden="1" customHeight="1">
      <c r="A60" s="422"/>
      <c r="B60" s="432"/>
      <c r="C60" s="330" t="s">
        <v>393</v>
      </c>
      <c r="D60" s="17"/>
      <c r="E60" s="454"/>
      <c r="F60" s="471"/>
      <c r="G60" s="465"/>
      <c r="H60" s="698">
        <v>2.2999999999999998</v>
      </c>
      <c r="I60" s="422"/>
      <c r="J60" s="698">
        <v>2.5</v>
      </c>
      <c r="K60" s="422"/>
      <c r="L60" s="698">
        <v>1.8</v>
      </c>
      <c r="M60" s="422"/>
      <c r="N60" s="698">
        <v>1.6</v>
      </c>
      <c r="O60" s="422"/>
      <c r="P60" s="698">
        <v>3.2</v>
      </c>
      <c r="Q60" s="422"/>
      <c r="R60" s="698">
        <v>3.1</v>
      </c>
      <c r="S60" s="422"/>
      <c r="T60" s="421"/>
      <c r="U60" s="475"/>
      <c r="V60" s="422"/>
      <c r="W60" s="476"/>
    </row>
    <row r="61" spans="1:26" ht="12" hidden="1" customHeight="1">
      <c r="A61" s="422"/>
      <c r="B61" s="432"/>
      <c r="C61" s="330" t="s">
        <v>394</v>
      </c>
      <c r="D61" s="17"/>
      <c r="E61" s="454"/>
      <c r="F61" s="471"/>
      <c r="G61" s="465"/>
      <c r="H61" s="477">
        <v>5.6</v>
      </c>
      <c r="I61" s="422"/>
      <c r="J61" s="477">
        <v>6.6</v>
      </c>
      <c r="K61" s="422"/>
      <c r="L61" s="477">
        <v>6.8</v>
      </c>
      <c r="M61" s="422"/>
      <c r="N61" s="477">
        <v>8.4</v>
      </c>
      <c r="O61" s="422"/>
      <c r="P61" s="477">
        <v>8.6</v>
      </c>
      <c r="Q61" s="422"/>
      <c r="R61" s="477">
        <v>9.6</v>
      </c>
      <c r="S61" s="422"/>
      <c r="T61" s="478"/>
      <c r="U61" s="475"/>
      <c r="V61" s="422"/>
      <c r="W61" s="476"/>
    </row>
    <row r="62" spans="1:26" ht="12" hidden="1" customHeight="1">
      <c r="A62" s="422"/>
      <c r="B62" s="432"/>
      <c r="C62" s="330" t="s">
        <v>395</v>
      </c>
      <c r="D62" s="17"/>
      <c r="E62" s="454"/>
      <c r="F62" s="471"/>
      <c r="G62" s="465"/>
      <c r="H62" s="698">
        <v>0.1</v>
      </c>
      <c r="I62" s="422"/>
      <c r="J62" s="698">
        <v>0.2</v>
      </c>
      <c r="K62" s="422"/>
      <c r="L62" s="698">
        <v>0.1</v>
      </c>
      <c r="M62" s="422"/>
      <c r="N62" s="698">
        <v>0.1</v>
      </c>
      <c r="O62" s="422"/>
      <c r="P62" s="698">
        <v>0.1</v>
      </c>
      <c r="Q62" s="422"/>
      <c r="R62" s="698">
        <v>0.1</v>
      </c>
      <c r="S62" s="422"/>
      <c r="T62" s="421"/>
      <c r="U62" s="475"/>
      <c r="V62" s="422"/>
      <c r="W62" s="476"/>
    </row>
    <row r="63" spans="1:26" ht="12" hidden="1" customHeight="1">
      <c r="A63" s="422"/>
      <c r="B63" s="432"/>
      <c r="C63" s="330" t="s">
        <v>396</v>
      </c>
      <c r="D63" s="699"/>
      <c r="E63" s="454"/>
      <c r="F63" s="471"/>
      <c r="G63" s="465"/>
      <c r="H63" s="477">
        <v>3.3</v>
      </c>
      <c r="I63" s="422"/>
      <c r="J63" s="477">
        <v>4.8</v>
      </c>
      <c r="K63" s="422"/>
      <c r="L63" s="477">
        <v>4.9000000000000004</v>
      </c>
      <c r="M63" s="422"/>
      <c r="N63" s="477">
        <v>5.9</v>
      </c>
      <c r="O63" s="422"/>
      <c r="P63" s="477">
        <v>5.7</v>
      </c>
      <c r="Q63" s="422"/>
      <c r="R63" s="477">
        <v>6.3</v>
      </c>
      <c r="S63" s="422"/>
      <c r="T63" s="478"/>
      <c r="U63" s="475"/>
      <c r="V63" s="422"/>
      <c r="W63" s="476"/>
    </row>
    <row r="64" spans="1:26" ht="12" hidden="1" customHeight="1">
      <c r="A64" s="422"/>
      <c r="B64" s="432"/>
      <c r="C64" s="330" t="s">
        <v>397</v>
      </c>
      <c r="D64" s="699"/>
      <c r="E64" s="454"/>
      <c r="F64" s="471"/>
      <c r="G64" s="465"/>
      <c r="H64" s="698">
        <v>4.2</v>
      </c>
      <c r="I64" s="422"/>
      <c r="J64" s="698">
        <v>5.9</v>
      </c>
      <c r="K64" s="422"/>
      <c r="L64" s="698">
        <v>6.6</v>
      </c>
      <c r="M64" s="422"/>
      <c r="N64" s="698">
        <v>7.9</v>
      </c>
      <c r="O64" s="422"/>
      <c r="P64" s="698">
        <v>8.6</v>
      </c>
      <c r="Q64" s="422"/>
      <c r="R64" s="698">
        <v>9.3000000000000007</v>
      </c>
      <c r="S64" s="422"/>
      <c r="T64" s="421"/>
      <c r="U64" s="475"/>
      <c r="V64" s="422"/>
      <c r="W64" s="476"/>
    </row>
    <row r="65" spans="1:23" ht="12" hidden="1" customHeight="1">
      <c r="A65" s="422"/>
      <c r="B65" s="432"/>
      <c r="C65" s="330" t="s">
        <v>398</v>
      </c>
      <c r="D65" s="699"/>
      <c r="E65" s="454"/>
      <c r="F65" s="471"/>
      <c r="G65" s="465"/>
      <c r="H65" s="477">
        <v>10.199999999999999</v>
      </c>
      <c r="I65" s="422"/>
      <c r="J65" s="477">
        <v>12.6</v>
      </c>
      <c r="K65" s="422"/>
      <c r="L65" s="477">
        <v>13.9</v>
      </c>
      <c r="M65" s="422"/>
      <c r="N65" s="477">
        <v>11</v>
      </c>
      <c r="O65" s="422"/>
      <c r="P65" s="477">
        <v>14.8</v>
      </c>
      <c r="Q65" s="422"/>
      <c r="R65" s="477">
        <v>14.3</v>
      </c>
      <c r="S65" s="422"/>
      <c r="T65" s="478"/>
      <c r="U65" s="475"/>
      <c r="V65" s="422"/>
      <c r="W65" s="476"/>
    </row>
    <row r="66" spans="1:23" ht="12" hidden="1" customHeight="1">
      <c r="A66" s="422"/>
      <c r="B66" s="432"/>
      <c r="C66" s="330" t="s">
        <v>399</v>
      </c>
      <c r="D66" s="699"/>
      <c r="E66" s="454"/>
      <c r="F66" s="471"/>
      <c r="G66" s="465"/>
      <c r="H66" s="698">
        <v>1.4</v>
      </c>
      <c r="I66" s="422"/>
      <c r="J66" s="698">
        <v>0.6</v>
      </c>
      <c r="K66" s="422"/>
      <c r="L66" s="698">
        <v>1.1000000000000001</v>
      </c>
      <c r="M66" s="422"/>
      <c r="N66" s="698">
        <v>0.7</v>
      </c>
      <c r="O66" s="422"/>
      <c r="P66" s="698">
        <v>1.1000000000000001</v>
      </c>
      <c r="Q66" s="422"/>
      <c r="R66" s="698">
        <v>1.9</v>
      </c>
      <c r="S66" s="422"/>
      <c r="T66" s="421"/>
      <c r="U66" s="475"/>
      <c r="V66" s="422"/>
      <c r="W66" s="476"/>
    </row>
    <row r="67" spans="1:23" ht="12" hidden="1" customHeight="1">
      <c r="A67" s="422"/>
      <c r="B67" s="432"/>
      <c r="C67" s="330" t="s">
        <v>400</v>
      </c>
      <c r="D67" s="699"/>
      <c r="E67" s="454"/>
      <c r="F67" s="471"/>
      <c r="G67" s="465"/>
      <c r="H67" s="477">
        <v>0</v>
      </c>
      <c r="I67" s="422"/>
      <c r="J67" s="477">
        <v>0.1</v>
      </c>
      <c r="K67" s="422"/>
      <c r="L67" s="477">
        <v>0.1</v>
      </c>
      <c r="M67" s="422"/>
      <c r="N67" s="477">
        <v>0.4</v>
      </c>
      <c r="O67" s="422"/>
      <c r="P67" s="477">
        <v>0.2</v>
      </c>
      <c r="Q67" s="422"/>
      <c r="R67" s="477">
        <v>0.2</v>
      </c>
      <c r="S67" s="422"/>
      <c r="T67" s="478"/>
      <c r="U67" s="475"/>
      <c r="V67" s="422"/>
      <c r="W67" s="476"/>
    </row>
    <row r="68" spans="1:23" ht="12" hidden="1" customHeight="1">
      <c r="A68" s="422"/>
      <c r="B68" s="432"/>
      <c r="C68" s="330" t="s">
        <v>401</v>
      </c>
      <c r="D68" s="699"/>
      <c r="E68" s="479"/>
      <c r="F68" s="471"/>
      <c r="G68" s="465"/>
      <c r="H68" s="698">
        <v>4.2</v>
      </c>
      <c r="I68" s="422"/>
      <c r="J68" s="698">
        <v>5</v>
      </c>
      <c r="K68" s="422"/>
      <c r="L68" s="698">
        <v>4.7</v>
      </c>
      <c r="M68" s="422"/>
      <c r="N68" s="698">
        <v>6</v>
      </c>
      <c r="O68" s="422"/>
      <c r="P68" s="698">
        <v>5.0999999999999996</v>
      </c>
      <c r="Q68" s="422"/>
      <c r="R68" s="698">
        <v>6.9</v>
      </c>
      <c r="S68" s="422"/>
      <c r="T68" s="421"/>
      <c r="U68" s="475"/>
      <c r="V68" s="422"/>
      <c r="W68" s="476"/>
    </row>
    <row r="69" spans="1:23" ht="12" hidden="1" customHeight="1">
      <c r="A69" s="422"/>
      <c r="B69" s="432"/>
      <c r="C69" s="330" t="s">
        <v>402</v>
      </c>
      <c r="D69" s="699"/>
      <c r="E69" s="479"/>
      <c r="F69" s="471"/>
      <c r="G69" s="465"/>
      <c r="H69" s="477">
        <v>0.9</v>
      </c>
      <c r="I69" s="422"/>
      <c r="J69" s="477">
        <v>2.2000000000000002</v>
      </c>
      <c r="K69" s="422"/>
      <c r="L69" s="477">
        <v>1.6</v>
      </c>
      <c r="M69" s="422"/>
      <c r="N69" s="477">
        <v>2.2999999999999998</v>
      </c>
      <c r="O69" s="422"/>
      <c r="P69" s="477">
        <v>1.7</v>
      </c>
      <c r="Q69" s="422"/>
      <c r="R69" s="477">
        <v>2.2999999999999998</v>
      </c>
      <c r="S69" s="422"/>
      <c r="T69" s="478"/>
      <c r="U69" s="475"/>
      <c r="V69" s="422"/>
      <c r="W69" s="476"/>
    </row>
    <row r="70" spans="1:23" ht="12" hidden="1" customHeight="1">
      <c r="A70" s="422"/>
      <c r="B70" s="432"/>
      <c r="C70" s="330" t="s">
        <v>403</v>
      </c>
      <c r="D70" s="699"/>
      <c r="E70" s="479"/>
      <c r="F70" s="471"/>
      <c r="G70" s="465"/>
      <c r="H70" s="698">
        <v>3.1</v>
      </c>
      <c r="I70" s="422"/>
      <c r="J70" s="698">
        <v>4.3</v>
      </c>
      <c r="K70" s="422"/>
      <c r="L70" s="698">
        <v>5.3</v>
      </c>
      <c r="M70" s="422"/>
      <c r="N70" s="698">
        <v>5.9</v>
      </c>
      <c r="O70" s="422"/>
      <c r="P70" s="698">
        <v>6.9</v>
      </c>
      <c r="Q70" s="422"/>
      <c r="R70" s="698">
        <v>8.6</v>
      </c>
      <c r="S70" s="422"/>
      <c r="T70" s="421"/>
      <c r="U70" s="475"/>
      <c r="V70" s="422"/>
      <c r="W70" s="476"/>
    </row>
    <row r="71" spans="1:23" ht="12" hidden="1" customHeight="1">
      <c r="A71" s="422"/>
      <c r="B71" s="432"/>
      <c r="C71" s="330" t="s">
        <v>404</v>
      </c>
      <c r="D71" s="699"/>
      <c r="E71" s="479"/>
      <c r="F71" s="471"/>
      <c r="G71" s="465"/>
      <c r="H71" s="477">
        <v>5.9</v>
      </c>
      <c r="I71" s="422"/>
      <c r="J71" s="477">
        <v>4.2</v>
      </c>
      <c r="K71" s="422"/>
      <c r="L71" s="477">
        <v>6.3</v>
      </c>
      <c r="M71" s="422"/>
      <c r="N71" s="477">
        <v>6.3</v>
      </c>
      <c r="O71" s="422"/>
      <c r="P71" s="477">
        <v>10.9</v>
      </c>
      <c r="Q71" s="422"/>
      <c r="R71" s="477">
        <v>13.3</v>
      </c>
      <c r="S71" s="422"/>
      <c r="T71" s="478"/>
      <c r="U71" s="475"/>
      <c r="V71" s="422"/>
      <c r="W71" s="476"/>
    </row>
    <row r="72" spans="1:23" ht="12" hidden="1" customHeight="1" thickBot="1">
      <c r="A72" s="422"/>
      <c r="B72" s="432"/>
      <c r="C72" s="17"/>
      <c r="D72" s="457"/>
      <c r="E72" s="454"/>
      <c r="F72" s="454"/>
      <c r="G72" s="16"/>
      <c r="H72" s="16"/>
      <c r="I72" s="16"/>
      <c r="J72" s="16"/>
      <c r="K72" s="16"/>
      <c r="L72" s="16"/>
      <c r="M72" s="16"/>
      <c r="N72" s="16"/>
      <c r="O72" s="16"/>
      <c r="P72" s="16"/>
      <c r="Q72" s="16"/>
      <c r="R72" s="16"/>
      <c r="S72" s="16"/>
      <c r="T72" s="701" t="s">
        <v>97</v>
      </c>
      <c r="U72" s="475"/>
      <c r="V72" s="422"/>
      <c r="W72" s="476"/>
    </row>
    <row r="73" spans="1:23" ht="30.75" customHeight="1" thickBot="1">
      <c r="A73" s="422"/>
      <c r="B73" s="432"/>
      <c r="C73" s="1596" t="s">
        <v>575</v>
      </c>
      <c r="D73" s="1597"/>
      <c r="E73" s="1597"/>
      <c r="F73" s="1597"/>
      <c r="G73" s="1597"/>
      <c r="H73" s="1597"/>
      <c r="I73" s="1597"/>
      <c r="J73" s="1597"/>
      <c r="K73" s="1597"/>
      <c r="L73" s="1597"/>
      <c r="M73" s="1597"/>
      <c r="N73" s="1597"/>
      <c r="O73" s="1597"/>
      <c r="P73" s="1597"/>
      <c r="Q73" s="1597"/>
      <c r="R73" s="1597"/>
      <c r="S73" s="1597"/>
      <c r="T73" s="1598"/>
      <c r="U73" s="475"/>
      <c r="V73" s="422"/>
      <c r="W73" s="476"/>
    </row>
    <row r="74" spans="1:23" ht="4.5" customHeight="1">
      <c r="A74" s="422"/>
      <c r="B74" s="432"/>
      <c r="C74" s="1603" t="s">
        <v>225</v>
      </c>
      <c r="D74" s="1603"/>
      <c r="E74" s="479"/>
      <c r="F74" s="471"/>
      <c r="G74" s="465"/>
      <c r="H74" s="477"/>
      <c r="I74" s="422"/>
      <c r="J74" s="477"/>
      <c r="K74" s="422"/>
      <c r="L74" s="477"/>
      <c r="M74" s="422"/>
      <c r="N74" s="477"/>
      <c r="O74" s="422"/>
      <c r="P74" s="477"/>
      <c r="Q74" s="422"/>
      <c r="R74" s="477"/>
      <c r="S74" s="477"/>
      <c r="T74" s="477"/>
      <c r="U74" s="475"/>
      <c r="V74" s="422"/>
      <c r="W74" s="476"/>
    </row>
    <row r="75" spans="1:23" ht="36" customHeight="1">
      <c r="A75" s="422"/>
      <c r="B75" s="432"/>
      <c r="C75" s="1604"/>
      <c r="D75" s="1604"/>
      <c r="E75" s="265"/>
      <c r="F75" s="265"/>
      <c r="G75" s="265"/>
      <c r="H75" s="265"/>
      <c r="I75" s="422"/>
      <c r="J75" s="1605" t="s">
        <v>232</v>
      </c>
      <c r="K75" s="1605"/>
      <c r="L75" s="1605"/>
      <c r="M75" s="422"/>
      <c r="N75" s="1605" t="s">
        <v>233</v>
      </c>
      <c r="O75" s="1605"/>
      <c r="P75" s="1605"/>
      <c r="Q75" s="422"/>
      <c r="R75" s="1605" t="s">
        <v>234</v>
      </c>
      <c r="S75" s="1605"/>
      <c r="T75" s="1605"/>
      <c r="U75" s="475"/>
      <c r="V75" s="422"/>
      <c r="W75" s="480"/>
    </row>
    <row r="76" spans="1:23" s="443" customFormat="1" ht="21.75" customHeight="1">
      <c r="A76" s="439"/>
      <c r="B76" s="440"/>
      <c r="C76" s="265"/>
      <c r="D76" s="265"/>
      <c r="E76" s="265"/>
      <c r="F76" s="265"/>
      <c r="G76" s="265"/>
      <c r="H76" s="265"/>
      <c r="I76" s="439"/>
      <c r="J76" s="481" t="s">
        <v>409</v>
      </c>
      <c r="K76" s="439"/>
      <c r="L76" s="481" t="s">
        <v>576</v>
      </c>
      <c r="M76" s="482"/>
      <c r="N76" s="481" t="s">
        <v>409</v>
      </c>
      <c r="O76" s="439"/>
      <c r="P76" s="481" t="s">
        <v>576</v>
      </c>
      <c r="Q76" s="482"/>
      <c r="R76" s="481" t="s">
        <v>409</v>
      </c>
      <c r="S76" s="482"/>
      <c r="T76" s="481" t="s">
        <v>576</v>
      </c>
      <c r="U76" s="483"/>
      <c r="V76" s="439"/>
      <c r="W76" s="484"/>
    </row>
    <row r="77" spans="1:23" ht="15" customHeight="1">
      <c r="A77" s="422"/>
      <c r="B77" s="432"/>
      <c r="C77" s="260" t="s">
        <v>95</v>
      </c>
      <c r="D77" s="264"/>
      <c r="E77" s="479"/>
      <c r="F77" s="471"/>
      <c r="G77" s="465"/>
      <c r="H77" s="477"/>
      <c r="I77" s="422"/>
      <c r="J77" s="485">
        <v>962.93</v>
      </c>
      <c r="K77" s="466"/>
      <c r="L77" s="485">
        <v>971.52</v>
      </c>
      <c r="M77" s="485"/>
      <c r="N77" s="485">
        <v>1134.44</v>
      </c>
      <c r="O77" s="485"/>
      <c r="P77" s="485">
        <v>1142.5999999999999</v>
      </c>
      <c r="Q77" s="485"/>
      <c r="R77" s="485">
        <v>10.9</v>
      </c>
      <c r="S77" s="485"/>
      <c r="T77" s="485">
        <v>11.3</v>
      </c>
      <c r="U77" s="475"/>
      <c r="V77" s="422"/>
      <c r="W77" s="476"/>
    </row>
    <row r="78" spans="1:23" ht="13.5" customHeight="1">
      <c r="A78" s="422"/>
      <c r="B78" s="432"/>
      <c r="C78" s="330" t="s">
        <v>235</v>
      </c>
      <c r="D78" s="241"/>
      <c r="E78" s="241"/>
      <c r="F78" s="241"/>
      <c r="G78" s="241"/>
      <c r="H78" s="241"/>
      <c r="I78" s="422"/>
      <c r="J78" s="419">
        <v>896.27</v>
      </c>
      <c r="K78" s="466"/>
      <c r="L78" s="419">
        <v>880.43</v>
      </c>
      <c r="M78" s="419"/>
      <c r="N78" s="419">
        <v>1111.4000000000001</v>
      </c>
      <c r="O78" s="419"/>
      <c r="P78" s="419">
        <v>1106.04</v>
      </c>
      <c r="Q78" s="419"/>
      <c r="R78" s="419">
        <v>6.7</v>
      </c>
      <c r="S78" s="419"/>
      <c r="T78" s="419">
        <v>7.7</v>
      </c>
      <c r="U78" s="475"/>
      <c r="V78" s="422"/>
      <c r="W78" s="476"/>
    </row>
    <row r="79" spans="1:23" ht="13.5" customHeight="1">
      <c r="A79" s="422"/>
      <c r="B79" s="432"/>
      <c r="C79" s="330" t="s">
        <v>236</v>
      </c>
      <c r="D79" s="241"/>
      <c r="E79" s="241"/>
      <c r="F79" s="241"/>
      <c r="G79" s="241"/>
      <c r="H79" s="241"/>
      <c r="I79" s="422"/>
      <c r="J79" s="419">
        <v>871.07</v>
      </c>
      <c r="K79" s="466"/>
      <c r="L79" s="419">
        <v>871.5</v>
      </c>
      <c r="M79" s="419"/>
      <c r="N79" s="419">
        <v>1011.61</v>
      </c>
      <c r="O79" s="419"/>
      <c r="P79" s="419">
        <v>1010.06</v>
      </c>
      <c r="Q79" s="419"/>
      <c r="R79" s="419">
        <v>14.3</v>
      </c>
      <c r="S79" s="419"/>
      <c r="T79" s="419">
        <v>14.2</v>
      </c>
      <c r="U79" s="475"/>
      <c r="V79" s="422"/>
      <c r="W79" s="476"/>
    </row>
    <row r="80" spans="1:23" ht="13.5" customHeight="1">
      <c r="A80" s="422"/>
      <c r="B80" s="432"/>
      <c r="C80" s="330" t="s">
        <v>237</v>
      </c>
      <c r="D80" s="242"/>
      <c r="E80" s="242"/>
      <c r="F80" s="242"/>
      <c r="G80" s="242"/>
      <c r="H80" s="242"/>
      <c r="I80" s="422"/>
      <c r="J80" s="469">
        <v>1922.25</v>
      </c>
      <c r="K80" s="466"/>
      <c r="L80" s="469">
        <v>1817.67</v>
      </c>
      <c r="M80" s="469"/>
      <c r="N80" s="469">
        <v>2704.42</v>
      </c>
      <c r="O80" s="469"/>
      <c r="P80" s="469">
        <v>2658.98</v>
      </c>
      <c r="Q80" s="469"/>
      <c r="R80" s="469">
        <v>0.1</v>
      </c>
      <c r="S80" s="469"/>
      <c r="T80" s="469">
        <v>0.1</v>
      </c>
      <c r="U80" s="475"/>
      <c r="V80" s="422"/>
      <c r="W80" s="476"/>
    </row>
    <row r="81" spans="1:25" ht="13.5" customHeight="1">
      <c r="A81" s="422"/>
      <c r="B81" s="432"/>
      <c r="C81" s="330" t="s">
        <v>238</v>
      </c>
      <c r="D81" s="242"/>
      <c r="E81" s="242"/>
      <c r="F81" s="242"/>
      <c r="G81" s="242"/>
      <c r="H81" s="242"/>
      <c r="I81" s="422"/>
      <c r="J81" s="419">
        <v>1045.75</v>
      </c>
      <c r="K81" s="466"/>
      <c r="L81" s="419">
        <v>1009.7</v>
      </c>
      <c r="M81" s="419"/>
      <c r="N81" s="419">
        <v>1265.0999999999999</v>
      </c>
      <c r="O81" s="419"/>
      <c r="P81" s="419">
        <v>1225.2</v>
      </c>
      <c r="Q81" s="419"/>
      <c r="R81" s="419">
        <v>6.2</v>
      </c>
      <c r="S81" s="419"/>
      <c r="T81" s="419">
        <v>5.9</v>
      </c>
      <c r="U81" s="475"/>
      <c r="V81" s="422"/>
      <c r="W81" s="476"/>
    </row>
    <row r="82" spans="1:25" ht="13.5" customHeight="1">
      <c r="A82" s="422"/>
      <c r="B82" s="432"/>
      <c r="C82" s="330" t="s">
        <v>239</v>
      </c>
      <c r="D82" s="242"/>
      <c r="E82" s="242"/>
      <c r="F82" s="242"/>
      <c r="G82" s="242"/>
      <c r="H82" s="242"/>
      <c r="I82" s="422"/>
      <c r="J82" s="469">
        <v>873.34</v>
      </c>
      <c r="K82" s="466"/>
      <c r="L82" s="469">
        <v>854.27</v>
      </c>
      <c r="M82" s="469"/>
      <c r="N82" s="469">
        <v>992.67</v>
      </c>
      <c r="O82" s="469"/>
      <c r="P82" s="469">
        <v>982.23</v>
      </c>
      <c r="Q82" s="469"/>
      <c r="R82" s="469">
        <v>9.5</v>
      </c>
      <c r="S82" s="469"/>
      <c r="T82" s="469">
        <v>9.6999999999999993</v>
      </c>
      <c r="U82" s="475"/>
      <c r="V82" s="422"/>
      <c r="W82" s="476"/>
    </row>
    <row r="83" spans="1:25" ht="13.5" customHeight="1">
      <c r="A83" s="422"/>
      <c r="B83" s="432"/>
      <c r="C83" s="330" t="s">
        <v>240</v>
      </c>
      <c r="D83" s="242"/>
      <c r="E83" s="242"/>
      <c r="F83" s="242"/>
      <c r="G83" s="242"/>
      <c r="H83" s="242"/>
      <c r="I83" s="422"/>
      <c r="J83" s="419">
        <v>929.67</v>
      </c>
      <c r="K83" s="466"/>
      <c r="L83" s="419">
        <v>942.06</v>
      </c>
      <c r="M83" s="419"/>
      <c r="N83" s="419">
        <v>1076.19</v>
      </c>
      <c r="O83" s="419"/>
      <c r="P83" s="419">
        <v>1077</v>
      </c>
      <c r="Q83" s="419"/>
      <c r="R83" s="419">
        <v>11</v>
      </c>
      <c r="S83" s="419"/>
      <c r="T83" s="419">
        <v>11.6</v>
      </c>
      <c r="U83" s="475"/>
      <c r="V83" s="422"/>
      <c r="W83" s="476"/>
    </row>
    <row r="84" spans="1:25" ht="13.5" customHeight="1">
      <c r="A84" s="422"/>
      <c r="B84" s="432"/>
      <c r="C84" s="330" t="s">
        <v>241</v>
      </c>
      <c r="D84" s="330"/>
      <c r="E84" s="330"/>
      <c r="F84" s="330"/>
      <c r="G84" s="330"/>
      <c r="H84" s="330"/>
      <c r="I84" s="422"/>
      <c r="J84" s="469">
        <v>1162.58</v>
      </c>
      <c r="K84" s="466"/>
      <c r="L84" s="469">
        <v>1147.0999999999999</v>
      </c>
      <c r="M84" s="469"/>
      <c r="N84" s="469">
        <v>1561.79</v>
      </c>
      <c r="O84" s="469"/>
      <c r="P84" s="469">
        <v>1537.8</v>
      </c>
      <c r="Q84" s="469"/>
      <c r="R84" s="469">
        <v>3.2</v>
      </c>
      <c r="S84" s="469"/>
      <c r="T84" s="469">
        <v>3.8</v>
      </c>
      <c r="U84" s="475"/>
      <c r="V84" s="422"/>
      <c r="W84" s="476"/>
    </row>
    <row r="85" spans="1:25" ht="13.5" customHeight="1">
      <c r="A85" s="422"/>
      <c r="B85" s="432"/>
      <c r="C85" s="330" t="s">
        <v>242</v>
      </c>
      <c r="D85" s="242"/>
      <c r="E85" s="242"/>
      <c r="F85" s="242"/>
      <c r="G85" s="242"/>
      <c r="H85" s="242"/>
      <c r="I85" s="422"/>
      <c r="J85" s="419">
        <v>711.51</v>
      </c>
      <c r="K85" s="466"/>
      <c r="L85" s="419">
        <v>722.21</v>
      </c>
      <c r="M85" s="419"/>
      <c r="N85" s="419">
        <v>768.27</v>
      </c>
      <c r="O85" s="419"/>
      <c r="P85" s="419">
        <v>780.76</v>
      </c>
      <c r="Q85" s="419"/>
      <c r="R85" s="419">
        <v>17</v>
      </c>
      <c r="S85" s="419"/>
      <c r="T85" s="419">
        <v>17.5</v>
      </c>
      <c r="U85" s="475"/>
      <c r="V85" s="422"/>
      <c r="W85" s="476"/>
    </row>
    <row r="86" spans="1:25" ht="13.5" customHeight="1">
      <c r="A86" s="422"/>
      <c r="B86" s="432"/>
      <c r="C86" s="330" t="s">
        <v>243</v>
      </c>
      <c r="D86" s="242"/>
      <c r="E86" s="242"/>
      <c r="F86" s="242"/>
      <c r="G86" s="242"/>
      <c r="H86" s="242"/>
      <c r="I86" s="422"/>
      <c r="J86" s="469">
        <v>1657.05</v>
      </c>
      <c r="K86" s="466"/>
      <c r="L86" s="469">
        <v>1655.55</v>
      </c>
      <c r="M86" s="469"/>
      <c r="N86" s="469">
        <v>1963.1</v>
      </c>
      <c r="O86" s="469"/>
      <c r="P86" s="469">
        <v>1973.66</v>
      </c>
      <c r="Q86" s="469"/>
      <c r="R86" s="469">
        <v>2</v>
      </c>
      <c r="S86" s="469"/>
      <c r="T86" s="469">
        <v>3.3</v>
      </c>
      <c r="U86" s="475"/>
      <c r="V86" s="422"/>
      <c r="W86" s="476"/>
    </row>
    <row r="87" spans="1:25" ht="13.5" customHeight="1">
      <c r="A87" s="422"/>
      <c r="B87" s="432"/>
      <c r="C87" s="330" t="s">
        <v>244</v>
      </c>
      <c r="D87" s="242"/>
      <c r="E87" s="242"/>
      <c r="F87" s="242"/>
      <c r="G87" s="242"/>
      <c r="H87" s="242"/>
      <c r="I87" s="422"/>
      <c r="J87" s="419">
        <v>1659.4</v>
      </c>
      <c r="K87" s="466"/>
      <c r="L87" s="419">
        <v>1706.01</v>
      </c>
      <c r="M87" s="419"/>
      <c r="N87" s="419">
        <v>2344.41</v>
      </c>
      <c r="O87" s="419"/>
      <c r="P87" s="419">
        <v>2449.6</v>
      </c>
      <c r="Q87" s="419"/>
      <c r="R87" s="419">
        <v>0.8</v>
      </c>
      <c r="S87" s="419"/>
      <c r="T87" s="419">
        <v>1.1000000000000001</v>
      </c>
      <c r="U87" s="475"/>
      <c r="V87" s="422"/>
      <c r="W87" s="476"/>
      <c r="Y87" s="706"/>
    </row>
    <row r="88" spans="1:25" ht="13.5" customHeight="1">
      <c r="A88" s="422"/>
      <c r="B88" s="432"/>
      <c r="C88" s="330" t="s">
        <v>245</v>
      </c>
      <c r="D88" s="242"/>
      <c r="E88" s="242"/>
      <c r="F88" s="242"/>
      <c r="G88" s="242"/>
      <c r="H88" s="242"/>
      <c r="I88" s="422"/>
      <c r="J88" s="469">
        <v>1017.79</v>
      </c>
      <c r="K88" s="466"/>
      <c r="L88" s="469">
        <v>1045.32</v>
      </c>
      <c r="M88" s="469"/>
      <c r="N88" s="469">
        <v>1108.9000000000001</v>
      </c>
      <c r="O88" s="469"/>
      <c r="P88" s="469">
        <v>1134.17</v>
      </c>
      <c r="Q88" s="469"/>
      <c r="R88" s="469">
        <v>17.2</v>
      </c>
      <c r="S88" s="469"/>
      <c r="T88" s="469">
        <v>17.2</v>
      </c>
      <c r="U88" s="475"/>
      <c r="V88" s="422"/>
      <c r="W88" s="476"/>
    </row>
    <row r="89" spans="1:25" ht="13.5" customHeight="1">
      <c r="A89" s="422"/>
      <c r="B89" s="432"/>
      <c r="C89" s="330" t="s">
        <v>246</v>
      </c>
      <c r="D89" s="242"/>
      <c r="E89" s="242"/>
      <c r="F89" s="242"/>
      <c r="G89" s="242"/>
      <c r="H89" s="242"/>
      <c r="I89" s="422"/>
      <c r="J89" s="419">
        <v>1344.29</v>
      </c>
      <c r="K89" s="466"/>
      <c r="L89" s="419">
        <v>1376.57</v>
      </c>
      <c r="M89" s="419"/>
      <c r="N89" s="419">
        <v>1492.55</v>
      </c>
      <c r="O89" s="419"/>
      <c r="P89" s="419">
        <v>1514.18</v>
      </c>
      <c r="Q89" s="419"/>
      <c r="R89" s="419">
        <v>5.2</v>
      </c>
      <c r="S89" s="419"/>
      <c r="T89" s="419">
        <v>5.3</v>
      </c>
      <c r="U89" s="475"/>
      <c r="V89" s="422"/>
      <c r="W89" s="476"/>
    </row>
    <row r="90" spans="1:25" ht="13.5" customHeight="1">
      <c r="A90" s="422"/>
      <c r="B90" s="432"/>
      <c r="C90" s="330" t="s">
        <v>247</v>
      </c>
      <c r="D90" s="242"/>
      <c r="E90" s="242"/>
      <c r="F90" s="242"/>
      <c r="G90" s="242"/>
      <c r="H90" s="242"/>
      <c r="I90" s="422"/>
      <c r="J90" s="469">
        <v>800.76</v>
      </c>
      <c r="K90" s="466"/>
      <c r="L90" s="469">
        <v>833.32</v>
      </c>
      <c r="M90" s="469"/>
      <c r="N90" s="469">
        <v>957.81</v>
      </c>
      <c r="O90" s="469"/>
      <c r="P90" s="469">
        <v>994.56</v>
      </c>
      <c r="Q90" s="469"/>
      <c r="R90" s="469">
        <v>9.6</v>
      </c>
      <c r="S90" s="469"/>
      <c r="T90" s="469">
        <v>11.4</v>
      </c>
      <c r="U90" s="475"/>
      <c r="V90" s="422"/>
      <c r="W90" s="476"/>
    </row>
    <row r="91" spans="1:25" ht="13.5" customHeight="1">
      <c r="A91" s="422"/>
      <c r="B91" s="432"/>
      <c r="C91" s="330" t="s">
        <v>248</v>
      </c>
      <c r="D91" s="242"/>
      <c r="E91" s="242"/>
      <c r="F91" s="242"/>
      <c r="G91" s="242"/>
      <c r="H91" s="242"/>
      <c r="I91" s="422"/>
      <c r="J91" s="469">
        <v>1189.48</v>
      </c>
      <c r="K91" s="466"/>
      <c r="L91" s="469">
        <v>1208.69</v>
      </c>
      <c r="M91" s="469"/>
      <c r="N91" s="469">
        <v>1271.31</v>
      </c>
      <c r="O91" s="469"/>
      <c r="P91" s="469">
        <v>1296.57</v>
      </c>
      <c r="Q91" s="469"/>
      <c r="R91" s="469">
        <v>8.1</v>
      </c>
      <c r="S91" s="469"/>
      <c r="T91" s="469">
        <v>4.8</v>
      </c>
      <c r="U91" s="475"/>
      <c r="V91" s="422"/>
      <c r="W91" s="476"/>
    </row>
    <row r="92" spans="1:25" ht="13.5" customHeight="1">
      <c r="A92" s="422"/>
      <c r="B92" s="432"/>
      <c r="C92" s="330" t="s">
        <v>249</v>
      </c>
      <c r="D92" s="242"/>
      <c r="E92" s="242"/>
      <c r="F92" s="242"/>
      <c r="G92" s="242"/>
      <c r="H92" s="242"/>
      <c r="I92" s="422"/>
      <c r="J92" s="469">
        <v>784.74</v>
      </c>
      <c r="K92" s="466"/>
      <c r="L92" s="469">
        <v>814.74</v>
      </c>
      <c r="M92" s="469"/>
      <c r="N92" s="469">
        <v>890.78</v>
      </c>
      <c r="O92" s="469"/>
      <c r="P92" s="469">
        <v>913.84</v>
      </c>
      <c r="Q92" s="469"/>
      <c r="R92" s="469">
        <v>9.6999999999999993</v>
      </c>
      <c r="S92" s="469"/>
      <c r="T92" s="469">
        <v>11.9</v>
      </c>
      <c r="U92" s="475"/>
      <c r="V92" s="422"/>
      <c r="W92" s="476"/>
      <c r="Y92" s="706"/>
    </row>
    <row r="93" spans="1:25" ht="13.5" customHeight="1">
      <c r="A93" s="422"/>
      <c r="B93" s="432"/>
      <c r="C93" s="330" t="s">
        <v>250</v>
      </c>
      <c r="D93" s="242"/>
      <c r="E93" s="242"/>
      <c r="F93" s="242"/>
      <c r="G93" s="242"/>
      <c r="H93" s="242"/>
      <c r="I93" s="422"/>
      <c r="J93" s="469">
        <v>1523.73</v>
      </c>
      <c r="K93" s="466"/>
      <c r="L93" s="469">
        <v>1626.76</v>
      </c>
      <c r="M93" s="469"/>
      <c r="N93" s="469">
        <v>1718.83</v>
      </c>
      <c r="O93" s="469"/>
      <c r="P93" s="469">
        <v>1809.31</v>
      </c>
      <c r="Q93" s="469"/>
      <c r="R93" s="469">
        <v>8</v>
      </c>
      <c r="S93" s="469"/>
      <c r="T93" s="469">
        <v>7.8</v>
      </c>
      <c r="U93" s="475"/>
      <c r="V93" s="422"/>
      <c r="W93" s="476"/>
    </row>
    <row r="94" spans="1:25" ht="13.5" customHeight="1">
      <c r="A94" s="422"/>
      <c r="B94" s="432"/>
      <c r="C94" s="330" t="s">
        <v>184</v>
      </c>
      <c r="D94" s="242"/>
      <c r="E94" s="242"/>
      <c r="F94" s="242"/>
      <c r="G94" s="242"/>
      <c r="H94" s="242"/>
      <c r="I94" s="422"/>
      <c r="J94" s="469">
        <v>967.34</v>
      </c>
      <c r="K94" s="466"/>
      <c r="L94" s="469">
        <v>977.79</v>
      </c>
      <c r="M94" s="469"/>
      <c r="N94" s="469">
        <v>1084.24</v>
      </c>
      <c r="O94" s="469"/>
      <c r="P94" s="469">
        <v>1093.73</v>
      </c>
      <c r="Q94" s="469"/>
      <c r="R94" s="469">
        <v>22.7</v>
      </c>
      <c r="S94" s="469"/>
      <c r="T94" s="469">
        <v>21.2</v>
      </c>
      <c r="U94" s="475"/>
      <c r="V94" s="422"/>
      <c r="W94" s="476"/>
    </row>
    <row r="95" spans="1:25" ht="11.25" customHeight="1">
      <c r="A95" s="422"/>
      <c r="B95" s="432"/>
      <c r="C95" s="330"/>
      <c r="D95" s="242"/>
      <c r="E95" s="242"/>
      <c r="F95" s="242"/>
      <c r="G95" s="242"/>
      <c r="H95" s="242"/>
      <c r="I95" s="422"/>
      <c r="J95" s="469"/>
      <c r="K95" s="466"/>
      <c r="L95" s="469"/>
      <c r="M95" s="466"/>
      <c r="N95" s="469"/>
      <c r="O95" s="466"/>
      <c r="P95" s="469"/>
      <c r="Q95" s="466"/>
      <c r="R95" s="469"/>
      <c r="S95" s="469"/>
      <c r="T95" s="469"/>
      <c r="U95" s="475"/>
      <c r="V95" s="422"/>
      <c r="W95" s="476"/>
    </row>
    <row r="96" spans="1:25" ht="14.25" customHeight="1">
      <c r="A96" s="422"/>
      <c r="B96" s="432"/>
      <c r="C96" s="486" t="s">
        <v>251</v>
      </c>
      <c r="D96" s="431"/>
      <c r="E96" s="433"/>
      <c r="F96" s="487"/>
      <c r="G96" s="487"/>
      <c r="H96" s="488" t="s">
        <v>252</v>
      </c>
      <c r="I96" s="487"/>
      <c r="J96" s="422"/>
      <c r="K96" s="454"/>
      <c r="L96" s="454"/>
      <c r="M96" s="454"/>
      <c r="N96" s="489"/>
      <c r="O96" s="490"/>
      <c r="P96" s="487"/>
      <c r="Q96" s="487"/>
      <c r="R96" s="487"/>
      <c r="S96" s="487"/>
      <c r="T96" s="487"/>
      <c r="U96" s="455"/>
      <c r="V96" s="422"/>
    </row>
    <row r="97" spans="1:22" ht="10.5" customHeight="1">
      <c r="A97" s="422"/>
      <c r="B97" s="432"/>
      <c r="C97" s="243" t="s">
        <v>253</v>
      </c>
      <c r="D97" s="431"/>
      <c r="E97" s="433"/>
      <c r="F97" s="487"/>
      <c r="G97" s="487"/>
      <c r="H97" s="488"/>
      <c r="I97" s="487"/>
      <c r="J97" s="422"/>
      <c r="K97" s="454"/>
      <c r="L97" s="454"/>
      <c r="M97" s="454"/>
      <c r="N97" s="489"/>
      <c r="O97" s="490"/>
      <c r="P97" s="487"/>
      <c r="Q97" s="487"/>
      <c r="R97" s="487"/>
      <c r="S97" s="487"/>
      <c r="T97" s="487"/>
      <c r="U97" s="455"/>
      <c r="V97" s="422"/>
    </row>
    <row r="98" spans="1:22" ht="19.5" customHeight="1">
      <c r="A98" s="422"/>
      <c r="B98" s="432"/>
      <c r="C98" s="1606" t="s">
        <v>410</v>
      </c>
      <c r="D98" s="1606"/>
      <c r="E98" s="1606"/>
      <c r="F98" s="1606"/>
      <c r="G98" s="1606"/>
      <c r="H98" s="1606"/>
      <c r="I98" s="1606"/>
      <c r="J98" s="1606"/>
      <c r="K98" s="1606"/>
      <c r="L98" s="1606"/>
      <c r="M98" s="1606"/>
      <c r="N98" s="1606"/>
      <c r="O98" s="1606"/>
      <c r="P98" s="1606"/>
      <c r="Q98" s="1606"/>
      <c r="R98" s="1606"/>
      <c r="S98" s="1606"/>
      <c r="T98" s="1606"/>
      <c r="U98" s="455"/>
      <c r="V98" s="422"/>
    </row>
    <row r="99" spans="1:22" ht="11.25" customHeight="1">
      <c r="A99" s="422"/>
      <c r="B99" s="432"/>
      <c r="C99" s="1607"/>
      <c r="D99" s="1607"/>
      <c r="E99" s="1607"/>
      <c r="F99" s="1607"/>
      <c r="G99" s="1607"/>
      <c r="H99" s="1607"/>
      <c r="I99" s="1607"/>
      <c r="J99" s="1607"/>
      <c r="K99" s="1607"/>
      <c r="L99" s="1607"/>
      <c r="M99" s="1607"/>
      <c r="N99" s="1607"/>
      <c r="O99" s="1607"/>
      <c r="P99" s="1607"/>
      <c r="Q99" s="1607"/>
      <c r="R99" s="1607"/>
      <c r="S99" s="1607"/>
      <c r="T99" s="1607"/>
      <c r="U99" s="455"/>
      <c r="V99" s="422"/>
    </row>
    <row r="100" spans="1:22" ht="2.25" customHeight="1" thickBot="1">
      <c r="A100" s="422"/>
      <c r="B100" s="432"/>
      <c r="C100" s="703"/>
      <c r="D100" s="703"/>
      <c r="E100" s="703"/>
      <c r="F100" s="703"/>
      <c r="G100" s="703"/>
      <c r="H100" s="703"/>
      <c r="I100" s="703"/>
      <c r="J100" s="703"/>
      <c r="K100" s="703"/>
      <c r="L100" s="703"/>
      <c r="M100" s="703"/>
      <c r="N100" s="703"/>
      <c r="O100" s="703"/>
      <c r="P100" s="703"/>
      <c r="Q100" s="703"/>
      <c r="R100" s="703"/>
      <c r="S100" s="703"/>
      <c r="T100" s="703"/>
      <c r="U100" s="455"/>
      <c r="V100" s="422"/>
    </row>
    <row r="101" spans="1:22" ht="13.5" thickBot="1">
      <c r="A101" s="422"/>
      <c r="B101" s="491">
        <v>14</v>
      </c>
      <c r="C101" s="1520" t="s">
        <v>655</v>
      </c>
      <c r="D101" s="1520"/>
      <c r="E101" s="431"/>
      <c r="F101" s="431"/>
      <c r="G101" s="431"/>
      <c r="H101" s="431"/>
      <c r="I101" s="431"/>
      <c r="J101" s="431"/>
      <c r="K101" s="431"/>
      <c r="L101" s="431"/>
      <c r="M101" s="431"/>
      <c r="N101" s="431"/>
      <c r="O101" s="431"/>
      <c r="P101" s="431"/>
      <c r="Q101" s="431"/>
      <c r="R101" s="431"/>
      <c r="S101" s="431"/>
      <c r="T101" s="431"/>
      <c r="V101" s="422"/>
    </row>
    <row r="104" spans="1:22">
      <c r="F104" s="476"/>
    </row>
    <row r="112" spans="1:22" ht="8.25" customHeight="1"/>
    <row r="114" spans="20:21" ht="9" customHeight="1">
      <c r="U114" s="492"/>
    </row>
    <row r="115" spans="20:21" ht="8.25" customHeight="1">
      <c r="T115" s="1450"/>
      <c r="U115" s="1450"/>
    </row>
    <row r="116" spans="20:21" ht="9.75" customHeight="1"/>
  </sheetData>
  <mergeCells count="41">
    <mergeCell ref="C101:D101"/>
    <mergeCell ref="T115:U115"/>
    <mergeCell ref="C74:D75"/>
    <mergeCell ref="J75:L75"/>
    <mergeCell ref="N75:P75"/>
    <mergeCell ref="R75:T75"/>
    <mergeCell ref="C98:T98"/>
    <mergeCell ref="C99:T99"/>
    <mergeCell ref="C73:T73"/>
    <mergeCell ref="G34:H34"/>
    <mergeCell ref="J34:L34"/>
    <mergeCell ref="N34:P34"/>
    <mergeCell ref="R34:T34"/>
    <mergeCell ref="C36:D37"/>
    <mergeCell ref="L36:N36"/>
    <mergeCell ref="J37:L37"/>
    <mergeCell ref="N37:P37"/>
    <mergeCell ref="R37:T37"/>
    <mergeCell ref="C55:D56"/>
    <mergeCell ref="R55:T55"/>
    <mergeCell ref="J56:L56"/>
    <mergeCell ref="N56:P56"/>
    <mergeCell ref="R56:T56"/>
    <mergeCell ref="T8:T10"/>
    <mergeCell ref="C15:D16"/>
    <mergeCell ref="J16:L16"/>
    <mergeCell ref="N16:P16"/>
    <mergeCell ref="R16:T16"/>
    <mergeCell ref="P8:P10"/>
    <mergeCell ref="R8:R10"/>
    <mergeCell ref="C31:F31"/>
    <mergeCell ref="L8:L10"/>
    <mergeCell ref="M8:M10"/>
    <mergeCell ref="N8:N10"/>
    <mergeCell ref="O8:O10"/>
    <mergeCell ref="K8:K10"/>
    <mergeCell ref="C5:D6"/>
    <mergeCell ref="C8:F10"/>
    <mergeCell ref="H8:H10"/>
    <mergeCell ref="I8:I10"/>
    <mergeCell ref="J8:J10"/>
  </mergeCells>
  <pageMargins left="0.15748031496062992" right="0.15748031496062992" top="0.19685039370078741" bottom="0.19685039370078741" header="0" footer="0"/>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tabColor indexed="20"/>
  </sheetPr>
  <dimension ref="A1:IL90"/>
  <sheetViews>
    <sheetView topLeftCell="A33" workbookViewId="0">
      <selection activeCell="N52" sqref="N52"/>
    </sheetView>
  </sheetViews>
  <sheetFormatPr defaultRowHeight="12.75"/>
  <cols>
    <col min="1" max="1" width="1" style="297" customWidth="1"/>
    <col min="2" max="2" width="2.5703125" style="297" customWidth="1"/>
    <col min="3" max="3" width="2.28515625" style="297" customWidth="1"/>
    <col min="4" max="4" width="27.85546875" style="297" customWidth="1"/>
    <col min="5" max="5" width="0.5703125" style="1" customWidth="1"/>
    <col min="6" max="6" width="12.42578125" style="297" customWidth="1"/>
    <col min="7" max="7" width="0.5703125" style="297" customWidth="1"/>
    <col min="8" max="8" width="12.42578125" style="297" customWidth="1"/>
    <col min="9" max="9" width="0.5703125" style="297" customWidth="1"/>
    <col min="10" max="10" width="12.42578125" style="297" customWidth="1"/>
    <col min="11" max="11" width="0.5703125" style="297" customWidth="1"/>
    <col min="12" max="12" width="12.42578125" style="297" customWidth="1"/>
    <col min="13" max="13" width="0.5703125" style="297" customWidth="1"/>
    <col min="14" max="14" width="12.42578125" style="297" customWidth="1"/>
    <col min="15" max="15" width="2.5703125" style="297" customWidth="1"/>
    <col min="16" max="16" width="1" style="297" customWidth="1"/>
    <col min="17" max="16384" width="9.140625" style="297"/>
  </cols>
  <sheetData>
    <row r="1" spans="1:16" ht="13.5" customHeight="1" thickBot="1">
      <c r="A1" s="4"/>
      <c r="B1" s="248"/>
      <c r="C1" s="1610" t="s">
        <v>135</v>
      </c>
      <c r="D1" s="1611"/>
      <c r="E1" s="29"/>
      <c r="F1" s="670"/>
      <c r="G1" s="670"/>
      <c r="H1" s="670"/>
      <c r="I1" s="670"/>
      <c r="J1" s="670"/>
      <c r="K1" s="670"/>
      <c r="L1" s="670"/>
      <c r="M1" s="670"/>
      <c r="N1" s="670"/>
      <c r="O1" s="247"/>
      <c r="P1" s="4"/>
    </row>
    <row r="2" spans="1:16" ht="6" customHeight="1">
      <c r="A2" s="4"/>
      <c r="B2" s="1505"/>
      <c r="C2" s="1505"/>
      <c r="D2" s="1505"/>
      <c r="E2" s="246"/>
      <c r="F2" s="19"/>
      <c r="G2" s="19"/>
      <c r="H2" s="19"/>
      <c r="I2" s="8"/>
      <c r="J2" s="8"/>
      <c r="K2" s="8"/>
      <c r="L2" s="8"/>
      <c r="M2" s="8"/>
      <c r="N2" s="8"/>
      <c r="O2" s="49"/>
      <c r="P2" s="4"/>
    </row>
    <row r="3" spans="1:16" ht="13.5" customHeight="1" thickBot="1">
      <c r="A3" s="4"/>
      <c r="B3" s="8"/>
      <c r="C3" s="8"/>
      <c r="D3" s="8"/>
      <c r="E3" s="8"/>
      <c r="F3" s="667"/>
      <c r="G3" s="667"/>
      <c r="H3" s="667"/>
      <c r="I3" s="667"/>
      <c r="J3" s="667"/>
      <c r="K3" s="667"/>
      <c r="M3" s="667"/>
      <c r="N3" s="667" t="s">
        <v>97</v>
      </c>
      <c r="O3" s="20"/>
      <c r="P3" s="4"/>
    </row>
    <row r="4" spans="1:16" s="12" customFormat="1" ht="13.5" customHeight="1" thickBot="1">
      <c r="A4" s="11"/>
      <c r="B4" s="21"/>
      <c r="C4" s="660" t="s">
        <v>134</v>
      </c>
      <c r="D4" s="661"/>
      <c r="E4" s="661"/>
      <c r="F4" s="662"/>
      <c r="G4" s="662"/>
      <c r="H4" s="662"/>
      <c r="I4" s="662"/>
      <c r="J4" s="662"/>
      <c r="K4" s="662"/>
      <c r="L4" s="662"/>
      <c r="M4" s="662"/>
      <c r="N4" s="662"/>
      <c r="O4" s="20"/>
      <c r="P4" s="11"/>
    </row>
    <row r="5" spans="1:16" ht="4.5" customHeight="1">
      <c r="A5" s="4"/>
      <c r="B5" s="8"/>
      <c r="C5" s="1612" t="s">
        <v>128</v>
      </c>
      <c r="D5" s="1613"/>
      <c r="E5" s="672"/>
      <c r="F5" s="5"/>
      <c r="G5" s="5"/>
      <c r="H5" s="5"/>
      <c r="I5" s="5"/>
      <c r="J5" s="5"/>
      <c r="K5" s="5"/>
      <c r="L5" s="5"/>
      <c r="M5" s="5"/>
      <c r="N5" s="5"/>
      <c r="O5" s="20"/>
      <c r="P5" s="4"/>
    </row>
    <row r="6" spans="1:16" ht="13.5" customHeight="1">
      <c r="A6" s="4"/>
      <c r="B6" s="8"/>
      <c r="C6" s="1614"/>
      <c r="D6" s="1614"/>
      <c r="E6" s="672"/>
      <c r="F6" s="1615">
        <v>2011</v>
      </c>
      <c r="G6" s="1615"/>
      <c r="H6" s="1615"/>
      <c r="I6" s="1615"/>
      <c r="J6" s="1615"/>
      <c r="K6" s="1615"/>
      <c r="L6" s="1615"/>
      <c r="M6" s="245"/>
      <c r="N6" s="671">
        <v>2012</v>
      </c>
      <c r="O6" s="20"/>
      <c r="P6" s="4"/>
    </row>
    <row r="7" spans="1:16" ht="13.5" customHeight="1">
      <c r="A7" s="4"/>
      <c r="B7" s="8"/>
      <c r="C7" s="672"/>
      <c r="D7" s="672"/>
      <c r="E7" s="672"/>
      <c r="F7" s="668" t="s">
        <v>133</v>
      </c>
      <c r="G7" s="8"/>
      <c r="H7" s="668" t="s">
        <v>132</v>
      </c>
      <c r="I7" s="8"/>
      <c r="J7" s="689" t="s">
        <v>131</v>
      </c>
      <c r="K7" s="8"/>
      <c r="L7" s="668" t="s">
        <v>130</v>
      </c>
      <c r="M7" s="8"/>
      <c r="N7" s="668" t="s">
        <v>133</v>
      </c>
      <c r="O7" s="22"/>
      <c r="P7" s="4"/>
    </row>
    <row r="8" spans="1:16" s="665" customFormat="1" ht="23.25" customHeight="1">
      <c r="A8" s="663"/>
      <c r="B8" s="664"/>
      <c r="C8" s="1608" t="s">
        <v>95</v>
      </c>
      <c r="D8" s="1608"/>
      <c r="E8" s="690"/>
      <c r="F8" s="691">
        <v>871.85</v>
      </c>
      <c r="G8" s="692"/>
      <c r="H8" s="691">
        <v>872.31</v>
      </c>
      <c r="I8" s="692"/>
      <c r="J8" s="691">
        <v>874.38</v>
      </c>
      <c r="K8" s="692"/>
      <c r="L8" s="691">
        <v>874.9</v>
      </c>
      <c r="M8" s="692"/>
      <c r="N8" s="691">
        <v>879.43</v>
      </c>
      <c r="O8" s="693"/>
      <c r="P8" s="663"/>
    </row>
    <row r="9" spans="1:16" ht="18.75" customHeight="1">
      <c r="A9" s="4"/>
      <c r="B9" s="8"/>
      <c r="C9" s="330" t="s">
        <v>127</v>
      </c>
      <c r="D9" s="18"/>
      <c r="E9" s="672"/>
      <c r="F9" s="669">
        <v>1994.85</v>
      </c>
      <c r="G9" s="55"/>
      <c r="H9" s="669">
        <v>2002.76</v>
      </c>
      <c r="I9" s="55"/>
      <c r="J9" s="669">
        <v>2021.36</v>
      </c>
      <c r="K9" s="55"/>
      <c r="L9" s="669">
        <v>2032.02</v>
      </c>
      <c r="M9" s="55"/>
      <c r="N9" s="669">
        <v>2034.98</v>
      </c>
      <c r="O9" s="22"/>
      <c r="P9" s="4"/>
    </row>
    <row r="10" spans="1:16" ht="18.75" customHeight="1">
      <c r="A10" s="4"/>
      <c r="B10" s="8"/>
      <c r="C10" s="330" t="s">
        <v>126</v>
      </c>
      <c r="D10" s="18"/>
      <c r="E10" s="672"/>
      <c r="F10" s="669">
        <v>727.39</v>
      </c>
      <c r="G10" s="55"/>
      <c r="H10" s="669">
        <v>727.82</v>
      </c>
      <c r="I10" s="55"/>
      <c r="J10" s="669">
        <v>728.21</v>
      </c>
      <c r="K10" s="55"/>
      <c r="L10" s="669">
        <v>730.47</v>
      </c>
      <c r="M10" s="55"/>
      <c r="N10" s="669">
        <v>732.31</v>
      </c>
      <c r="O10" s="22"/>
      <c r="P10" s="4"/>
    </row>
    <row r="11" spans="1:16" ht="18.75" customHeight="1">
      <c r="A11" s="4"/>
      <c r="B11" s="8"/>
      <c r="C11" s="330" t="s">
        <v>125</v>
      </c>
      <c r="D11" s="18"/>
      <c r="E11" s="672"/>
      <c r="F11" s="669">
        <v>718.46</v>
      </c>
      <c r="G11" s="55"/>
      <c r="H11" s="669">
        <v>722.95</v>
      </c>
      <c r="I11" s="55"/>
      <c r="J11" s="669">
        <v>714.3</v>
      </c>
      <c r="K11" s="55"/>
      <c r="L11" s="669">
        <v>719.86</v>
      </c>
      <c r="M11" s="55"/>
      <c r="N11" s="669">
        <v>726.6</v>
      </c>
      <c r="O11" s="22"/>
      <c r="P11" s="4"/>
    </row>
    <row r="12" spans="1:16" ht="18.75" customHeight="1">
      <c r="A12" s="4"/>
      <c r="B12" s="8"/>
      <c r="C12" s="330" t="s">
        <v>124</v>
      </c>
      <c r="D12" s="18"/>
      <c r="E12" s="672"/>
      <c r="F12" s="669">
        <v>1265.57</v>
      </c>
      <c r="G12" s="55"/>
      <c r="H12" s="669">
        <v>1253.0999999999999</v>
      </c>
      <c r="I12" s="55"/>
      <c r="J12" s="669">
        <v>1260.08</v>
      </c>
      <c r="K12" s="55"/>
      <c r="L12" s="669">
        <v>1260.2</v>
      </c>
      <c r="M12" s="55"/>
      <c r="N12" s="669">
        <v>1264.25</v>
      </c>
      <c r="O12" s="22"/>
      <c r="P12" s="4"/>
    </row>
    <row r="13" spans="1:16" ht="18.75" customHeight="1">
      <c r="A13" s="4"/>
      <c r="B13" s="8"/>
      <c r="C13" s="330" t="s">
        <v>123</v>
      </c>
      <c r="D13" s="18"/>
      <c r="E13" s="672"/>
      <c r="F13" s="669">
        <v>802.9</v>
      </c>
      <c r="G13" s="55"/>
      <c r="H13" s="669">
        <v>803.47</v>
      </c>
      <c r="I13" s="55"/>
      <c r="J13" s="669">
        <v>796.71</v>
      </c>
      <c r="K13" s="55"/>
      <c r="L13" s="669">
        <v>791.17</v>
      </c>
      <c r="M13" s="55"/>
      <c r="N13" s="669">
        <v>800.67</v>
      </c>
      <c r="O13" s="22"/>
      <c r="P13" s="4"/>
    </row>
    <row r="14" spans="1:16" ht="18.75" customHeight="1">
      <c r="A14" s="4"/>
      <c r="B14" s="8"/>
      <c r="C14" s="330" t="s">
        <v>122</v>
      </c>
      <c r="D14" s="18"/>
      <c r="E14" s="672"/>
      <c r="F14" s="669">
        <v>755.17</v>
      </c>
      <c r="G14" s="55"/>
      <c r="H14" s="669">
        <v>755.74</v>
      </c>
      <c r="I14" s="55"/>
      <c r="J14" s="669">
        <v>753.24</v>
      </c>
      <c r="K14" s="55"/>
      <c r="L14" s="669">
        <v>756.27</v>
      </c>
      <c r="M14" s="55"/>
      <c r="N14" s="669">
        <v>757.96</v>
      </c>
      <c r="O14" s="22"/>
      <c r="P14" s="4"/>
    </row>
    <row r="15" spans="1:16" ht="18.75" customHeight="1">
      <c r="A15" s="4"/>
      <c r="B15" s="8"/>
      <c r="C15" s="330" t="s">
        <v>121</v>
      </c>
      <c r="D15" s="18"/>
      <c r="E15" s="672"/>
      <c r="F15" s="669">
        <v>747.93</v>
      </c>
      <c r="G15" s="55"/>
      <c r="H15" s="669">
        <v>760.79</v>
      </c>
      <c r="I15" s="55"/>
      <c r="J15" s="669">
        <v>753.08</v>
      </c>
      <c r="K15" s="55"/>
      <c r="L15" s="669">
        <v>758.38</v>
      </c>
      <c r="M15" s="55"/>
      <c r="N15" s="669">
        <v>759.01</v>
      </c>
      <c r="O15" s="22"/>
      <c r="P15" s="4"/>
    </row>
    <row r="16" spans="1:16" ht="18.75" customHeight="1">
      <c r="A16" s="4"/>
      <c r="B16" s="8"/>
      <c r="C16" s="330" t="s">
        <v>120</v>
      </c>
      <c r="D16" s="18"/>
      <c r="E16" s="672"/>
      <c r="F16" s="669">
        <v>736.76</v>
      </c>
      <c r="G16" s="55"/>
      <c r="H16" s="669">
        <v>739.48</v>
      </c>
      <c r="I16" s="55"/>
      <c r="J16" s="669">
        <v>748.74</v>
      </c>
      <c r="K16" s="55"/>
      <c r="L16" s="669">
        <v>749.33</v>
      </c>
      <c r="M16" s="55"/>
      <c r="N16" s="669">
        <v>752.81</v>
      </c>
      <c r="O16" s="22"/>
      <c r="P16" s="4"/>
    </row>
    <row r="17" spans="1:16" ht="18.75" customHeight="1">
      <c r="A17" s="4"/>
      <c r="B17" s="8"/>
      <c r="C17" s="330" t="s">
        <v>119</v>
      </c>
      <c r="D17" s="18"/>
      <c r="E17" s="672"/>
      <c r="F17" s="669">
        <v>728</v>
      </c>
      <c r="G17" s="55"/>
      <c r="H17" s="669">
        <v>735.16</v>
      </c>
      <c r="I17" s="55"/>
      <c r="J17" s="669">
        <v>742.59</v>
      </c>
      <c r="K17" s="55"/>
      <c r="L17" s="669">
        <v>743.41</v>
      </c>
      <c r="M17" s="55"/>
      <c r="N17" s="669">
        <v>752.97</v>
      </c>
      <c r="O17" s="22"/>
      <c r="P17" s="4"/>
    </row>
    <row r="18" spans="1:16" ht="18.75" customHeight="1">
      <c r="A18" s="4"/>
      <c r="B18" s="8"/>
      <c r="C18" s="330" t="s">
        <v>118</v>
      </c>
      <c r="D18" s="18"/>
      <c r="E18" s="672"/>
      <c r="F18" s="669">
        <v>822.05</v>
      </c>
      <c r="G18" s="55"/>
      <c r="H18" s="669">
        <v>823.49</v>
      </c>
      <c r="I18" s="55"/>
      <c r="J18" s="669">
        <v>842.44</v>
      </c>
      <c r="K18" s="55"/>
      <c r="L18" s="669">
        <v>842.33</v>
      </c>
      <c r="M18" s="55"/>
      <c r="N18" s="669">
        <v>838.39</v>
      </c>
      <c r="O18" s="22"/>
      <c r="P18" s="4"/>
    </row>
    <row r="19" spans="1:16" ht="18.75" customHeight="1">
      <c r="A19" s="4"/>
      <c r="B19" s="8"/>
      <c r="C19" s="330" t="s">
        <v>117</v>
      </c>
      <c r="D19" s="18"/>
      <c r="E19" s="672"/>
      <c r="F19" s="669">
        <v>869.02</v>
      </c>
      <c r="G19" s="55"/>
      <c r="H19" s="669">
        <v>867.24</v>
      </c>
      <c r="I19" s="55"/>
      <c r="J19" s="669">
        <v>869.62</v>
      </c>
      <c r="K19" s="55"/>
      <c r="L19" s="669">
        <v>866.97</v>
      </c>
      <c r="M19" s="55"/>
      <c r="N19" s="669">
        <v>877.45</v>
      </c>
      <c r="O19" s="22"/>
      <c r="P19" s="4"/>
    </row>
    <row r="20" spans="1:16" ht="18.75" customHeight="1">
      <c r="A20" s="4"/>
      <c r="B20" s="8"/>
      <c r="C20" s="330" t="s">
        <v>116</v>
      </c>
      <c r="D20" s="18"/>
      <c r="E20" s="23"/>
      <c r="F20" s="669">
        <v>734.3</v>
      </c>
      <c r="G20" s="55"/>
      <c r="H20" s="669">
        <v>735.91</v>
      </c>
      <c r="I20" s="55"/>
      <c r="J20" s="669">
        <v>740.51</v>
      </c>
      <c r="K20" s="55"/>
      <c r="L20" s="669">
        <v>744.29</v>
      </c>
      <c r="M20" s="55"/>
      <c r="N20" s="669">
        <v>746.37</v>
      </c>
      <c r="O20" s="22"/>
      <c r="P20" s="4"/>
    </row>
    <row r="21" spans="1:16" ht="18.75" customHeight="1">
      <c r="A21" s="4"/>
      <c r="B21" s="8"/>
      <c r="C21" s="330" t="s">
        <v>115</v>
      </c>
      <c r="D21" s="18"/>
      <c r="E21" s="672"/>
      <c r="F21" s="669">
        <v>835.06</v>
      </c>
      <c r="G21" s="55"/>
      <c r="H21" s="669">
        <v>833.76</v>
      </c>
      <c r="I21" s="55"/>
      <c r="J21" s="669">
        <v>836.33</v>
      </c>
      <c r="K21" s="55"/>
      <c r="L21" s="669">
        <v>848.78</v>
      </c>
      <c r="M21" s="55"/>
      <c r="N21" s="669">
        <v>855.43</v>
      </c>
      <c r="O21" s="22"/>
      <c r="P21" s="4"/>
    </row>
    <row r="22" spans="1:16" ht="18.75" customHeight="1">
      <c r="A22" s="4"/>
      <c r="B22" s="8"/>
      <c r="C22" s="330" t="s">
        <v>114</v>
      </c>
      <c r="D22" s="18"/>
      <c r="E22" s="672"/>
      <c r="F22" s="669">
        <v>834.61</v>
      </c>
      <c r="G22" s="55"/>
      <c r="H22" s="669">
        <v>832.03</v>
      </c>
      <c r="I22" s="55"/>
      <c r="J22" s="669">
        <v>828.92</v>
      </c>
      <c r="K22" s="55"/>
      <c r="L22" s="669">
        <v>831.63</v>
      </c>
      <c r="M22" s="55"/>
      <c r="N22" s="669">
        <v>835.32</v>
      </c>
      <c r="O22" s="22"/>
      <c r="P22" s="4"/>
    </row>
    <row r="23" spans="1:16" ht="18.75" customHeight="1">
      <c r="A23" s="4"/>
      <c r="B23" s="8"/>
      <c r="C23" s="330" t="s">
        <v>113</v>
      </c>
      <c r="D23" s="18"/>
      <c r="E23" s="672"/>
      <c r="F23" s="669">
        <v>798.25</v>
      </c>
      <c r="G23" s="55"/>
      <c r="H23" s="669">
        <v>798.3</v>
      </c>
      <c r="I23" s="55"/>
      <c r="J23" s="669">
        <v>803.97</v>
      </c>
      <c r="K23" s="55"/>
      <c r="L23" s="669">
        <v>804.48</v>
      </c>
      <c r="M23" s="55"/>
      <c r="N23" s="669">
        <v>806.02</v>
      </c>
      <c r="O23" s="22"/>
      <c r="P23" s="4"/>
    </row>
    <row r="24" spans="1:16" ht="18.75" customHeight="1">
      <c r="A24" s="4"/>
      <c r="B24" s="8"/>
      <c r="C24" s="330" t="s">
        <v>112</v>
      </c>
      <c r="D24" s="18"/>
      <c r="E24" s="23"/>
      <c r="F24" s="669">
        <v>643.6</v>
      </c>
      <c r="G24" s="55"/>
      <c r="H24" s="669">
        <v>642.36</v>
      </c>
      <c r="I24" s="55"/>
      <c r="J24" s="669">
        <v>648.70000000000005</v>
      </c>
      <c r="K24" s="55"/>
      <c r="L24" s="669">
        <v>649.79999999999995</v>
      </c>
      <c r="M24" s="55"/>
      <c r="N24" s="669">
        <v>656.76</v>
      </c>
      <c r="O24" s="22"/>
      <c r="P24" s="4"/>
    </row>
    <row r="25" spans="1:16" ht="26.25" customHeight="1" thickBot="1">
      <c r="A25" s="4"/>
      <c r="B25" s="8"/>
      <c r="C25" s="672"/>
      <c r="D25" s="672"/>
      <c r="E25" s="672"/>
      <c r="F25" s="667"/>
      <c r="G25" s="667"/>
      <c r="H25" s="667"/>
      <c r="I25" s="667"/>
      <c r="J25" s="667"/>
      <c r="K25" s="667"/>
      <c r="M25" s="667"/>
      <c r="N25" s="667"/>
      <c r="O25" s="22"/>
      <c r="P25" s="4"/>
    </row>
    <row r="26" spans="1:16" s="12" customFormat="1" ht="13.5" customHeight="1" thickBot="1">
      <c r="A26" s="11"/>
      <c r="B26" s="21"/>
      <c r="C26" s="660" t="s">
        <v>129</v>
      </c>
      <c r="D26" s="661"/>
      <c r="E26" s="661"/>
      <c r="F26" s="662"/>
      <c r="G26" s="662"/>
      <c r="H26" s="662"/>
      <c r="I26" s="662"/>
      <c r="J26" s="662"/>
      <c r="K26" s="662"/>
      <c r="L26" s="662"/>
      <c r="M26" s="662"/>
      <c r="N26" s="662"/>
      <c r="O26" s="22"/>
      <c r="P26" s="11"/>
    </row>
    <row r="27" spans="1:16" ht="12.75" customHeight="1">
      <c r="A27" s="4"/>
      <c r="B27" s="8"/>
      <c r="C27" s="1616" t="s">
        <v>128</v>
      </c>
      <c r="D27" s="1617"/>
      <c r="E27" s="672"/>
      <c r="F27" s="672"/>
      <c r="G27" s="672"/>
      <c r="H27" s="672"/>
      <c r="I27" s="672"/>
      <c r="J27" s="672"/>
      <c r="K27" s="672"/>
      <c r="L27" s="672"/>
      <c r="M27" s="672"/>
      <c r="N27" s="672"/>
      <c r="O27" s="22"/>
      <c r="P27" s="4"/>
    </row>
    <row r="28" spans="1:16" ht="12.75" hidden="1" customHeight="1">
      <c r="A28" s="4"/>
      <c r="B28" s="8"/>
      <c r="C28" s="1618"/>
      <c r="D28" s="1618"/>
      <c r="E28" s="672"/>
      <c r="F28" s="671">
        <v>2009</v>
      </c>
      <c r="G28" s="245"/>
      <c r="H28" s="1615">
        <v>2010</v>
      </c>
      <c r="I28" s="1615"/>
      <c r="J28" s="1615"/>
      <c r="K28" s="1615"/>
      <c r="L28" s="1615"/>
      <c r="M28" s="1615"/>
      <c r="N28" s="1615"/>
      <c r="O28" s="22"/>
      <c r="P28" s="4"/>
    </row>
    <row r="29" spans="1:16" ht="13.5" hidden="1" customHeight="1">
      <c r="A29" s="4"/>
      <c r="B29" s="8"/>
      <c r="C29" s="672"/>
      <c r="D29" s="672"/>
      <c r="E29" s="672"/>
      <c r="F29" s="668" t="s">
        <v>391</v>
      </c>
      <c r="G29" s="8"/>
      <c r="H29" s="668" t="s">
        <v>521</v>
      </c>
      <c r="I29" s="8"/>
      <c r="J29" s="668" t="s">
        <v>392</v>
      </c>
      <c r="K29" s="8"/>
      <c r="L29" s="689" t="s">
        <v>522</v>
      </c>
      <c r="M29" s="8"/>
      <c r="N29" s="668" t="s">
        <v>391</v>
      </c>
      <c r="O29" s="22"/>
      <c r="P29" s="4"/>
    </row>
    <row r="30" spans="1:16" s="665" customFormat="1" ht="23.25" customHeight="1">
      <c r="A30" s="663"/>
      <c r="B30" s="664"/>
      <c r="C30" s="1608" t="s">
        <v>95</v>
      </c>
      <c r="D30" s="1608"/>
      <c r="E30" s="690"/>
      <c r="F30" s="691">
        <v>5.05</v>
      </c>
      <c r="G30" s="692"/>
      <c r="H30" s="691">
        <v>5.04</v>
      </c>
      <c r="I30" s="692"/>
      <c r="J30" s="691">
        <v>5.05</v>
      </c>
      <c r="K30" s="692"/>
      <c r="L30" s="691">
        <v>5.0999999999999996</v>
      </c>
      <c r="M30" s="692"/>
      <c r="N30" s="691">
        <v>5.08</v>
      </c>
      <c r="O30" s="693"/>
      <c r="P30" s="663"/>
    </row>
    <row r="31" spans="1:16" ht="18" customHeight="1">
      <c r="A31" s="4"/>
      <c r="B31" s="8"/>
      <c r="C31" s="330" t="s">
        <v>127</v>
      </c>
      <c r="D31" s="18"/>
      <c r="E31" s="672"/>
      <c r="F31" s="669">
        <v>11.7</v>
      </c>
      <c r="G31" s="55"/>
      <c r="H31" s="669">
        <v>11.7</v>
      </c>
      <c r="I31" s="55"/>
      <c r="J31" s="669">
        <v>11.8</v>
      </c>
      <c r="K31" s="55"/>
      <c r="L31" s="669">
        <v>11.87</v>
      </c>
      <c r="M31" s="55"/>
      <c r="N31" s="669">
        <v>11.87</v>
      </c>
      <c r="O31" s="693"/>
      <c r="P31" s="4"/>
    </row>
    <row r="32" spans="1:16" ht="18" customHeight="1">
      <c r="A32" s="4"/>
      <c r="B32" s="8"/>
      <c r="C32" s="330" t="s">
        <v>126</v>
      </c>
      <c r="D32" s="55"/>
      <c r="E32" s="8"/>
      <c r="F32" s="669">
        <v>4.21</v>
      </c>
      <c r="G32" s="55"/>
      <c r="H32" s="669">
        <v>4.2</v>
      </c>
      <c r="I32" s="55"/>
      <c r="J32" s="669">
        <v>4.2</v>
      </c>
      <c r="K32" s="55"/>
      <c r="L32" s="669">
        <v>4.22</v>
      </c>
      <c r="M32" s="55"/>
      <c r="N32" s="669">
        <v>4.2</v>
      </c>
      <c r="O32" s="693"/>
      <c r="P32" s="4"/>
    </row>
    <row r="33" spans="1:16" ht="18" customHeight="1">
      <c r="A33" s="4"/>
      <c r="B33" s="8"/>
      <c r="C33" s="330" t="s">
        <v>125</v>
      </c>
      <c r="D33" s="55"/>
      <c r="E33" s="8"/>
      <c r="F33" s="669">
        <v>4.2</v>
      </c>
      <c r="G33" s="55"/>
      <c r="H33" s="669">
        <v>4.18</v>
      </c>
      <c r="I33" s="55"/>
      <c r="J33" s="669">
        <v>4.12</v>
      </c>
      <c r="K33" s="55"/>
      <c r="L33" s="669">
        <v>4.2</v>
      </c>
      <c r="M33" s="55"/>
      <c r="N33" s="669">
        <v>4.2</v>
      </c>
      <c r="O33" s="693"/>
      <c r="P33" s="4"/>
    </row>
    <row r="34" spans="1:16" ht="18" customHeight="1">
      <c r="A34" s="4"/>
      <c r="B34" s="8"/>
      <c r="C34" s="330" t="s">
        <v>124</v>
      </c>
      <c r="D34" s="18"/>
      <c r="E34" s="23"/>
      <c r="F34" s="669">
        <v>7.32</v>
      </c>
      <c r="G34" s="55"/>
      <c r="H34" s="669">
        <v>7.23</v>
      </c>
      <c r="I34" s="55"/>
      <c r="J34" s="669">
        <v>7.27</v>
      </c>
      <c r="K34" s="55"/>
      <c r="L34" s="669">
        <v>7.28</v>
      </c>
      <c r="M34" s="55"/>
      <c r="N34" s="669">
        <v>7.3</v>
      </c>
      <c r="O34" s="22"/>
      <c r="P34" s="4"/>
    </row>
    <row r="35" spans="1:16" ht="18" customHeight="1">
      <c r="A35" s="4"/>
      <c r="B35" s="8"/>
      <c r="C35" s="330" t="s">
        <v>123</v>
      </c>
      <c r="D35" s="55"/>
      <c r="E35" s="8"/>
      <c r="F35" s="669">
        <v>4.5999999999999996</v>
      </c>
      <c r="G35" s="55"/>
      <c r="H35" s="669">
        <v>4.5999999999999996</v>
      </c>
      <c r="I35" s="55"/>
      <c r="J35" s="669">
        <v>4.5999999999999996</v>
      </c>
      <c r="K35" s="55"/>
      <c r="L35" s="669">
        <v>4.57</v>
      </c>
      <c r="M35" s="55"/>
      <c r="N35" s="669">
        <v>4.62</v>
      </c>
      <c r="O35" s="22"/>
      <c r="P35" s="4"/>
    </row>
    <row r="36" spans="1:16" ht="18" customHeight="1">
      <c r="A36" s="4"/>
      <c r="B36" s="8"/>
      <c r="C36" s="330" t="s">
        <v>122</v>
      </c>
      <c r="D36" s="55"/>
      <c r="E36" s="8"/>
      <c r="F36" s="669">
        <v>4.37</v>
      </c>
      <c r="G36" s="55"/>
      <c r="H36" s="669">
        <v>4.37</v>
      </c>
      <c r="I36" s="55"/>
      <c r="J36" s="669">
        <v>4.4000000000000004</v>
      </c>
      <c r="K36" s="55"/>
      <c r="L36" s="669">
        <v>4.37</v>
      </c>
      <c r="M36" s="55"/>
      <c r="N36" s="669">
        <v>4.38</v>
      </c>
      <c r="O36" s="22"/>
      <c r="P36" s="4"/>
    </row>
    <row r="37" spans="1:16" ht="18" customHeight="1">
      <c r="A37" s="4"/>
      <c r="B37" s="8"/>
      <c r="C37" s="330" t="s">
        <v>121</v>
      </c>
      <c r="D37" s="55"/>
      <c r="E37" s="8"/>
      <c r="F37" s="669">
        <v>4.32</v>
      </c>
      <c r="G37" s="55"/>
      <c r="H37" s="669">
        <v>4.4000000000000004</v>
      </c>
      <c r="I37" s="55"/>
      <c r="J37" s="669">
        <v>4.34</v>
      </c>
      <c r="K37" s="55"/>
      <c r="L37" s="669">
        <v>4.38</v>
      </c>
      <c r="M37" s="55"/>
      <c r="N37" s="669">
        <v>4.38</v>
      </c>
      <c r="O37" s="22"/>
      <c r="P37" s="4"/>
    </row>
    <row r="38" spans="1:16" ht="18" customHeight="1">
      <c r="A38" s="4"/>
      <c r="B38" s="8"/>
      <c r="C38" s="330" t="s">
        <v>120</v>
      </c>
      <c r="D38" s="55"/>
      <c r="E38" s="8"/>
      <c r="F38" s="669">
        <v>4.3</v>
      </c>
      <c r="G38" s="55"/>
      <c r="H38" s="669">
        <v>4.3</v>
      </c>
      <c r="I38" s="55"/>
      <c r="J38" s="669">
        <v>4.32</v>
      </c>
      <c r="K38" s="55"/>
      <c r="L38" s="669">
        <v>4.32</v>
      </c>
      <c r="M38" s="55"/>
      <c r="N38" s="669">
        <v>4.34</v>
      </c>
      <c r="O38" s="22"/>
      <c r="P38" s="4"/>
    </row>
    <row r="39" spans="1:16" ht="18" customHeight="1">
      <c r="A39" s="4"/>
      <c r="B39" s="8"/>
      <c r="C39" s="330" t="s">
        <v>119</v>
      </c>
      <c r="D39" s="55"/>
      <c r="E39" s="8"/>
      <c r="F39" s="669">
        <v>4.2</v>
      </c>
      <c r="G39" s="55"/>
      <c r="H39" s="669">
        <v>4.24</v>
      </c>
      <c r="I39" s="55"/>
      <c r="J39" s="669">
        <v>4.28</v>
      </c>
      <c r="K39" s="55"/>
      <c r="L39" s="669">
        <v>4.29</v>
      </c>
      <c r="M39" s="55"/>
      <c r="N39" s="669">
        <v>4.4000000000000004</v>
      </c>
      <c r="O39" s="22"/>
      <c r="P39" s="4"/>
    </row>
    <row r="40" spans="1:16" ht="18" customHeight="1">
      <c r="A40" s="4"/>
      <c r="B40" s="8"/>
      <c r="C40" s="330" t="s">
        <v>118</v>
      </c>
      <c r="D40" s="55"/>
      <c r="E40" s="8"/>
      <c r="F40" s="669">
        <v>4.75</v>
      </c>
      <c r="G40" s="55"/>
      <c r="H40" s="669">
        <v>4.75</v>
      </c>
      <c r="I40" s="55"/>
      <c r="J40" s="669">
        <v>4.9000000000000004</v>
      </c>
      <c r="K40" s="55"/>
      <c r="L40" s="669">
        <v>4.9000000000000004</v>
      </c>
      <c r="M40" s="55"/>
      <c r="N40" s="669">
        <v>4.84</v>
      </c>
      <c r="O40" s="22"/>
      <c r="P40" s="4"/>
    </row>
    <row r="41" spans="1:16" ht="18" customHeight="1">
      <c r="A41" s="4"/>
      <c r="B41" s="8"/>
      <c r="C41" s="330" t="s">
        <v>117</v>
      </c>
      <c r="D41" s="18"/>
      <c r="E41" s="23"/>
      <c r="F41" s="669">
        <v>5.05</v>
      </c>
      <c r="G41" s="55"/>
      <c r="H41" s="669">
        <v>5.01</v>
      </c>
      <c r="I41" s="55"/>
      <c r="J41" s="669">
        <v>5</v>
      </c>
      <c r="K41" s="55"/>
      <c r="L41" s="669">
        <v>5.01</v>
      </c>
      <c r="M41" s="55"/>
      <c r="N41" s="669">
        <v>5.0999999999999996</v>
      </c>
      <c r="O41" s="22"/>
      <c r="P41" s="4"/>
    </row>
    <row r="42" spans="1:16" ht="18" customHeight="1">
      <c r="A42" s="4"/>
      <c r="B42" s="8"/>
      <c r="C42" s="330" t="s">
        <v>116</v>
      </c>
      <c r="D42" s="55"/>
      <c r="E42" s="8"/>
      <c r="F42" s="669">
        <v>4.26</v>
      </c>
      <c r="G42" s="55"/>
      <c r="H42" s="669">
        <v>4.25</v>
      </c>
      <c r="I42" s="55"/>
      <c r="J42" s="669">
        <v>4.3</v>
      </c>
      <c r="K42" s="55"/>
      <c r="L42" s="669">
        <v>4.3</v>
      </c>
      <c r="M42" s="55"/>
      <c r="N42" s="669">
        <v>4.3</v>
      </c>
      <c r="O42" s="22"/>
      <c r="P42" s="4"/>
    </row>
    <row r="43" spans="1:16" ht="18" customHeight="1">
      <c r="A43" s="4"/>
      <c r="B43" s="8"/>
      <c r="C43" s="330" t="s">
        <v>115</v>
      </c>
      <c r="D43" s="55"/>
      <c r="E43" s="8"/>
      <c r="F43" s="669">
        <v>4.83</v>
      </c>
      <c r="G43" s="55"/>
      <c r="H43" s="669">
        <v>4.8</v>
      </c>
      <c r="I43" s="55"/>
      <c r="J43" s="669">
        <v>4.82</v>
      </c>
      <c r="K43" s="55"/>
      <c r="L43" s="669">
        <v>4.9000000000000004</v>
      </c>
      <c r="M43" s="55"/>
      <c r="N43" s="669">
        <v>4.9000000000000004</v>
      </c>
      <c r="O43" s="22"/>
      <c r="P43" s="4"/>
    </row>
    <row r="44" spans="1:16" ht="18" customHeight="1">
      <c r="A44" s="4"/>
      <c r="B44" s="8"/>
      <c r="C44" s="330" t="s">
        <v>114</v>
      </c>
      <c r="D44" s="55"/>
      <c r="E44" s="8"/>
      <c r="F44" s="669">
        <v>4.82</v>
      </c>
      <c r="G44" s="55"/>
      <c r="H44" s="669">
        <v>4.8</v>
      </c>
      <c r="I44" s="55"/>
      <c r="J44" s="669">
        <v>4.78</v>
      </c>
      <c r="K44" s="55"/>
      <c r="L44" s="669">
        <v>4.8</v>
      </c>
      <c r="M44" s="55"/>
      <c r="N44" s="669">
        <v>4.82</v>
      </c>
      <c r="O44" s="22"/>
      <c r="P44" s="4"/>
    </row>
    <row r="45" spans="1:16" ht="18" customHeight="1">
      <c r="A45" s="4"/>
      <c r="B45" s="8"/>
      <c r="C45" s="330" t="s">
        <v>113</v>
      </c>
      <c r="D45" s="55"/>
      <c r="E45" s="8"/>
      <c r="F45" s="669">
        <v>4.5999999999999996</v>
      </c>
      <c r="G45" s="55"/>
      <c r="H45" s="669">
        <v>4.5999999999999996</v>
      </c>
      <c r="I45" s="55"/>
      <c r="J45" s="669">
        <v>4.7</v>
      </c>
      <c r="K45" s="55"/>
      <c r="L45" s="669">
        <v>4.7</v>
      </c>
      <c r="M45" s="55"/>
      <c r="N45" s="669">
        <v>4.7</v>
      </c>
      <c r="O45" s="22"/>
      <c r="P45" s="4"/>
    </row>
    <row r="46" spans="1:16" ht="18" customHeight="1">
      <c r="A46" s="4"/>
      <c r="B46" s="8"/>
      <c r="C46" s="330" t="s">
        <v>112</v>
      </c>
      <c r="D46" s="55"/>
      <c r="E46" s="8"/>
      <c r="F46" s="669">
        <v>3.73</v>
      </c>
      <c r="G46" s="55"/>
      <c r="H46" s="669">
        <v>3.71</v>
      </c>
      <c r="I46" s="55"/>
      <c r="J46" s="669">
        <v>3.75</v>
      </c>
      <c r="K46" s="55"/>
      <c r="L46" s="669">
        <v>3.76</v>
      </c>
      <c r="M46" s="55"/>
      <c r="N46" s="669">
        <v>3.79</v>
      </c>
      <c r="O46" s="22"/>
      <c r="P46" s="4"/>
    </row>
    <row r="47" spans="1:16" ht="6" customHeight="1">
      <c r="A47" s="4"/>
      <c r="B47" s="8"/>
      <c r="C47" s="330"/>
      <c r="D47" s="55"/>
      <c r="E47" s="8"/>
      <c r="F47" s="694"/>
      <c r="G47" s="694"/>
      <c r="H47" s="694"/>
      <c r="I47" s="694"/>
      <c r="J47" s="694"/>
      <c r="K47" s="694"/>
      <c r="L47" s="694"/>
      <c r="M47" s="694"/>
      <c r="N47" s="694"/>
      <c r="O47" s="22"/>
      <c r="P47" s="4"/>
    </row>
    <row r="48" spans="1:16" ht="18" customHeight="1">
      <c r="A48" s="4"/>
      <c r="B48" s="8"/>
      <c r="C48" s="1512"/>
      <c r="D48" s="1512"/>
      <c r="E48" s="1512"/>
      <c r="F48" s="1512"/>
      <c r="G48" s="1512"/>
      <c r="H48" s="1512"/>
      <c r="I48" s="1512"/>
      <c r="J48" s="1512"/>
      <c r="K48" s="1512"/>
      <c r="L48" s="1512"/>
      <c r="M48" s="1512"/>
      <c r="N48" s="1512"/>
      <c r="O48" s="22"/>
      <c r="P48" s="4"/>
    </row>
    <row r="49" spans="1:246" ht="13.5" customHeight="1">
      <c r="A49" s="584"/>
      <c r="B49" s="584"/>
      <c r="C49" s="1609" t="s">
        <v>111</v>
      </c>
      <c r="D49" s="1609"/>
      <c r="E49" s="1609"/>
      <c r="F49" s="1609"/>
      <c r="G49" s="1609"/>
      <c r="H49" s="1609"/>
      <c r="I49" s="1609"/>
      <c r="J49" s="1609"/>
      <c r="K49" s="1609"/>
      <c r="L49" s="1609"/>
      <c r="M49" s="1609"/>
      <c r="N49" s="1609"/>
      <c r="O49" s="22"/>
      <c r="P49" s="584"/>
      <c r="Q49" s="584"/>
      <c r="R49" s="584"/>
      <c r="S49" s="584"/>
      <c r="T49" s="584"/>
      <c r="U49" s="584"/>
      <c r="V49" s="584"/>
      <c r="W49" s="584"/>
      <c r="X49" s="584"/>
      <c r="Y49" s="584"/>
      <c r="Z49" s="584"/>
      <c r="AA49" s="584"/>
      <c r="AB49" s="584"/>
      <c r="AC49" s="584"/>
      <c r="AD49" s="584"/>
      <c r="AE49" s="584"/>
      <c r="AF49" s="584"/>
      <c r="AG49" s="584"/>
      <c r="AH49" s="584"/>
      <c r="AI49" s="584"/>
      <c r="AJ49" s="584"/>
      <c r="AK49" s="584"/>
      <c r="AL49" s="584"/>
      <c r="AM49" s="584"/>
      <c r="AN49" s="584"/>
      <c r="AO49" s="584"/>
      <c r="AP49" s="584"/>
      <c r="AQ49" s="584"/>
      <c r="AR49" s="584"/>
      <c r="AS49" s="584"/>
      <c r="AT49" s="584"/>
      <c r="AU49" s="584"/>
      <c r="AV49" s="584"/>
      <c r="AW49" s="584"/>
      <c r="AX49" s="584"/>
      <c r="AY49" s="584"/>
      <c r="AZ49" s="584"/>
      <c r="BA49" s="584"/>
      <c r="BB49" s="584"/>
      <c r="BC49" s="584"/>
      <c r="BD49" s="584"/>
      <c r="BE49" s="584"/>
      <c r="BF49" s="584"/>
      <c r="BG49" s="584"/>
      <c r="BH49" s="584"/>
      <c r="BI49" s="584"/>
      <c r="BJ49" s="584"/>
      <c r="BK49" s="584"/>
      <c r="BL49" s="584"/>
      <c r="BM49" s="584"/>
      <c r="BN49" s="584"/>
      <c r="BO49" s="584"/>
      <c r="BP49" s="584"/>
      <c r="BQ49" s="584"/>
      <c r="BR49" s="584"/>
      <c r="BS49" s="584"/>
      <c r="BT49" s="584"/>
      <c r="BU49" s="584"/>
      <c r="BV49" s="584"/>
      <c r="BW49" s="584"/>
      <c r="BX49" s="584"/>
      <c r="BY49" s="584"/>
      <c r="BZ49" s="584"/>
      <c r="CA49" s="584"/>
      <c r="CB49" s="584"/>
      <c r="CC49" s="584"/>
      <c r="CD49" s="584"/>
      <c r="CE49" s="584"/>
      <c r="CF49" s="584"/>
      <c r="CG49" s="584"/>
      <c r="CH49" s="584"/>
      <c r="CI49" s="584"/>
      <c r="CJ49" s="584"/>
      <c r="CK49" s="584"/>
      <c r="CL49" s="584"/>
      <c r="CM49" s="584"/>
      <c r="CN49" s="584"/>
      <c r="CO49" s="584"/>
      <c r="CP49" s="584"/>
      <c r="CQ49" s="584"/>
      <c r="CR49" s="584"/>
      <c r="CS49" s="584"/>
      <c r="CT49" s="584"/>
      <c r="CU49" s="584"/>
      <c r="CV49" s="584"/>
      <c r="CW49" s="584"/>
      <c r="CX49" s="584"/>
      <c r="CY49" s="584"/>
      <c r="CZ49" s="584"/>
      <c r="DA49" s="584"/>
      <c r="DB49" s="584"/>
      <c r="DC49" s="584"/>
      <c r="DD49" s="584"/>
      <c r="DE49" s="584"/>
      <c r="DF49" s="584"/>
      <c r="DG49" s="584"/>
      <c r="DH49" s="584"/>
      <c r="DI49" s="584"/>
      <c r="DJ49" s="584"/>
      <c r="DK49" s="584"/>
      <c r="DL49" s="584"/>
      <c r="DM49" s="584"/>
      <c r="DN49" s="584"/>
      <c r="DO49" s="584"/>
      <c r="DP49" s="584"/>
      <c r="DQ49" s="584"/>
      <c r="DR49" s="584"/>
      <c r="DS49" s="584"/>
      <c r="DT49" s="584"/>
      <c r="DU49" s="584"/>
      <c r="DV49" s="584"/>
      <c r="DW49" s="584"/>
      <c r="DX49" s="584"/>
      <c r="DY49" s="584"/>
      <c r="DZ49" s="584"/>
      <c r="EA49" s="584"/>
      <c r="EB49" s="584"/>
      <c r="EC49" s="584"/>
      <c r="ED49" s="584"/>
      <c r="EE49" s="584"/>
      <c r="EF49" s="584"/>
      <c r="EG49" s="584"/>
      <c r="EH49" s="584"/>
      <c r="EI49" s="584"/>
      <c r="EJ49" s="584"/>
      <c r="EK49" s="584"/>
      <c r="EL49" s="584"/>
      <c r="EM49" s="584"/>
      <c r="EN49" s="584"/>
      <c r="EO49" s="584"/>
      <c r="EP49" s="584"/>
      <c r="EQ49" s="584"/>
      <c r="ER49" s="584"/>
      <c r="ES49" s="584"/>
      <c r="ET49" s="584"/>
      <c r="EU49" s="584"/>
      <c r="EV49" s="584"/>
      <c r="EW49" s="584"/>
      <c r="EX49" s="584"/>
      <c r="EY49" s="584"/>
      <c r="EZ49" s="584"/>
      <c r="FA49" s="584"/>
      <c r="FB49" s="584"/>
      <c r="FC49" s="584"/>
      <c r="FD49" s="584"/>
      <c r="FE49" s="584"/>
      <c r="FF49" s="584"/>
      <c r="FG49" s="584"/>
      <c r="FH49" s="584"/>
      <c r="FI49" s="584"/>
      <c r="FJ49" s="584"/>
      <c r="FK49" s="584"/>
      <c r="FL49" s="584"/>
      <c r="FM49" s="584"/>
      <c r="FN49" s="584"/>
      <c r="FO49" s="584"/>
      <c r="FP49" s="584"/>
      <c r="FQ49" s="584"/>
      <c r="FR49" s="584"/>
      <c r="FS49" s="584"/>
      <c r="FT49" s="584"/>
      <c r="FU49" s="584"/>
      <c r="FV49" s="584"/>
      <c r="FW49" s="584"/>
      <c r="FX49" s="584"/>
      <c r="FY49" s="584"/>
      <c r="FZ49" s="584"/>
      <c r="GA49" s="584"/>
      <c r="GB49" s="584"/>
      <c r="GC49" s="584"/>
      <c r="GD49" s="584"/>
      <c r="GE49" s="584"/>
      <c r="GF49" s="584"/>
      <c r="GG49" s="584"/>
      <c r="GH49" s="584"/>
      <c r="GI49" s="584"/>
      <c r="GJ49" s="584"/>
      <c r="GK49" s="584"/>
      <c r="GL49" s="584"/>
      <c r="GM49" s="584"/>
      <c r="GN49" s="584"/>
      <c r="GO49" s="584"/>
      <c r="GP49" s="584"/>
      <c r="GQ49" s="584"/>
      <c r="GR49" s="584"/>
      <c r="GS49" s="584"/>
      <c r="GT49" s="584"/>
      <c r="GU49" s="584"/>
      <c r="GV49" s="584"/>
      <c r="GW49" s="584"/>
      <c r="GX49" s="584"/>
      <c r="GY49" s="584"/>
      <c r="GZ49" s="584"/>
      <c r="HA49" s="584"/>
      <c r="HB49" s="584"/>
      <c r="HC49" s="584"/>
      <c r="HD49" s="584"/>
      <c r="HE49" s="584"/>
      <c r="HF49" s="584"/>
      <c r="HG49" s="584"/>
      <c r="HH49" s="584"/>
      <c r="HI49" s="584"/>
      <c r="HJ49" s="584"/>
      <c r="HK49" s="584"/>
      <c r="HL49" s="584"/>
      <c r="HM49" s="584"/>
      <c r="HN49" s="584"/>
      <c r="HO49" s="584"/>
      <c r="HP49" s="584"/>
      <c r="HQ49" s="584"/>
      <c r="HR49" s="584"/>
      <c r="HS49" s="584"/>
      <c r="HT49" s="584"/>
      <c r="HU49" s="584"/>
      <c r="HV49" s="584"/>
      <c r="HW49" s="584"/>
      <c r="HX49" s="584"/>
      <c r="HY49" s="584"/>
      <c r="HZ49" s="584"/>
      <c r="IA49" s="584"/>
      <c r="IB49" s="584"/>
      <c r="IC49" s="584"/>
      <c r="ID49" s="584"/>
      <c r="IE49" s="584"/>
      <c r="IF49" s="584"/>
      <c r="IG49" s="584"/>
      <c r="IH49" s="584"/>
      <c r="II49" s="584"/>
      <c r="IJ49" s="584"/>
      <c r="IK49" s="584"/>
      <c r="IL49" s="584"/>
    </row>
    <row r="50" spans="1:246" ht="13.5" customHeight="1" thickBot="1">
      <c r="A50" s="4"/>
      <c r="B50" s="8"/>
      <c r="C50" s="95" t="s">
        <v>110</v>
      </c>
      <c r="D50" s="5"/>
      <c r="E50" s="5"/>
      <c r="F50" s="5"/>
      <c r="G50" s="5"/>
      <c r="H50" s="5"/>
      <c r="I50" s="5"/>
      <c r="J50" s="5"/>
      <c r="K50" s="5"/>
      <c r="L50" s="5"/>
      <c r="M50" s="5"/>
      <c r="N50" s="5"/>
      <c r="O50" s="22"/>
      <c r="P50" s="4"/>
    </row>
    <row r="51" spans="1:246" ht="13.5" thickBot="1">
      <c r="A51" s="4"/>
      <c r="B51" s="4"/>
      <c r="C51" s="4"/>
      <c r="D51" s="584"/>
      <c r="E51" s="8"/>
      <c r="F51" s="8"/>
      <c r="G51" s="8"/>
      <c r="H51" s="8"/>
      <c r="I51" s="8"/>
      <c r="J51" s="8"/>
      <c r="K51" s="8"/>
      <c r="L51" s="8"/>
      <c r="M51" s="166"/>
      <c r="N51" s="1198" t="s">
        <v>655</v>
      </c>
      <c r="O51" s="695">
        <v>15</v>
      </c>
      <c r="P51" s="4"/>
    </row>
    <row r="57" spans="1:246">
      <c r="B57" s="12"/>
    </row>
    <row r="62" spans="1:246" ht="8.25" customHeight="1"/>
    <row r="64" spans="1:246" ht="9" customHeight="1">
      <c r="O64" s="9"/>
    </row>
    <row r="65" spans="6:15" ht="8.25" customHeight="1">
      <c r="F65" s="1400"/>
      <c r="G65" s="1400"/>
      <c r="H65" s="1400"/>
      <c r="I65" s="1400"/>
      <c r="J65" s="1400"/>
      <c r="K65" s="1400"/>
      <c r="L65" s="1400"/>
      <c r="M65" s="1400"/>
      <c r="N65" s="1400"/>
      <c r="O65" s="1400"/>
    </row>
    <row r="66" spans="6:15" ht="9.75" customHeight="1"/>
    <row r="80" spans="6:15" ht="10.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sheetData>
  <mergeCells count="11">
    <mergeCell ref="C30:D30"/>
    <mergeCell ref="C48:N48"/>
    <mergeCell ref="C49:N49"/>
    <mergeCell ref="F65:O65"/>
    <mergeCell ref="C1:D1"/>
    <mergeCell ref="B2:D2"/>
    <mergeCell ref="C5:D6"/>
    <mergeCell ref="F6:L6"/>
    <mergeCell ref="C8:D8"/>
    <mergeCell ref="C27:D28"/>
    <mergeCell ref="H28:N28"/>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tabColor indexed="20"/>
  </sheetPr>
  <dimension ref="A1:AH107"/>
  <sheetViews>
    <sheetView zoomScale="120" zoomScaleNormal="120" workbookViewId="0">
      <selection activeCell="A38" sqref="A1:XFD1048576"/>
    </sheetView>
  </sheetViews>
  <sheetFormatPr defaultRowHeight="12.75"/>
  <cols>
    <col min="1" max="1" width="1" style="297" customWidth="1"/>
    <col min="2" max="2" width="2.5703125" style="297" customWidth="1"/>
    <col min="3" max="3" width="0.140625" style="297" customWidth="1"/>
    <col min="4" max="4" width="27.42578125" style="297" customWidth="1"/>
    <col min="5" max="5" width="0.140625" style="297" hidden="1" customWidth="1"/>
    <col min="6" max="6" width="5" style="297" customWidth="1"/>
    <col min="7" max="7" width="0.28515625" style="297" customWidth="1"/>
    <col min="8" max="8" width="5" style="297" customWidth="1"/>
    <col min="9" max="9" width="0.28515625" style="297" customWidth="1"/>
    <col min="10" max="10" width="5.140625" style="297" customWidth="1"/>
    <col min="11" max="11" width="0.28515625" style="297" customWidth="1"/>
    <col min="12" max="12" width="5.140625" style="297" customWidth="1"/>
    <col min="13" max="13" width="0.28515625" style="297" customWidth="1"/>
    <col min="14" max="14" width="5.140625" style="297" customWidth="1"/>
    <col min="15" max="15" width="0.28515625" style="297" customWidth="1"/>
    <col min="16" max="16" width="5.28515625" style="297" customWidth="1"/>
    <col min="17" max="17" width="0.28515625" style="297" customWidth="1"/>
    <col min="18" max="18" width="4.85546875" style="297" customWidth="1"/>
    <col min="19" max="19" width="0.5703125" style="297" customWidth="1"/>
    <col min="20" max="20" width="4.85546875" style="297" customWidth="1"/>
    <col min="21" max="21" width="0.28515625" style="297" customWidth="1"/>
    <col min="22" max="22" width="5" style="297" customWidth="1"/>
    <col min="23" max="23" width="0.28515625" style="297" customWidth="1"/>
    <col min="24" max="24" width="5" style="297" customWidth="1"/>
    <col min="25" max="25" width="0.28515625" style="297" customWidth="1"/>
    <col min="26" max="26" width="5" style="297" customWidth="1"/>
    <col min="27" max="27" width="0.42578125" style="1" customWidth="1"/>
    <col min="28" max="28" width="4.7109375" style="297" customWidth="1"/>
    <col min="29" max="29" width="0.28515625" style="297" customWidth="1"/>
    <col min="30" max="30" width="4.7109375" style="297" customWidth="1"/>
    <col min="31" max="31" width="2.5703125" style="297" customWidth="1"/>
    <col min="32" max="32" width="1" style="297" customWidth="1"/>
    <col min="33" max="16384" width="9.140625" style="297"/>
  </cols>
  <sheetData>
    <row r="1" spans="1:32" ht="13.5" customHeight="1" thickBot="1">
      <c r="A1" s="4"/>
      <c r="B1" s="247"/>
      <c r="C1" s="1611" t="s">
        <v>39</v>
      </c>
      <c r="D1" s="1611"/>
      <c r="E1" s="1611"/>
      <c r="F1" s="1611"/>
      <c r="G1" s="1611"/>
      <c r="H1" s="1611"/>
      <c r="I1" s="1611"/>
      <c r="J1" s="29"/>
      <c r="K1" s="29"/>
      <c r="L1" s="29"/>
      <c r="M1" s="29"/>
      <c r="N1" s="29"/>
      <c r="O1" s="29"/>
      <c r="P1" s="29"/>
      <c r="Q1" s="29"/>
      <c r="R1" s="29"/>
      <c r="S1" s="29"/>
      <c r="T1" s="29"/>
      <c r="U1" s="29"/>
      <c r="V1" s="29"/>
      <c r="W1" s="29"/>
      <c r="X1" s="1211"/>
      <c r="Y1" s="1211"/>
      <c r="Z1" s="1211"/>
      <c r="AA1" s="1211"/>
      <c r="AB1" s="1211"/>
      <c r="AC1" s="1211"/>
      <c r="AD1" s="1211" t="s">
        <v>206</v>
      </c>
      <c r="AE1" s="1222"/>
      <c r="AF1" s="4"/>
    </row>
    <row r="2" spans="1:32" ht="6" customHeight="1">
      <c r="A2" s="4"/>
      <c r="B2" s="1217"/>
      <c r="C2" s="1212"/>
      <c r="D2" s="1212"/>
      <c r="E2" s="1212"/>
      <c r="F2" s="19"/>
      <c r="G2" s="19"/>
      <c r="H2" s="19"/>
      <c r="I2" s="19"/>
      <c r="J2" s="19"/>
      <c r="K2" s="19"/>
      <c r="L2" s="19"/>
      <c r="M2" s="19"/>
      <c r="N2" s="19"/>
      <c r="O2" s="19"/>
      <c r="P2" s="19"/>
      <c r="Q2" s="19"/>
      <c r="R2" s="19"/>
      <c r="S2" s="8"/>
      <c r="T2" s="8"/>
      <c r="U2" s="8"/>
      <c r="V2" s="8"/>
      <c r="W2" s="8"/>
      <c r="X2" s="8"/>
      <c r="Y2" s="8"/>
      <c r="Z2" s="8"/>
      <c r="AA2" s="8"/>
      <c r="AB2" s="8"/>
      <c r="AC2" s="8"/>
      <c r="AD2" s="8"/>
      <c r="AE2" s="19"/>
      <c r="AF2" s="8"/>
    </row>
    <row r="3" spans="1:32" ht="11.25" customHeight="1" thickBot="1">
      <c r="A3" s="4"/>
      <c r="B3" s="30"/>
      <c r="C3" s="23"/>
      <c r="D3" s="23"/>
      <c r="E3" s="23"/>
      <c r="F3" s="8"/>
      <c r="G3" s="8"/>
      <c r="H3" s="8"/>
      <c r="I3" s="8"/>
      <c r="J3" s="8"/>
      <c r="K3" s="8"/>
      <c r="L3" s="8"/>
      <c r="M3" s="8"/>
      <c r="N3" s="8"/>
      <c r="O3" s="8"/>
      <c r="P3" s="883"/>
      <c r="Q3" s="883"/>
      <c r="R3" s="883"/>
      <c r="S3" s="883"/>
      <c r="T3" s="883"/>
      <c r="U3" s="883"/>
      <c r="V3" s="883"/>
      <c r="W3" s="883"/>
      <c r="X3" s="883"/>
      <c r="Y3" s="883"/>
      <c r="Z3" s="883"/>
      <c r="AA3" s="883"/>
      <c r="AB3" s="883"/>
      <c r="AC3" s="883"/>
      <c r="AD3" s="883" t="s">
        <v>97</v>
      </c>
      <c r="AE3" s="8"/>
      <c r="AF3" s="8"/>
    </row>
    <row r="4" spans="1:32" ht="13.5" customHeight="1" thickBot="1">
      <c r="A4" s="4"/>
      <c r="B4" s="30"/>
      <c r="C4" s="660" t="s">
        <v>205</v>
      </c>
      <c r="D4" s="661"/>
      <c r="E4" s="661"/>
      <c r="F4" s="1223"/>
      <c r="G4" s="1223"/>
      <c r="H4" s="1223"/>
      <c r="I4" s="1223"/>
      <c r="J4" s="1223"/>
      <c r="K4" s="1223"/>
      <c r="L4" s="1223"/>
      <c r="M4" s="1223"/>
      <c r="N4" s="1223"/>
      <c r="O4" s="1223"/>
      <c r="P4" s="1223"/>
      <c r="Q4" s="1223"/>
      <c r="R4" s="662"/>
      <c r="S4" s="662"/>
      <c r="T4" s="662"/>
      <c r="U4" s="662"/>
      <c r="V4" s="662"/>
      <c r="W4" s="662"/>
      <c r="X4" s="662"/>
      <c r="Y4" s="662"/>
      <c r="Z4" s="662"/>
      <c r="AA4" s="662"/>
      <c r="AB4" s="662"/>
      <c r="AC4" s="662"/>
      <c r="AD4" s="662"/>
      <c r="AE4" s="8"/>
      <c r="AF4" s="8"/>
    </row>
    <row r="5" spans="1:32" ht="3.75" customHeight="1">
      <c r="A5" s="4"/>
      <c r="B5" s="30"/>
      <c r="C5" s="23"/>
      <c r="D5" s="23"/>
      <c r="E5" s="23"/>
      <c r="F5" s="8"/>
      <c r="G5" s="8"/>
      <c r="H5" s="8"/>
      <c r="I5" s="8"/>
      <c r="J5" s="1216"/>
      <c r="K5" s="1216"/>
      <c r="L5" s="8"/>
      <c r="M5" s="8"/>
      <c r="N5" s="8"/>
      <c r="O5" s="8"/>
      <c r="P5" s="1224"/>
      <c r="Q5" s="1224"/>
      <c r="R5" s="1224"/>
      <c r="S5" s="1224"/>
      <c r="T5" s="1224"/>
      <c r="U5" s="1224"/>
      <c r="V5" s="1224"/>
      <c r="W5" s="1224"/>
      <c r="X5" s="1224"/>
      <c r="Y5" s="1224"/>
      <c r="Z5" s="1224"/>
      <c r="AA5" s="1224"/>
      <c r="AB5" s="1224"/>
      <c r="AC5" s="1224"/>
      <c r="AD5" s="1224"/>
      <c r="AE5" s="8"/>
      <c r="AF5" s="8"/>
    </row>
    <row r="6" spans="1:32" ht="13.5" customHeight="1">
      <c r="A6" s="4"/>
      <c r="B6" s="30"/>
      <c r="C6" s="1225" t="s">
        <v>204</v>
      </c>
      <c r="D6" s="1226"/>
      <c r="E6" s="1227"/>
      <c r="F6" s="1226"/>
      <c r="G6" s="1226"/>
      <c r="H6" s="1226"/>
      <c r="I6" s="1226"/>
      <c r="J6" s="1226"/>
      <c r="K6" s="1226"/>
      <c r="L6" s="1226"/>
      <c r="M6" s="1226"/>
      <c r="N6" s="1226"/>
      <c r="O6" s="1226"/>
      <c r="P6" s="1226"/>
      <c r="Q6" s="1226"/>
      <c r="R6" s="1226"/>
      <c r="S6" s="1226"/>
      <c r="T6" s="1226"/>
      <c r="U6" s="1226"/>
      <c r="V6" s="1226"/>
      <c r="W6" s="1226"/>
      <c r="X6" s="1226"/>
      <c r="Y6" s="1226"/>
      <c r="Z6" s="1226"/>
      <c r="AA6" s="1226"/>
      <c r="AB6" s="1226"/>
      <c r="AC6" s="1226"/>
      <c r="AD6" s="1228"/>
      <c r="AE6" s="8"/>
      <c r="AF6" s="8"/>
    </row>
    <row r="7" spans="1:32" ht="3.75" customHeight="1">
      <c r="A7" s="4"/>
      <c r="B7" s="30"/>
      <c r="C7" s="1647" t="s">
        <v>106</v>
      </c>
      <c r="D7" s="1647"/>
      <c r="E7" s="23"/>
      <c r="F7" s="1216"/>
      <c r="G7" s="1216"/>
      <c r="H7" s="1216"/>
      <c r="I7" s="1216"/>
      <c r="J7" s="1216"/>
      <c r="K7" s="1216"/>
      <c r="L7" s="1216"/>
      <c r="M7" s="1216"/>
      <c r="N7" s="1216"/>
      <c r="O7" s="1216"/>
      <c r="P7" s="1"/>
      <c r="Q7" s="1216"/>
      <c r="R7" s="1216"/>
      <c r="S7" s="1216"/>
      <c r="T7" s="1216"/>
      <c r="U7" s="1216"/>
      <c r="V7" s="8"/>
      <c r="W7" s="8"/>
      <c r="X7" s="8"/>
      <c r="Y7" s="8"/>
      <c r="Z7" s="8"/>
      <c r="AA7" s="8"/>
      <c r="AB7" s="8"/>
      <c r="AC7" s="245"/>
      <c r="AD7" s="8"/>
      <c r="AE7" s="8"/>
      <c r="AF7" s="8"/>
    </row>
    <row r="8" spans="1:32" ht="11.25" customHeight="1">
      <c r="A8" s="4"/>
      <c r="B8" s="30"/>
      <c r="C8" s="1648"/>
      <c r="D8" s="1648"/>
      <c r="E8" s="1218"/>
      <c r="F8" s="1615">
        <v>2011</v>
      </c>
      <c r="G8" s="1615"/>
      <c r="H8" s="1615"/>
      <c r="I8" s="1615"/>
      <c r="J8" s="1615"/>
      <c r="K8" s="1615"/>
      <c r="L8" s="1615"/>
      <c r="M8" s="1615"/>
      <c r="N8" s="1615"/>
      <c r="O8" s="1615"/>
      <c r="P8" s="1615"/>
      <c r="Q8" s="1615"/>
      <c r="R8" s="1615"/>
      <c r="S8" s="245"/>
      <c r="T8" s="1615">
        <v>2012</v>
      </c>
      <c r="U8" s="1615"/>
      <c r="V8" s="1615"/>
      <c r="W8" s="1615"/>
      <c r="X8" s="1615"/>
      <c r="Y8" s="1615"/>
      <c r="Z8" s="1615"/>
      <c r="AA8" s="1615"/>
      <c r="AB8" s="1615"/>
      <c r="AC8" s="1615"/>
      <c r="AD8" s="1615"/>
      <c r="AE8" s="8"/>
      <c r="AF8" s="8"/>
    </row>
    <row r="9" spans="1:32" ht="11.25" customHeight="1">
      <c r="A9" s="4"/>
      <c r="B9" s="30"/>
      <c r="C9" s="1218"/>
      <c r="D9" s="1218"/>
      <c r="E9" s="1218"/>
      <c r="F9" s="696" t="s">
        <v>150</v>
      </c>
      <c r="G9" s="5"/>
      <c r="H9" s="696" t="s">
        <v>149</v>
      </c>
      <c r="I9" s="5"/>
      <c r="J9" s="696" t="s">
        <v>148</v>
      </c>
      <c r="K9" s="5"/>
      <c r="L9" s="696" t="s">
        <v>147</v>
      </c>
      <c r="M9" s="5"/>
      <c r="N9" s="696" t="s">
        <v>146</v>
      </c>
      <c r="O9" s="5"/>
      <c r="P9" s="696" t="s">
        <v>145</v>
      </c>
      <c r="Q9" s="5"/>
      <c r="R9" s="696" t="s">
        <v>144</v>
      </c>
      <c r="S9" s="5"/>
      <c r="T9" s="696" t="s">
        <v>143</v>
      </c>
      <c r="U9" s="5"/>
      <c r="V9" s="696" t="s">
        <v>154</v>
      </c>
      <c r="W9" s="5"/>
      <c r="X9" s="696" t="s">
        <v>153</v>
      </c>
      <c r="Y9" s="5"/>
      <c r="Z9" s="696" t="s">
        <v>152</v>
      </c>
      <c r="AA9" s="5"/>
      <c r="AB9" s="696" t="s">
        <v>151</v>
      </c>
      <c r="AC9" s="5"/>
      <c r="AD9" s="696" t="s">
        <v>150</v>
      </c>
      <c r="AE9" s="5"/>
      <c r="AF9" s="8"/>
    </row>
    <row r="10" spans="1:32" s="665" customFormat="1" ht="12.75" customHeight="1">
      <c r="A10" s="663"/>
      <c r="B10" s="1229"/>
      <c r="C10" s="1627" t="s">
        <v>164</v>
      </c>
      <c r="D10" s="1627"/>
      <c r="E10" s="1230"/>
      <c r="F10" s="1231">
        <v>20</v>
      </c>
      <c r="G10" s="1231">
        <v>0</v>
      </c>
      <c r="H10" s="1231">
        <v>20</v>
      </c>
      <c r="I10" s="1231">
        <v>0</v>
      </c>
      <c r="J10" s="1231">
        <v>16</v>
      </c>
      <c r="K10" s="1231">
        <v>0</v>
      </c>
      <c r="L10" s="1231">
        <v>11</v>
      </c>
      <c r="M10" s="1231">
        <v>0</v>
      </c>
      <c r="N10" s="1231">
        <v>7</v>
      </c>
      <c r="O10" s="1231">
        <v>0</v>
      </c>
      <c r="P10" s="1231">
        <v>9</v>
      </c>
      <c r="Q10" s="1231">
        <v>0</v>
      </c>
      <c r="R10" s="1232">
        <v>6</v>
      </c>
      <c r="S10" s="1231">
        <v>0</v>
      </c>
      <c r="T10" s="1232">
        <v>7</v>
      </c>
      <c r="U10" s="1231">
        <v>0</v>
      </c>
      <c r="V10" s="1232">
        <v>6</v>
      </c>
      <c r="W10" s="1231">
        <v>0</v>
      </c>
      <c r="X10" s="1232">
        <v>3</v>
      </c>
      <c r="Y10" s="1231">
        <v>0</v>
      </c>
      <c r="Z10" s="1232">
        <v>9</v>
      </c>
      <c r="AA10" s="5"/>
      <c r="AB10" s="1232">
        <v>10</v>
      </c>
      <c r="AC10" s="5"/>
      <c r="AD10" s="1232">
        <v>8</v>
      </c>
      <c r="AE10" s="5"/>
      <c r="AF10" s="664"/>
    </row>
    <row r="11" spans="1:32" s="50" customFormat="1" ht="11.25" customHeight="1">
      <c r="A11" s="1233"/>
      <c r="B11" s="1234"/>
      <c r="C11" s="1235"/>
      <c r="D11" s="1236" t="s">
        <v>163</v>
      </c>
      <c r="E11" s="1235"/>
      <c r="F11" s="1237">
        <v>9</v>
      </c>
      <c r="G11" s="5"/>
      <c r="H11" s="1237">
        <v>11</v>
      </c>
      <c r="I11" s="5"/>
      <c r="J11" s="1237">
        <v>11</v>
      </c>
      <c r="K11" s="5"/>
      <c r="L11" s="1237">
        <v>10</v>
      </c>
      <c r="M11" s="5"/>
      <c r="N11" s="1237">
        <v>3</v>
      </c>
      <c r="O11" s="5"/>
      <c r="P11" s="1237">
        <v>4</v>
      </c>
      <c r="Q11" s="5"/>
      <c r="R11" s="1238">
        <v>2</v>
      </c>
      <c r="S11" s="5"/>
      <c r="T11" s="1238">
        <v>4</v>
      </c>
      <c r="U11" s="5"/>
      <c r="V11" s="1238">
        <v>2</v>
      </c>
      <c r="W11" s="5"/>
      <c r="X11" s="1238">
        <v>1</v>
      </c>
      <c r="Y11" s="5"/>
      <c r="Z11" s="1238">
        <v>2</v>
      </c>
      <c r="AA11" s="5"/>
      <c r="AB11" s="1238">
        <v>4</v>
      </c>
      <c r="AC11" s="5"/>
      <c r="AD11" s="1238">
        <v>4</v>
      </c>
      <c r="AE11" s="5"/>
      <c r="AF11" s="23"/>
    </row>
    <row r="12" spans="1:32" s="50" customFormat="1" ht="11.25" customHeight="1">
      <c r="A12" s="1233"/>
      <c r="B12" s="1234"/>
      <c r="C12" s="1235"/>
      <c r="D12" s="1236" t="s">
        <v>162</v>
      </c>
      <c r="E12" s="1235"/>
      <c r="F12" s="1237">
        <v>1</v>
      </c>
      <c r="G12" s="5"/>
      <c r="H12" s="1237">
        <v>2</v>
      </c>
      <c r="I12" s="5"/>
      <c r="J12" s="1237">
        <v>1</v>
      </c>
      <c r="K12" s="5"/>
      <c r="L12" s="1237">
        <v>1</v>
      </c>
      <c r="M12" s="5"/>
      <c r="N12" s="1237">
        <v>1</v>
      </c>
      <c r="O12" s="5"/>
      <c r="P12" s="1237">
        <v>1</v>
      </c>
      <c r="Q12" s="5"/>
      <c r="R12" s="1238">
        <v>3</v>
      </c>
      <c r="S12" s="5"/>
      <c r="T12" s="1238" t="s">
        <v>11</v>
      </c>
      <c r="U12" s="5"/>
      <c r="V12" s="1238">
        <v>2</v>
      </c>
      <c r="W12" s="5"/>
      <c r="X12" s="1238" t="s">
        <v>11</v>
      </c>
      <c r="Y12" s="5"/>
      <c r="Z12" s="1238">
        <v>1</v>
      </c>
      <c r="AA12" s="5"/>
      <c r="AB12" s="1238">
        <v>2</v>
      </c>
      <c r="AC12" s="5"/>
      <c r="AD12" s="1238">
        <v>1</v>
      </c>
      <c r="AE12" s="5"/>
      <c r="AF12" s="23"/>
    </row>
    <row r="13" spans="1:32" s="50" customFormat="1" ht="11.25" customHeight="1">
      <c r="A13" s="1233"/>
      <c r="B13" s="1234"/>
      <c r="C13" s="1235"/>
      <c r="D13" s="1236" t="s">
        <v>161</v>
      </c>
      <c r="E13" s="1235"/>
      <c r="F13" s="1237">
        <v>10</v>
      </c>
      <c r="G13" s="5"/>
      <c r="H13" s="1237">
        <v>7</v>
      </c>
      <c r="I13" s="5"/>
      <c r="J13" s="1237">
        <v>4</v>
      </c>
      <c r="K13" s="5"/>
      <c r="L13" s="1237" t="s">
        <v>11</v>
      </c>
      <c r="M13" s="5"/>
      <c r="N13" s="1237">
        <v>3</v>
      </c>
      <c r="O13" s="5"/>
      <c r="P13" s="1237">
        <v>4</v>
      </c>
      <c r="Q13" s="5"/>
      <c r="R13" s="1238">
        <v>1</v>
      </c>
      <c r="S13" s="5"/>
      <c r="T13" s="1238">
        <v>3</v>
      </c>
      <c r="U13" s="5"/>
      <c r="V13" s="1238">
        <v>2</v>
      </c>
      <c r="W13" s="5"/>
      <c r="X13" s="1238">
        <v>2</v>
      </c>
      <c r="Y13" s="5"/>
      <c r="Z13" s="1238">
        <v>6</v>
      </c>
      <c r="AA13" s="5"/>
      <c r="AB13" s="1238">
        <v>4</v>
      </c>
      <c r="AC13" s="5"/>
      <c r="AD13" s="1238">
        <v>2</v>
      </c>
      <c r="AE13" s="5"/>
      <c r="AF13" s="23"/>
    </row>
    <row r="14" spans="1:32" s="50" customFormat="1" ht="11.25" customHeight="1">
      <c r="A14" s="1233"/>
      <c r="B14" s="1234"/>
      <c r="C14" s="1235"/>
      <c r="D14" s="1236" t="s">
        <v>160</v>
      </c>
      <c r="E14" s="1235"/>
      <c r="F14" s="1237" t="s">
        <v>11</v>
      </c>
      <c r="G14" s="1218"/>
      <c r="H14" s="1237" t="s">
        <v>11</v>
      </c>
      <c r="I14" s="1218"/>
      <c r="J14" s="1237" t="s">
        <v>11</v>
      </c>
      <c r="K14" s="1218"/>
      <c r="L14" s="1237" t="s">
        <v>11</v>
      </c>
      <c r="M14" s="1218"/>
      <c r="N14" s="1237" t="s">
        <v>11</v>
      </c>
      <c r="O14" s="1218"/>
      <c r="P14" s="1237" t="s">
        <v>11</v>
      </c>
      <c r="Q14" s="1218"/>
      <c r="R14" s="1238" t="s">
        <v>11</v>
      </c>
      <c r="S14" s="1218"/>
      <c r="T14" s="1238" t="s">
        <v>11</v>
      </c>
      <c r="U14" s="1218"/>
      <c r="V14" s="1238" t="s">
        <v>11</v>
      </c>
      <c r="W14" s="1218"/>
      <c r="X14" s="1238" t="s">
        <v>11</v>
      </c>
      <c r="Y14" s="1218"/>
      <c r="Z14" s="1238" t="s">
        <v>11</v>
      </c>
      <c r="AA14" s="1218"/>
      <c r="AB14" s="1238" t="s">
        <v>11</v>
      </c>
      <c r="AC14" s="1218"/>
      <c r="AD14" s="1238" t="s">
        <v>11</v>
      </c>
      <c r="AE14" s="1218"/>
      <c r="AF14" s="23"/>
    </row>
    <row r="15" spans="1:32" s="50" customFormat="1" ht="11.25" customHeight="1">
      <c r="A15" s="1233"/>
      <c r="B15" s="1234"/>
      <c r="C15" s="1235"/>
      <c r="D15" s="1236" t="s">
        <v>159</v>
      </c>
      <c r="E15" s="1235"/>
      <c r="F15" s="1237" t="s">
        <v>11</v>
      </c>
      <c r="G15" s="1218"/>
      <c r="H15" s="1237" t="s">
        <v>11</v>
      </c>
      <c r="I15" s="1218"/>
      <c r="J15" s="1237" t="s">
        <v>11</v>
      </c>
      <c r="K15" s="1218"/>
      <c r="L15" s="1237" t="s">
        <v>11</v>
      </c>
      <c r="M15" s="1218"/>
      <c r="N15" s="1237" t="s">
        <v>11</v>
      </c>
      <c r="O15" s="1218"/>
      <c r="P15" s="1237" t="s">
        <v>11</v>
      </c>
      <c r="Q15" s="1218"/>
      <c r="R15" s="1238" t="s">
        <v>11</v>
      </c>
      <c r="S15" s="1218"/>
      <c r="T15" s="1238" t="s">
        <v>11</v>
      </c>
      <c r="U15" s="1218"/>
      <c r="V15" s="1238" t="s">
        <v>11</v>
      </c>
      <c r="W15" s="1218"/>
      <c r="X15" s="1238" t="s">
        <v>11</v>
      </c>
      <c r="Y15" s="1218"/>
      <c r="Z15" s="1238" t="s">
        <v>11</v>
      </c>
      <c r="AA15" s="1218"/>
      <c r="AB15" s="1238" t="s">
        <v>11</v>
      </c>
      <c r="AC15" s="1218"/>
      <c r="AD15" s="1238">
        <v>1</v>
      </c>
      <c r="AE15" s="1218"/>
      <c r="AF15" s="23"/>
    </row>
    <row r="16" spans="1:32" s="50" customFormat="1" ht="11.25" customHeight="1">
      <c r="A16" s="1233"/>
      <c r="B16" s="1234"/>
      <c r="C16" s="1235"/>
      <c r="D16" s="1236" t="s">
        <v>203</v>
      </c>
      <c r="E16" s="1235"/>
      <c r="F16" s="1237" t="s">
        <v>11</v>
      </c>
      <c r="G16" s="1218"/>
      <c r="H16" s="1237" t="s">
        <v>11</v>
      </c>
      <c r="I16" s="1218"/>
      <c r="J16" s="1237" t="s">
        <v>11</v>
      </c>
      <c r="K16" s="1218"/>
      <c r="L16" s="1237" t="s">
        <v>11</v>
      </c>
      <c r="M16" s="1218"/>
      <c r="N16" s="1237" t="s">
        <v>11</v>
      </c>
      <c r="O16" s="1218"/>
      <c r="P16" s="1237" t="s">
        <v>11</v>
      </c>
      <c r="Q16" s="1218"/>
      <c r="R16" s="1238" t="s">
        <v>11</v>
      </c>
      <c r="S16" s="1218"/>
      <c r="T16" s="1238" t="s">
        <v>11</v>
      </c>
      <c r="U16" s="1218"/>
      <c r="V16" s="1238" t="s">
        <v>11</v>
      </c>
      <c r="W16" s="1218"/>
      <c r="X16" s="1238" t="s">
        <v>11</v>
      </c>
      <c r="Y16" s="1218"/>
      <c r="Z16" s="1238" t="s">
        <v>11</v>
      </c>
      <c r="AA16" s="1218"/>
      <c r="AB16" s="1238" t="s">
        <v>11</v>
      </c>
      <c r="AC16" s="1218"/>
      <c r="AD16" s="1238" t="s">
        <v>11</v>
      </c>
      <c r="AE16" s="1218"/>
      <c r="AF16" s="23"/>
    </row>
    <row r="17" spans="1:33" s="665" customFormat="1" ht="12.75" customHeight="1">
      <c r="A17" s="1239"/>
      <c r="B17" s="1240"/>
      <c r="C17" s="1230" t="s">
        <v>524</v>
      </c>
      <c r="D17" s="1241"/>
      <c r="E17" s="1241"/>
      <c r="F17" s="1231">
        <v>12</v>
      </c>
      <c r="G17" s="5"/>
      <c r="H17" s="1231">
        <v>15</v>
      </c>
      <c r="I17" s="5"/>
      <c r="J17" s="1231">
        <v>10</v>
      </c>
      <c r="K17" s="5"/>
      <c r="L17" s="1231">
        <v>6</v>
      </c>
      <c r="M17" s="5"/>
      <c r="N17" s="1231">
        <v>2</v>
      </c>
      <c r="O17" s="5"/>
      <c r="P17" s="1231">
        <v>5</v>
      </c>
      <c r="Q17" s="5"/>
      <c r="R17" s="1232">
        <v>1</v>
      </c>
      <c r="S17" s="5"/>
      <c r="T17" s="1232">
        <v>6</v>
      </c>
      <c r="U17" s="5"/>
      <c r="V17" s="1232">
        <v>3</v>
      </c>
      <c r="W17" s="5"/>
      <c r="X17" s="1232">
        <v>3</v>
      </c>
      <c r="Y17" s="5"/>
      <c r="Z17" s="1232">
        <v>6</v>
      </c>
      <c r="AA17" s="5"/>
      <c r="AB17" s="1232">
        <v>7</v>
      </c>
      <c r="AC17" s="5"/>
      <c r="AD17" s="1232">
        <v>3</v>
      </c>
      <c r="AE17" s="5"/>
      <c r="AF17" s="664"/>
    </row>
    <row r="18" spans="1:33" s="1246" customFormat="1" ht="13.5" customHeight="1">
      <c r="A18" s="1242"/>
      <c r="B18" s="1243"/>
      <c r="C18" s="1230" t="s">
        <v>523</v>
      </c>
      <c r="D18" s="1230"/>
      <c r="E18" s="1230"/>
      <c r="F18" s="1244">
        <v>49840</v>
      </c>
      <c r="G18" s="5"/>
      <c r="H18" s="1244">
        <v>62476</v>
      </c>
      <c r="I18" s="5"/>
      <c r="J18" s="1244">
        <v>521081</v>
      </c>
      <c r="K18" s="5"/>
      <c r="L18" s="1244">
        <v>65398</v>
      </c>
      <c r="M18" s="5"/>
      <c r="N18" s="1244">
        <v>11698</v>
      </c>
      <c r="O18" s="5"/>
      <c r="P18" s="1244">
        <v>4299</v>
      </c>
      <c r="Q18" s="5"/>
      <c r="R18" s="1245">
        <v>520</v>
      </c>
      <c r="S18" s="5"/>
      <c r="T18" s="1245">
        <v>92405</v>
      </c>
      <c r="U18" s="5"/>
      <c r="V18" s="1245">
        <v>109065</v>
      </c>
      <c r="W18" s="5"/>
      <c r="X18" s="1245">
        <v>1099</v>
      </c>
      <c r="Y18" s="5"/>
      <c r="Z18" s="1245">
        <v>798</v>
      </c>
      <c r="AA18" s="5"/>
      <c r="AB18" s="1245">
        <v>4028</v>
      </c>
      <c r="AC18" s="5"/>
      <c r="AD18" s="1245">
        <v>952</v>
      </c>
      <c r="AE18" s="5"/>
      <c r="AF18" s="95"/>
    </row>
    <row r="19" spans="1:33" ht="11.25" customHeight="1">
      <c r="A19" s="4"/>
      <c r="B19" s="30"/>
      <c r="C19" s="1649" t="s">
        <v>202</v>
      </c>
      <c r="D19" s="1649"/>
      <c r="E19" s="18"/>
      <c r="F19" s="136">
        <v>2452</v>
      </c>
      <c r="G19" s="5"/>
      <c r="H19" s="136">
        <v>4569</v>
      </c>
      <c r="I19" s="5"/>
      <c r="J19" s="136" t="s">
        <v>11</v>
      </c>
      <c r="K19" s="5"/>
      <c r="L19" s="136" t="s">
        <v>11</v>
      </c>
      <c r="M19" s="5"/>
      <c r="N19" s="136" t="s">
        <v>11</v>
      </c>
      <c r="O19" s="5"/>
      <c r="P19" s="136" t="s">
        <v>11</v>
      </c>
      <c r="Q19" s="5"/>
      <c r="R19" s="1247" t="s">
        <v>11</v>
      </c>
      <c r="S19" s="5"/>
      <c r="T19" s="1247" t="s">
        <v>11</v>
      </c>
      <c r="U19" s="5"/>
      <c r="V19" s="1247" t="s">
        <v>11</v>
      </c>
      <c r="W19" s="5"/>
      <c r="X19" s="1247" t="s">
        <v>11</v>
      </c>
      <c r="Y19" s="5"/>
      <c r="Z19" s="1247" t="s">
        <v>11</v>
      </c>
      <c r="AA19" s="5"/>
      <c r="AB19" s="1247" t="s">
        <v>11</v>
      </c>
      <c r="AC19" s="5"/>
      <c r="AD19" s="1247" t="s">
        <v>11</v>
      </c>
      <c r="AE19" s="5"/>
      <c r="AF19" s="8"/>
    </row>
    <row r="20" spans="1:33" ht="11.25" customHeight="1">
      <c r="A20" s="4"/>
      <c r="B20" s="30"/>
      <c r="C20" s="1649" t="s">
        <v>201</v>
      </c>
      <c r="D20" s="1649"/>
      <c r="E20" s="18"/>
      <c r="F20" s="136" t="s">
        <v>11</v>
      </c>
      <c r="G20" s="5"/>
      <c r="H20" s="136" t="s">
        <v>11</v>
      </c>
      <c r="I20" s="5"/>
      <c r="J20" s="136" t="s">
        <v>11</v>
      </c>
      <c r="K20" s="5"/>
      <c r="L20" s="136" t="s">
        <v>11</v>
      </c>
      <c r="M20" s="5"/>
      <c r="N20" s="136" t="s">
        <v>11</v>
      </c>
      <c r="O20" s="5"/>
      <c r="P20" s="136" t="s">
        <v>11</v>
      </c>
      <c r="Q20" s="5"/>
      <c r="R20" s="1247" t="s">
        <v>11</v>
      </c>
      <c r="S20" s="5"/>
      <c r="T20" s="1247" t="s">
        <v>11</v>
      </c>
      <c r="U20" s="5"/>
      <c r="V20" s="1247" t="s">
        <v>11</v>
      </c>
      <c r="W20" s="5"/>
      <c r="X20" s="1247" t="s">
        <v>11</v>
      </c>
      <c r="Y20" s="5"/>
      <c r="Z20" s="1247" t="s">
        <v>11</v>
      </c>
      <c r="AA20" s="5"/>
      <c r="AB20" s="1247" t="s">
        <v>11</v>
      </c>
      <c r="AC20" s="5"/>
      <c r="AD20" s="1247" t="s">
        <v>11</v>
      </c>
      <c r="AE20" s="5"/>
      <c r="AF20" s="8"/>
    </row>
    <row r="21" spans="1:33" ht="11.25" customHeight="1">
      <c r="A21" s="4"/>
      <c r="B21" s="30"/>
      <c r="C21" s="1649" t="s">
        <v>200</v>
      </c>
      <c r="D21" s="1649"/>
      <c r="E21" s="18"/>
      <c r="F21" s="136">
        <v>42000</v>
      </c>
      <c r="G21" s="5"/>
      <c r="H21" s="136">
        <v>38513</v>
      </c>
      <c r="I21" s="5"/>
      <c r="J21" s="136">
        <v>125356</v>
      </c>
      <c r="K21" s="5"/>
      <c r="L21" s="136">
        <v>1109</v>
      </c>
      <c r="M21" s="5"/>
      <c r="N21" s="136" t="s">
        <v>11</v>
      </c>
      <c r="O21" s="5"/>
      <c r="P21" s="136">
        <v>142</v>
      </c>
      <c r="Q21" s="5"/>
      <c r="R21" s="1247" t="s">
        <v>11</v>
      </c>
      <c r="S21" s="5"/>
      <c r="T21" s="1247">
        <v>126</v>
      </c>
      <c r="U21" s="5"/>
      <c r="V21" s="1247" t="s">
        <v>11</v>
      </c>
      <c r="W21" s="5"/>
      <c r="X21" s="1247">
        <v>440</v>
      </c>
      <c r="Y21" s="5"/>
      <c r="Z21" s="1247">
        <v>600</v>
      </c>
      <c r="AA21" s="5"/>
      <c r="AB21" s="1247">
        <v>210</v>
      </c>
      <c r="AC21" s="5"/>
      <c r="AD21" s="1247">
        <v>373</v>
      </c>
      <c r="AE21" s="5"/>
      <c r="AF21" s="8"/>
      <c r="AG21" s="106"/>
    </row>
    <row r="22" spans="1:33" ht="11.25" customHeight="1">
      <c r="A22" s="4"/>
      <c r="B22" s="30"/>
      <c r="C22" s="1637" t="s">
        <v>199</v>
      </c>
      <c r="D22" s="1637"/>
      <c r="E22" s="18"/>
      <c r="F22" s="136" t="s">
        <v>11</v>
      </c>
      <c r="G22" s="136"/>
      <c r="H22" s="136" t="s">
        <v>11</v>
      </c>
      <c r="I22" s="136"/>
      <c r="J22" s="136" t="s">
        <v>11</v>
      </c>
      <c r="K22" s="136" t="s">
        <v>11</v>
      </c>
      <c r="L22" s="136" t="s">
        <v>11</v>
      </c>
      <c r="M22" s="136" t="s">
        <v>11</v>
      </c>
      <c r="N22" s="136" t="s">
        <v>11</v>
      </c>
      <c r="O22" s="136" t="s">
        <v>11</v>
      </c>
      <c r="P22" s="136" t="s">
        <v>11</v>
      </c>
      <c r="Q22" s="136" t="s">
        <v>11</v>
      </c>
      <c r="R22" s="1247" t="s">
        <v>11</v>
      </c>
      <c r="S22" s="136" t="s">
        <v>11</v>
      </c>
      <c r="T22" s="1247" t="s">
        <v>11</v>
      </c>
      <c r="U22" s="136" t="s">
        <v>11</v>
      </c>
      <c r="V22" s="1247" t="s">
        <v>11</v>
      </c>
      <c r="W22" s="136"/>
      <c r="X22" s="1247" t="s">
        <v>11</v>
      </c>
      <c r="Y22" s="136"/>
      <c r="Z22" s="1247" t="s">
        <v>11</v>
      </c>
      <c r="AA22" s="5"/>
      <c r="AB22" s="1247" t="s">
        <v>11</v>
      </c>
      <c r="AC22" s="5"/>
      <c r="AD22" s="1247" t="s">
        <v>11</v>
      </c>
      <c r="AE22" s="5"/>
      <c r="AF22" s="8"/>
    </row>
    <row r="23" spans="1:33" ht="11.25" customHeight="1">
      <c r="A23" s="4"/>
      <c r="B23" s="30"/>
      <c r="C23" s="1637" t="s">
        <v>198</v>
      </c>
      <c r="D23" s="1637"/>
      <c r="E23" s="18"/>
      <c r="F23" s="136" t="s">
        <v>11</v>
      </c>
      <c r="G23" s="136"/>
      <c r="H23" s="136" t="s">
        <v>11</v>
      </c>
      <c r="I23" s="136"/>
      <c r="J23" s="136" t="s">
        <v>11</v>
      </c>
      <c r="K23" s="136" t="s">
        <v>11</v>
      </c>
      <c r="L23" s="136" t="s">
        <v>11</v>
      </c>
      <c r="M23" s="136" t="s">
        <v>11</v>
      </c>
      <c r="N23" s="136" t="s">
        <v>11</v>
      </c>
      <c r="O23" s="136" t="s">
        <v>11</v>
      </c>
      <c r="P23" s="136" t="s">
        <v>11</v>
      </c>
      <c r="Q23" s="136" t="s">
        <v>11</v>
      </c>
      <c r="R23" s="1247" t="s">
        <v>11</v>
      </c>
      <c r="S23" s="136" t="s">
        <v>11</v>
      </c>
      <c r="T23" s="1247" t="s">
        <v>11</v>
      </c>
      <c r="U23" s="136" t="s">
        <v>11</v>
      </c>
      <c r="V23" s="1247" t="s">
        <v>11</v>
      </c>
      <c r="W23" s="136"/>
      <c r="X23" s="1247" t="s">
        <v>11</v>
      </c>
      <c r="Y23" s="136"/>
      <c r="Z23" s="1247" t="s">
        <v>11</v>
      </c>
      <c r="AA23" s="5"/>
      <c r="AB23" s="1247" t="s">
        <v>11</v>
      </c>
      <c r="AC23" s="5"/>
      <c r="AD23" s="1247" t="s">
        <v>11</v>
      </c>
      <c r="AE23" s="5"/>
      <c r="AF23" s="8"/>
    </row>
    <row r="24" spans="1:33" ht="11.25" customHeight="1">
      <c r="A24" s="4"/>
      <c r="B24" s="30"/>
      <c r="C24" s="1649" t="s">
        <v>197</v>
      </c>
      <c r="D24" s="1649"/>
      <c r="E24" s="18"/>
      <c r="F24" s="136" t="s">
        <v>11</v>
      </c>
      <c r="G24" s="136"/>
      <c r="H24" s="136" t="s">
        <v>11</v>
      </c>
      <c r="I24" s="136"/>
      <c r="J24" s="136">
        <v>299764</v>
      </c>
      <c r="K24" s="136" t="s">
        <v>11</v>
      </c>
      <c r="L24" s="136" t="s">
        <v>11</v>
      </c>
      <c r="M24" s="136" t="s">
        <v>11</v>
      </c>
      <c r="N24" s="136" t="s">
        <v>11</v>
      </c>
      <c r="O24" s="136" t="s">
        <v>11</v>
      </c>
      <c r="P24" s="136" t="s">
        <v>11</v>
      </c>
      <c r="Q24" s="136" t="s">
        <v>11</v>
      </c>
      <c r="R24" s="1247" t="s">
        <v>11</v>
      </c>
      <c r="S24" s="136" t="s">
        <v>11</v>
      </c>
      <c r="T24" s="1247" t="s">
        <v>11</v>
      </c>
      <c r="U24" s="136" t="s">
        <v>11</v>
      </c>
      <c r="V24" s="1247" t="s">
        <v>11</v>
      </c>
      <c r="W24" s="136"/>
      <c r="X24" s="1247" t="s">
        <v>11</v>
      </c>
      <c r="Y24" s="136"/>
      <c r="Z24" s="1247" t="s">
        <v>11</v>
      </c>
      <c r="AA24" s="5"/>
      <c r="AB24" s="1247" t="s">
        <v>11</v>
      </c>
      <c r="AC24" s="5"/>
      <c r="AD24" s="1247" t="s">
        <v>11</v>
      </c>
      <c r="AE24" s="5"/>
      <c r="AF24" s="8"/>
    </row>
    <row r="25" spans="1:33" ht="11.25" customHeight="1">
      <c r="A25" s="4"/>
      <c r="B25" s="30"/>
      <c r="C25" s="1649" t="s">
        <v>196</v>
      </c>
      <c r="D25" s="1649"/>
      <c r="E25" s="18"/>
      <c r="F25" s="136">
        <v>5229</v>
      </c>
      <c r="G25" s="5"/>
      <c r="H25" s="136">
        <v>18904</v>
      </c>
      <c r="I25" s="5"/>
      <c r="J25" s="136">
        <v>210</v>
      </c>
      <c r="K25" s="5"/>
      <c r="L25" s="136">
        <v>64289</v>
      </c>
      <c r="M25" s="5"/>
      <c r="N25" s="136">
        <v>1276</v>
      </c>
      <c r="O25" s="5"/>
      <c r="P25" s="136">
        <v>3803</v>
      </c>
      <c r="Q25" s="5"/>
      <c r="R25" s="1247" t="s">
        <v>11</v>
      </c>
      <c r="S25" s="5"/>
      <c r="T25" s="1247">
        <v>11960</v>
      </c>
      <c r="U25" s="5"/>
      <c r="V25" s="1247" t="s">
        <v>11</v>
      </c>
      <c r="W25" s="5"/>
      <c r="X25" s="1247" t="s">
        <v>11</v>
      </c>
      <c r="Y25" s="5"/>
      <c r="Z25" s="1247" t="s">
        <v>11</v>
      </c>
      <c r="AA25" s="5"/>
      <c r="AB25" s="1247">
        <v>1648</v>
      </c>
      <c r="AC25" s="5"/>
      <c r="AD25" s="1247">
        <v>579</v>
      </c>
      <c r="AE25" s="5"/>
      <c r="AF25" s="8"/>
    </row>
    <row r="26" spans="1:33" ht="11.25" customHeight="1">
      <c r="A26" s="4"/>
      <c r="B26" s="30"/>
      <c r="C26" s="1649" t="s">
        <v>195</v>
      </c>
      <c r="D26" s="1649"/>
      <c r="E26" s="18"/>
      <c r="F26" s="136">
        <v>159</v>
      </c>
      <c r="G26" s="1248"/>
      <c r="H26" s="136" t="s">
        <v>11</v>
      </c>
      <c r="I26" s="1248"/>
      <c r="J26" s="136">
        <v>134</v>
      </c>
      <c r="K26" s="1248"/>
      <c r="L26" s="136" t="s">
        <v>11</v>
      </c>
      <c r="M26" s="1248"/>
      <c r="N26" s="136" t="s">
        <v>11</v>
      </c>
      <c r="O26" s="1248"/>
      <c r="P26" s="136">
        <v>354</v>
      </c>
      <c r="Q26" s="1248"/>
      <c r="R26" s="1247" t="s">
        <v>11</v>
      </c>
      <c r="S26" s="1248"/>
      <c r="T26" s="1247" t="s">
        <v>11</v>
      </c>
      <c r="U26" s="1248"/>
      <c r="V26" s="1247">
        <v>1925</v>
      </c>
      <c r="W26" s="1248"/>
      <c r="X26" s="1247">
        <v>139</v>
      </c>
      <c r="Y26" s="1248"/>
      <c r="Z26" s="1247">
        <v>198</v>
      </c>
      <c r="AA26" s="1248"/>
      <c r="AB26" s="1247">
        <v>2150</v>
      </c>
      <c r="AC26" s="1248"/>
      <c r="AD26" s="1247" t="s">
        <v>11</v>
      </c>
      <c r="AE26" s="1248"/>
      <c r="AF26" s="8"/>
    </row>
    <row r="27" spans="1:33" ht="11.25" customHeight="1">
      <c r="A27" s="4"/>
      <c r="B27" s="30"/>
      <c r="C27" s="1649" t="s">
        <v>194</v>
      </c>
      <c r="D27" s="1649"/>
      <c r="E27" s="18"/>
      <c r="F27" s="136" t="s">
        <v>11</v>
      </c>
      <c r="G27" s="1248"/>
      <c r="H27" s="136" t="s">
        <v>11</v>
      </c>
      <c r="I27" s="1248"/>
      <c r="J27" s="136">
        <v>52300</v>
      </c>
      <c r="K27" s="1248"/>
      <c r="L27" s="136" t="s">
        <v>11</v>
      </c>
      <c r="M27" s="1248"/>
      <c r="N27" s="136" t="s">
        <v>11</v>
      </c>
      <c r="O27" s="1248"/>
      <c r="P27" s="136" t="s">
        <v>11</v>
      </c>
      <c r="Q27" s="1248"/>
      <c r="R27" s="1247" t="s">
        <v>11</v>
      </c>
      <c r="S27" s="1248"/>
      <c r="T27" s="1247">
        <v>66487</v>
      </c>
      <c r="U27" s="1248"/>
      <c r="V27" s="1247" t="s">
        <v>11</v>
      </c>
      <c r="W27" s="1248"/>
      <c r="X27" s="1247" t="s">
        <v>11</v>
      </c>
      <c r="Y27" s="1248"/>
      <c r="Z27" s="1247" t="s">
        <v>11</v>
      </c>
      <c r="AA27" s="1248"/>
      <c r="AB27" s="1247">
        <v>20</v>
      </c>
      <c r="AC27" s="1248"/>
      <c r="AD27" s="1247" t="s">
        <v>11</v>
      </c>
      <c r="AE27" s="1248"/>
      <c r="AF27" s="8"/>
    </row>
    <row r="28" spans="1:33" ht="11.25" customHeight="1">
      <c r="A28" s="4"/>
      <c r="B28" s="30"/>
      <c r="C28" s="1649" t="s">
        <v>193</v>
      </c>
      <c r="D28" s="1649"/>
      <c r="E28" s="18"/>
      <c r="F28" s="136" t="s">
        <v>11</v>
      </c>
      <c r="G28" s="1248"/>
      <c r="H28" s="136" t="s">
        <v>11</v>
      </c>
      <c r="I28" s="1248"/>
      <c r="J28" s="136" t="s">
        <v>11</v>
      </c>
      <c r="K28" s="1248"/>
      <c r="L28" s="136" t="s">
        <v>11</v>
      </c>
      <c r="M28" s="1248"/>
      <c r="N28" s="136" t="s">
        <v>11</v>
      </c>
      <c r="O28" s="1248"/>
      <c r="P28" s="136" t="s">
        <v>11</v>
      </c>
      <c r="Q28" s="1248"/>
      <c r="R28" s="1247" t="s">
        <v>11</v>
      </c>
      <c r="S28" s="1248"/>
      <c r="T28" s="1247" t="s">
        <v>11</v>
      </c>
      <c r="U28" s="1248"/>
      <c r="V28" s="1247" t="s">
        <v>11</v>
      </c>
      <c r="W28" s="1248"/>
      <c r="X28" s="1247" t="s">
        <v>11</v>
      </c>
      <c r="Y28" s="1248"/>
      <c r="Z28" s="1247" t="s">
        <v>11</v>
      </c>
      <c r="AA28" s="1248"/>
      <c r="AB28" s="1247" t="s">
        <v>11</v>
      </c>
      <c r="AC28" s="1248"/>
      <c r="AD28" s="1247" t="s">
        <v>11</v>
      </c>
      <c r="AE28" s="1248"/>
      <c r="AF28" s="8"/>
      <c r="AG28" s="106"/>
    </row>
    <row r="29" spans="1:33" ht="11.25" customHeight="1">
      <c r="A29" s="4"/>
      <c r="B29" s="30"/>
      <c r="C29" s="1649" t="s">
        <v>192</v>
      </c>
      <c r="D29" s="1649"/>
      <c r="E29" s="55"/>
      <c r="F29" s="136" t="s">
        <v>11</v>
      </c>
      <c r="G29" s="1248"/>
      <c r="H29" s="136">
        <v>490</v>
      </c>
      <c r="I29" s="1248"/>
      <c r="J29" s="136" t="s">
        <v>11</v>
      </c>
      <c r="K29" s="1248"/>
      <c r="L29" s="136" t="s">
        <v>11</v>
      </c>
      <c r="M29" s="1248"/>
      <c r="N29" s="136">
        <v>10422</v>
      </c>
      <c r="O29" s="1248"/>
      <c r="P29" s="136" t="s">
        <v>11</v>
      </c>
      <c r="Q29" s="1248"/>
      <c r="R29" s="1247" t="s">
        <v>11</v>
      </c>
      <c r="S29" s="1248"/>
      <c r="T29" s="1247">
        <v>12291</v>
      </c>
      <c r="U29" s="1248"/>
      <c r="V29" s="1247" t="s">
        <v>11</v>
      </c>
      <c r="W29" s="1248"/>
      <c r="X29" s="1247" t="s">
        <v>11</v>
      </c>
      <c r="Y29" s="1248"/>
      <c r="Z29" s="1247" t="s">
        <v>11</v>
      </c>
      <c r="AA29" s="1248"/>
      <c r="AB29" s="1247" t="s">
        <v>11</v>
      </c>
      <c r="AC29" s="1248"/>
      <c r="AD29" s="1247" t="s">
        <v>11</v>
      </c>
      <c r="AE29" s="1248"/>
      <c r="AF29" s="8"/>
    </row>
    <row r="30" spans="1:33" ht="11.25" customHeight="1">
      <c r="A30" s="4"/>
      <c r="B30" s="30"/>
      <c r="C30" s="1649" t="s">
        <v>191</v>
      </c>
      <c r="D30" s="1649"/>
      <c r="E30" s="55"/>
      <c r="F30" s="136" t="s">
        <v>11</v>
      </c>
      <c r="G30" s="1248"/>
      <c r="H30" s="136" t="s">
        <v>11</v>
      </c>
      <c r="I30" s="1248"/>
      <c r="J30" s="136" t="s">
        <v>11</v>
      </c>
      <c r="K30" s="1248"/>
      <c r="L30" s="136" t="s">
        <v>11</v>
      </c>
      <c r="M30" s="1248"/>
      <c r="N30" s="136" t="s">
        <v>11</v>
      </c>
      <c r="O30" s="1248"/>
      <c r="P30" s="136" t="s">
        <v>11</v>
      </c>
      <c r="Q30" s="1248"/>
      <c r="R30" s="1247" t="s">
        <v>11</v>
      </c>
      <c r="S30" s="1248"/>
      <c r="T30" s="1247" t="s">
        <v>11</v>
      </c>
      <c r="U30" s="1248"/>
      <c r="V30" s="1247" t="s">
        <v>11</v>
      </c>
      <c r="W30" s="1248"/>
      <c r="X30" s="1247" t="s">
        <v>11</v>
      </c>
      <c r="Y30" s="1248"/>
      <c r="Z30" s="1247" t="s">
        <v>11</v>
      </c>
      <c r="AA30" s="1248"/>
      <c r="AB30" s="1247" t="s">
        <v>11</v>
      </c>
      <c r="AC30" s="1248"/>
      <c r="AD30" s="1247" t="s">
        <v>11</v>
      </c>
      <c r="AE30" s="1248"/>
      <c r="AF30" s="8"/>
    </row>
    <row r="31" spans="1:33" ht="11.25" customHeight="1">
      <c r="A31" s="4"/>
      <c r="B31" s="30"/>
      <c r="C31" s="1649" t="s">
        <v>190</v>
      </c>
      <c r="D31" s="1649"/>
      <c r="E31" s="55"/>
      <c r="F31" s="136" t="s">
        <v>11</v>
      </c>
      <c r="G31" s="1248"/>
      <c r="H31" s="136" t="s">
        <v>11</v>
      </c>
      <c r="I31" s="1248"/>
      <c r="J31" s="136" t="s">
        <v>11</v>
      </c>
      <c r="K31" s="1248"/>
      <c r="L31" s="136" t="s">
        <v>11</v>
      </c>
      <c r="M31" s="1248"/>
      <c r="N31" s="136" t="s">
        <v>11</v>
      </c>
      <c r="O31" s="1248"/>
      <c r="P31" s="136" t="s">
        <v>11</v>
      </c>
      <c r="Q31" s="1248"/>
      <c r="R31" s="1247" t="s">
        <v>11</v>
      </c>
      <c r="S31" s="1248"/>
      <c r="T31" s="1247">
        <v>1541</v>
      </c>
      <c r="U31" s="1248"/>
      <c r="V31" s="1247" t="s">
        <v>11</v>
      </c>
      <c r="W31" s="1248"/>
      <c r="X31" s="1247" t="s">
        <v>11</v>
      </c>
      <c r="Y31" s="1248"/>
      <c r="Z31" s="1247" t="s">
        <v>11</v>
      </c>
      <c r="AA31" s="1248"/>
      <c r="AB31" s="1247" t="s">
        <v>11</v>
      </c>
      <c r="AC31" s="1248"/>
      <c r="AD31" s="1247" t="s">
        <v>11</v>
      </c>
      <c r="AE31" s="1248"/>
      <c r="AF31" s="8"/>
    </row>
    <row r="32" spans="1:33" ht="11.25" customHeight="1">
      <c r="A32" s="4"/>
      <c r="B32" s="30"/>
      <c r="C32" s="1649" t="s">
        <v>189</v>
      </c>
      <c r="D32" s="1649"/>
      <c r="E32" s="55"/>
      <c r="F32" s="136" t="s">
        <v>11</v>
      </c>
      <c r="G32" s="1248"/>
      <c r="H32" s="136" t="s">
        <v>11</v>
      </c>
      <c r="I32" s="1248"/>
      <c r="J32" s="136" t="s">
        <v>11</v>
      </c>
      <c r="K32" s="1248"/>
      <c r="L32" s="136" t="s">
        <v>11</v>
      </c>
      <c r="M32" s="1248"/>
      <c r="N32" s="136" t="s">
        <v>11</v>
      </c>
      <c r="O32" s="1248"/>
      <c r="P32" s="136" t="s">
        <v>11</v>
      </c>
      <c r="Q32" s="1248"/>
      <c r="R32" s="1247" t="s">
        <v>11</v>
      </c>
      <c r="S32" s="1248"/>
      <c r="T32" s="1247" t="s">
        <v>11</v>
      </c>
      <c r="U32" s="1248"/>
      <c r="V32" s="1247" t="s">
        <v>11</v>
      </c>
      <c r="W32" s="1248"/>
      <c r="X32" s="1247" t="s">
        <v>11</v>
      </c>
      <c r="Y32" s="1248"/>
      <c r="Z32" s="1247" t="s">
        <v>11</v>
      </c>
      <c r="AA32" s="1248"/>
      <c r="AB32" s="1247" t="s">
        <v>11</v>
      </c>
      <c r="AC32" s="1248"/>
      <c r="AD32" s="1247" t="s">
        <v>11</v>
      </c>
      <c r="AE32" s="1248"/>
      <c r="AF32" s="8"/>
    </row>
    <row r="33" spans="1:32" ht="11.25" customHeight="1">
      <c r="A33" s="4">
        <v>4661</v>
      </c>
      <c r="B33" s="30"/>
      <c r="C33" s="1650" t="s">
        <v>188</v>
      </c>
      <c r="D33" s="1650"/>
      <c r="E33" s="55"/>
      <c r="F33" s="136" t="s">
        <v>11</v>
      </c>
      <c r="G33" s="1248"/>
      <c r="H33" s="136" t="s">
        <v>11</v>
      </c>
      <c r="I33" s="1248"/>
      <c r="J33" s="136" t="s">
        <v>11</v>
      </c>
      <c r="K33" s="1248"/>
      <c r="L33" s="136" t="s">
        <v>11</v>
      </c>
      <c r="M33" s="1248"/>
      <c r="N33" s="136" t="s">
        <v>11</v>
      </c>
      <c r="O33" s="1248"/>
      <c r="P33" s="136" t="s">
        <v>11</v>
      </c>
      <c r="Q33" s="1248"/>
      <c r="R33" s="1247" t="s">
        <v>11</v>
      </c>
      <c r="S33" s="1248"/>
      <c r="T33" s="1247" t="s">
        <v>11</v>
      </c>
      <c r="U33" s="1248"/>
      <c r="V33" s="1247" t="s">
        <v>11</v>
      </c>
      <c r="W33" s="1248"/>
      <c r="X33" s="1247" t="s">
        <v>11</v>
      </c>
      <c r="Y33" s="1248"/>
      <c r="Z33" s="1247" t="s">
        <v>11</v>
      </c>
      <c r="AA33" s="1248"/>
      <c r="AB33" s="1247" t="s">
        <v>11</v>
      </c>
      <c r="AC33" s="1248"/>
      <c r="AD33" s="1247" t="s">
        <v>11</v>
      </c>
      <c r="AE33" s="1248"/>
      <c r="AF33" s="8"/>
    </row>
    <row r="34" spans="1:32" ht="11.25" customHeight="1">
      <c r="A34" s="4"/>
      <c r="B34" s="30"/>
      <c r="C34" s="1649" t="s">
        <v>187</v>
      </c>
      <c r="D34" s="1649"/>
      <c r="E34" s="55"/>
      <c r="F34" s="136" t="s">
        <v>11</v>
      </c>
      <c r="G34" s="1248"/>
      <c r="H34" s="136" t="s">
        <v>11</v>
      </c>
      <c r="I34" s="1248"/>
      <c r="J34" s="136">
        <v>43317</v>
      </c>
      <c r="K34" s="1248"/>
      <c r="L34" s="136" t="s">
        <v>11</v>
      </c>
      <c r="M34" s="1248"/>
      <c r="N34" s="136" t="s">
        <v>11</v>
      </c>
      <c r="O34" s="1248"/>
      <c r="P34" s="136" t="s">
        <v>11</v>
      </c>
      <c r="Q34" s="1248"/>
      <c r="R34" s="1247">
        <v>520</v>
      </c>
      <c r="S34" s="1248"/>
      <c r="T34" s="1247" t="s">
        <v>11</v>
      </c>
      <c r="U34" s="1248"/>
      <c r="V34" s="1247" t="s">
        <v>11</v>
      </c>
      <c r="W34" s="1248"/>
      <c r="X34" s="1247">
        <v>520</v>
      </c>
      <c r="Y34" s="1248"/>
      <c r="Z34" s="1247" t="s">
        <v>11</v>
      </c>
      <c r="AA34" s="1248"/>
      <c r="AB34" s="1247" t="s">
        <v>11</v>
      </c>
      <c r="AC34" s="1248"/>
      <c r="AD34" s="1247" t="s">
        <v>11</v>
      </c>
      <c r="AE34" s="1248"/>
      <c r="AF34" s="8"/>
    </row>
    <row r="35" spans="1:32" ht="11.25" customHeight="1">
      <c r="A35" s="4"/>
      <c r="B35" s="30"/>
      <c r="C35" s="1649" t="s">
        <v>186</v>
      </c>
      <c r="D35" s="1649"/>
      <c r="E35" s="55"/>
      <c r="F35" s="136" t="s">
        <v>11</v>
      </c>
      <c r="G35" s="1248"/>
      <c r="H35" s="136" t="s">
        <v>11</v>
      </c>
      <c r="I35" s="1248"/>
      <c r="J35" s="136" t="s">
        <v>11</v>
      </c>
      <c r="K35" s="1248"/>
      <c r="L35" s="136" t="s">
        <v>11</v>
      </c>
      <c r="M35" s="1248"/>
      <c r="N35" s="136" t="s">
        <v>11</v>
      </c>
      <c r="O35" s="1248"/>
      <c r="P35" s="136" t="s">
        <v>11</v>
      </c>
      <c r="Q35" s="1248"/>
      <c r="R35" s="1247" t="s">
        <v>11</v>
      </c>
      <c r="S35" s="1248"/>
      <c r="T35" s="1247" t="s">
        <v>11</v>
      </c>
      <c r="U35" s="1248"/>
      <c r="V35" s="1247">
        <v>107140</v>
      </c>
      <c r="W35" s="1248"/>
      <c r="X35" s="1247" t="s">
        <v>11</v>
      </c>
      <c r="Y35" s="1248"/>
      <c r="Z35" s="1247" t="s">
        <v>11</v>
      </c>
      <c r="AA35" s="1248"/>
      <c r="AB35" s="1247" t="s">
        <v>11</v>
      </c>
      <c r="AC35" s="1248"/>
      <c r="AD35" s="1247" t="s">
        <v>11</v>
      </c>
      <c r="AE35" s="1248"/>
      <c r="AF35" s="8"/>
    </row>
    <row r="36" spans="1:32" ht="11.25" customHeight="1">
      <c r="A36" s="4"/>
      <c r="B36" s="30"/>
      <c r="C36" s="1649" t="s">
        <v>185</v>
      </c>
      <c r="D36" s="1649"/>
      <c r="E36" s="55"/>
      <c r="F36" s="136" t="s">
        <v>11</v>
      </c>
      <c r="G36" s="5"/>
      <c r="H36" s="136" t="s">
        <v>11</v>
      </c>
      <c r="I36" s="5"/>
      <c r="J36" s="136" t="s">
        <v>11</v>
      </c>
      <c r="K36" s="5"/>
      <c r="L36" s="136" t="s">
        <v>11</v>
      </c>
      <c r="M36" s="5"/>
      <c r="N36" s="136" t="s">
        <v>11</v>
      </c>
      <c r="O36" s="5"/>
      <c r="P36" s="136" t="s">
        <v>11</v>
      </c>
      <c r="Q36" s="5"/>
      <c r="R36" s="1247" t="s">
        <v>11</v>
      </c>
      <c r="S36" s="5"/>
      <c r="T36" s="1247" t="s">
        <v>11</v>
      </c>
      <c r="U36" s="5"/>
      <c r="V36" s="1247" t="s">
        <v>11</v>
      </c>
      <c r="W36" s="5"/>
      <c r="X36" s="1247" t="s">
        <v>11</v>
      </c>
      <c r="Y36" s="5"/>
      <c r="Z36" s="1247" t="s">
        <v>11</v>
      </c>
      <c r="AA36" s="5"/>
      <c r="AB36" s="1247" t="s">
        <v>11</v>
      </c>
      <c r="AC36" s="5"/>
      <c r="AD36" s="1247" t="s">
        <v>11</v>
      </c>
      <c r="AE36" s="5"/>
      <c r="AF36" s="8"/>
    </row>
    <row r="37" spans="1:32" ht="11.25" customHeight="1">
      <c r="A37" s="4"/>
      <c r="B37" s="30"/>
      <c r="C37" s="1649" t="s">
        <v>184</v>
      </c>
      <c r="D37" s="1649"/>
      <c r="E37" s="55"/>
      <c r="F37" s="136" t="s">
        <v>11</v>
      </c>
      <c r="G37" s="5"/>
      <c r="H37" s="136" t="s">
        <v>11</v>
      </c>
      <c r="I37" s="5"/>
      <c r="J37" s="136" t="s">
        <v>11</v>
      </c>
      <c r="K37" s="5"/>
      <c r="L37" s="136" t="s">
        <v>11</v>
      </c>
      <c r="M37" s="5"/>
      <c r="N37" s="136" t="s">
        <v>11</v>
      </c>
      <c r="O37" s="5"/>
      <c r="P37" s="136" t="s">
        <v>11</v>
      </c>
      <c r="Q37" s="5"/>
      <c r="R37" s="1247" t="s">
        <v>11</v>
      </c>
      <c r="S37" s="5"/>
      <c r="T37" s="1247" t="s">
        <v>11</v>
      </c>
      <c r="U37" s="5"/>
      <c r="V37" s="1247" t="s">
        <v>11</v>
      </c>
      <c r="W37" s="5"/>
      <c r="X37" s="1247" t="s">
        <v>11</v>
      </c>
      <c r="Y37" s="5"/>
      <c r="Z37" s="1247" t="s">
        <v>11</v>
      </c>
      <c r="AA37" s="5"/>
      <c r="AB37" s="1247" t="s">
        <v>11</v>
      </c>
      <c r="AC37" s="5"/>
      <c r="AD37" s="1247" t="s">
        <v>11</v>
      </c>
      <c r="AE37" s="5"/>
      <c r="AF37" s="8"/>
    </row>
    <row r="38" spans="1:32" ht="11.25" customHeight="1">
      <c r="A38" s="4"/>
      <c r="B38" s="30"/>
      <c r="C38" s="1637" t="s">
        <v>183</v>
      </c>
      <c r="D38" s="1637"/>
      <c r="E38" s="55"/>
      <c r="F38" s="136" t="s">
        <v>11</v>
      </c>
      <c r="G38" s="5"/>
      <c r="H38" s="136" t="s">
        <v>11</v>
      </c>
      <c r="I38" s="5"/>
      <c r="J38" s="136" t="s">
        <v>11</v>
      </c>
      <c r="K38" s="5"/>
      <c r="L38" s="136" t="s">
        <v>11</v>
      </c>
      <c r="M38" s="5"/>
      <c r="N38" s="136" t="s">
        <v>11</v>
      </c>
      <c r="O38" s="5"/>
      <c r="P38" s="136" t="s">
        <v>11</v>
      </c>
      <c r="Q38" s="5"/>
      <c r="R38" s="1247" t="s">
        <v>11</v>
      </c>
      <c r="S38" s="5"/>
      <c r="T38" s="1247" t="s">
        <v>11</v>
      </c>
      <c r="U38" s="5"/>
      <c r="V38" s="1247" t="s">
        <v>11</v>
      </c>
      <c r="W38" s="5"/>
      <c r="X38" s="1247" t="s">
        <v>11</v>
      </c>
      <c r="Y38" s="5"/>
      <c r="Z38" s="1247" t="s">
        <v>11</v>
      </c>
      <c r="AA38" s="5"/>
      <c r="AB38" s="1247" t="s">
        <v>11</v>
      </c>
      <c r="AC38" s="5"/>
      <c r="AD38" s="1247" t="s">
        <v>11</v>
      </c>
      <c r="AE38" s="5"/>
      <c r="AF38" s="8"/>
    </row>
    <row r="39" spans="1:32" s="50" customFormat="1" ht="11.25" customHeight="1">
      <c r="A39" s="1233"/>
      <c r="B39" s="1234"/>
      <c r="C39" s="1637" t="s">
        <v>182</v>
      </c>
      <c r="D39" s="1637"/>
      <c r="E39" s="18"/>
      <c r="F39" s="136" t="s">
        <v>11</v>
      </c>
      <c r="G39" s="5"/>
      <c r="H39" s="136" t="s">
        <v>11</v>
      </c>
      <c r="I39" s="5"/>
      <c r="J39" s="136" t="s">
        <v>11</v>
      </c>
      <c r="K39" s="5"/>
      <c r="L39" s="136" t="s">
        <v>11</v>
      </c>
      <c r="M39" s="5"/>
      <c r="N39" s="136" t="s">
        <v>11</v>
      </c>
      <c r="O39" s="5"/>
      <c r="P39" s="136" t="s">
        <v>11</v>
      </c>
      <c r="Q39" s="5"/>
      <c r="R39" s="1247" t="s">
        <v>11</v>
      </c>
      <c r="S39" s="5"/>
      <c r="T39" s="1247" t="s">
        <v>11</v>
      </c>
      <c r="U39" s="5"/>
      <c r="V39" s="1247" t="s">
        <v>11</v>
      </c>
      <c r="W39" s="5"/>
      <c r="X39" s="1247" t="s">
        <v>11</v>
      </c>
      <c r="Y39" s="5"/>
      <c r="Z39" s="1247" t="s">
        <v>11</v>
      </c>
      <c r="AA39" s="5"/>
      <c r="AB39" s="1247" t="s">
        <v>11</v>
      </c>
      <c r="AC39" s="5"/>
      <c r="AD39" s="1247" t="s">
        <v>11</v>
      </c>
      <c r="AE39" s="5"/>
      <c r="AF39" s="23"/>
    </row>
    <row r="40" spans="1:32" s="50" customFormat="1" ht="11.25" customHeight="1">
      <c r="A40" s="1233"/>
      <c r="B40" s="1234"/>
      <c r="C40" s="1638" t="s">
        <v>181</v>
      </c>
      <c r="D40" s="1638"/>
      <c r="E40" s="55"/>
      <c r="F40" s="136" t="s">
        <v>11</v>
      </c>
      <c r="G40" s="5"/>
      <c r="H40" s="136" t="s">
        <v>11</v>
      </c>
      <c r="I40" s="5"/>
      <c r="J40" s="136" t="s">
        <v>11</v>
      </c>
      <c r="K40" s="5"/>
      <c r="L40" s="136" t="s">
        <v>11</v>
      </c>
      <c r="M40" s="5"/>
      <c r="N40" s="136" t="s">
        <v>11</v>
      </c>
      <c r="O40" s="5"/>
      <c r="P40" s="136" t="s">
        <v>11</v>
      </c>
      <c r="Q40" s="5"/>
      <c r="R40" s="1247" t="s">
        <v>11</v>
      </c>
      <c r="S40" s="5"/>
      <c r="T40" s="1247" t="s">
        <v>11</v>
      </c>
      <c r="U40" s="5"/>
      <c r="V40" s="1247" t="s">
        <v>11</v>
      </c>
      <c r="W40" s="5"/>
      <c r="X40" s="1247" t="s">
        <v>11</v>
      </c>
      <c r="Y40" s="5"/>
      <c r="Z40" s="1247" t="s">
        <v>11</v>
      </c>
      <c r="AA40" s="5"/>
      <c r="AB40" s="1247" t="s">
        <v>11</v>
      </c>
      <c r="AC40" s="5"/>
      <c r="AD40" s="1247" t="s">
        <v>11</v>
      </c>
      <c r="AE40" s="5"/>
      <c r="AF40" s="23"/>
    </row>
    <row r="41" spans="1:32" s="665" customFormat="1" ht="11.25" customHeight="1">
      <c r="A41" s="663"/>
      <c r="B41" s="1229"/>
      <c r="C41" s="1230" t="s">
        <v>180</v>
      </c>
      <c r="D41" s="663"/>
      <c r="E41" s="1249"/>
      <c r="F41" s="1250">
        <v>12.1</v>
      </c>
      <c r="G41" s="5"/>
      <c r="H41" s="1250">
        <v>15</v>
      </c>
      <c r="I41" s="5"/>
      <c r="J41" s="1250">
        <v>12.4</v>
      </c>
      <c r="K41" s="5"/>
      <c r="L41" s="1250">
        <v>19.2</v>
      </c>
      <c r="M41" s="5"/>
      <c r="N41" s="1250">
        <v>12</v>
      </c>
      <c r="O41" s="5"/>
      <c r="P41" s="1250">
        <v>12.9</v>
      </c>
      <c r="Q41" s="5"/>
      <c r="R41" s="1251">
        <v>12</v>
      </c>
      <c r="S41" s="5"/>
      <c r="T41" s="1251">
        <v>23.8</v>
      </c>
      <c r="U41" s="5"/>
      <c r="V41" s="1251">
        <v>12.9</v>
      </c>
      <c r="W41" s="5"/>
      <c r="X41" s="1251">
        <v>27</v>
      </c>
      <c r="Y41" s="5"/>
      <c r="Z41" s="1251">
        <v>14</v>
      </c>
      <c r="AA41" s="5"/>
      <c r="AB41" s="1251">
        <v>13.9</v>
      </c>
      <c r="AC41" s="5"/>
      <c r="AD41" s="1251">
        <v>13.3</v>
      </c>
      <c r="AE41" s="5"/>
      <c r="AF41" s="664"/>
    </row>
    <row r="42" spans="1:32" s="665" customFormat="1" ht="11.25" customHeight="1">
      <c r="A42" s="663"/>
      <c r="B42" s="1229"/>
      <c r="C42" s="1230" t="s">
        <v>179</v>
      </c>
      <c r="D42" s="663"/>
      <c r="E42" s="1230"/>
      <c r="F42" s="136"/>
      <c r="G42" s="5"/>
      <c r="H42" s="136"/>
      <c r="I42" s="5"/>
      <c r="J42" s="136"/>
      <c r="K42" s="5"/>
      <c r="L42" s="136"/>
      <c r="M42" s="5"/>
      <c r="N42" s="136"/>
      <c r="O42" s="5"/>
      <c r="P42" s="136"/>
      <c r="Q42" s="5"/>
      <c r="R42" s="1247"/>
      <c r="S42" s="5"/>
      <c r="T42" s="1247"/>
      <c r="U42" s="5"/>
      <c r="V42" s="1247"/>
      <c r="W42" s="5"/>
      <c r="X42" s="1247"/>
      <c r="Y42" s="5"/>
      <c r="Z42" s="1247"/>
      <c r="AA42" s="5"/>
      <c r="AB42" s="1247"/>
      <c r="AC42" s="5"/>
      <c r="AD42" s="1247"/>
      <c r="AE42" s="5"/>
      <c r="AF42" s="664"/>
    </row>
    <row r="43" spans="1:32" ht="11.25" customHeight="1">
      <c r="A43" s="4"/>
      <c r="B43" s="30"/>
      <c r="C43" s="1252"/>
      <c r="D43" s="1253" t="s">
        <v>178</v>
      </c>
      <c r="E43" s="1254"/>
      <c r="F43" s="1255">
        <v>1.7</v>
      </c>
      <c r="G43" s="5"/>
      <c r="H43" s="1255">
        <v>1.5</v>
      </c>
      <c r="I43" s="5"/>
      <c r="J43" s="1255">
        <v>0.9</v>
      </c>
      <c r="K43" s="5"/>
      <c r="L43" s="1255">
        <v>1.8</v>
      </c>
      <c r="M43" s="5"/>
      <c r="N43" s="1255">
        <v>1</v>
      </c>
      <c r="O43" s="5"/>
      <c r="P43" s="1255">
        <v>2</v>
      </c>
      <c r="Q43" s="5"/>
      <c r="R43" s="1256">
        <v>1.5</v>
      </c>
      <c r="S43" s="5"/>
      <c r="T43" s="1256">
        <v>1.8</v>
      </c>
      <c r="U43" s="5"/>
      <c r="V43" s="1256">
        <v>1.5</v>
      </c>
      <c r="W43" s="5"/>
      <c r="X43" s="1256">
        <v>1.1000000000000001</v>
      </c>
      <c r="Y43" s="5"/>
      <c r="Z43" s="1256">
        <v>1.8</v>
      </c>
      <c r="AA43" s="5"/>
      <c r="AB43" s="1256">
        <v>1.5</v>
      </c>
      <c r="AC43" s="5"/>
      <c r="AD43" s="1256">
        <v>1</v>
      </c>
      <c r="AE43" s="5"/>
      <c r="AF43" s="8"/>
    </row>
    <row r="44" spans="1:32" ht="11.25" customHeight="1">
      <c r="A44" s="4"/>
      <c r="B44" s="30"/>
      <c r="C44" s="1252"/>
      <c r="D44" s="1254" t="s">
        <v>177</v>
      </c>
      <c r="E44" s="1254"/>
      <c r="F44" s="1255">
        <v>-0.4</v>
      </c>
      <c r="G44" s="5"/>
      <c r="H44" s="1255">
        <v>-0.5</v>
      </c>
      <c r="I44" s="5"/>
      <c r="J44" s="1255">
        <v>-0.6</v>
      </c>
      <c r="K44" s="5"/>
      <c r="L44" s="1255">
        <v>0.5</v>
      </c>
      <c r="M44" s="5"/>
      <c r="N44" s="1255">
        <v>1.8</v>
      </c>
      <c r="O44" s="5"/>
      <c r="P44" s="1255">
        <v>0.1</v>
      </c>
      <c r="Q44" s="5"/>
      <c r="R44" s="1256">
        <v>-2</v>
      </c>
      <c r="S44" s="5"/>
      <c r="T44" s="1256">
        <v>1.1000000000000001</v>
      </c>
      <c r="U44" s="5"/>
      <c r="V44" s="1256">
        <v>2.2000000000000002</v>
      </c>
      <c r="W44" s="5"/>
      <c r="X44" s="1256">
        <v>-1.1000000000000001</v>
      </c>
      <c r="Y44" s="5"/>
      <c r="Z44" s="1256">
        <v>-1.7</v>
      </c>
      <c r="AA44" s="5"/>
      <c r="AB44" s="1256">
        <v>-2</v>
      </c>
      <c r="AC44" s="5"/>
      <c r="AD44" s="1256">
        <v>-2.5</v>
      </c>
      <c r="AE44" s="5"/>
      <c r="AF44" s="8"/>
    </row>
    <row r="45" spans="1:32" ht="19.5" customHeight="1">
      <c r="A45" s="4"/>
      <c r="B45" s="30"/>
      <c r="C45" s="1639" t="s">
        <v>176</v>
      </c>
      <c r="D45" s="1640"/>
      <c r="E45" s="1640"/>
      <c r="F45" s="1640"/>
      <c r="G45" s="1640"/>
      <c r="H45" s="1640"/>
      <c r="I45" s="1640"/>
      <c r="J45" s="1640"/>
      <c r="K45" s="1640"/>
      <c r="L45" s="1640"/>
      <c r="M45" s="1640"/>
      <c r="N45" s="1640"/>
      <c r="O45" s="1640"/>
      <c r="P45" s="1640"/>
      <c r="Q45" s="1640"/>
      <c r="R45" s="1640"/>
      <c r="S45" s="1640"/>
      <c r="T45" s="1640"/>
      <c r="U45" s="1640"/>
      <c r="V45" s="1640"/>
      <c r="W45" s="1640"/>
      <c r="X45" s="1640"/>
      <c r="Y45" s="1640"/>
      <c r="Z45" s="1640"/>
      <c r="AA45" s="1640"/>
      <c r="AB45" s="1640"/>
      <c r="AC45" s="1640"/>
      <c r="AD45" s="1640"/>
      <c r="AE45" s="5"/>
      <c r="AF45" s="8"/>
    </row>
    <row r="46" spans="1:32" ht="12" customHeight="1">
      <c r="A46" s="4"/>
      <c r="B46" s="30"/>
      <c r="C46" s="1641" t="s">
        <v>175</v>
      </c>
      <c r="D46" s="1641"/>
      <c r="E46" s="1641"/>
      <c r="F46" s="1641"/>
      <c r="G46" s="1641"/>
      <c r="H46" s="1641"/>
      <c r="I46" s="1641"/>
      <c r="J46" s="1641"/>
      <c r="K46" s="1641"/>
      <c r="L46" s="1641"/>
      <c r="M46" s="1641"/>
      <c r="N46" s="1641"/>
      <c r="O46" s="1641"/>
      <c r="P46" s="1641"/>
      <c r="Q46" s="1641"/>
      <c r="R46" s="1641"/>
      <c r="S46" s="1641"/>
      <c r="T46" s="1641"/>
      <c r="U46" s="1641"/>
      <c r="V46" s="1641"/>
      <c r="W46" s="1641"/>
      <c r="X46" s="1641"/>
      <c r="Y46" s="1641"/>
      <c r="Z46" s="1641"/>
      <c r="AA46" s="1641"/>
      <c r="AB46" s="1641"/>
      <c r="AC46" s="1641"/>
      <c r="AD46" s="1641"/>
      <c r="AE46" s="5"/>
      <c r="AF46" s="8"/>
    </row>
    <row r="47" spans="1:32" ht="13.5" customHeight="1">
      <c r="A47" s="4"/>
      <c r="B47" s="30"/>
      <c r="C47" s="1257" t="s">
        <v>174</v>
      </c>
      <c r="D47" s="1225" t="s">
        <v>570</v>
      </c>
      <c r="E47" s="1227"/>
      <c r="F47" s="1226"/>
      <c r="G47" s="1226"/>
      <c r="H47" s="1226"/>
      <c r="I47" s="1226"/>
      <c r="J47" s="1226"/>
      <c r="K47" s="1226"/>
      <c r="L47" s="1226"/>
      <c r="M47" s="1226"/>
      <c r="N47" s="1226"/>
      <c r="O47" s="1226"/>
      <c r="P47" s="1226"/>
      <c r="Q47" s="1226"/>
      <c r="R47" s="1226"/>
      <c r="S47" s="1226"/>
      <c r="T47" s="1226"/>
      <c r="U47" s="1226"/>
      <c r="V47" s="1226"/>
      <c r="W47" s="1226"/>
      <c r="X47" s="1226"/>
      <c r="Y47" s="1226"/>
      <c r="Z47" s="1226"/>
      <c r="AA47" s="1226"/>
      <c r="AB47" s="1226"/>
      <c r="AC47" s="1226"/>
      <c r="AD47" s="1228"/>
      <c r="AE47" s="5"/>
      <c r="AF47" s="8"/>
    </row>
    <row r="48" spans="1:32" ht="3" customHeight="1">
      <c r="A48" s="4"/>
      <c r="B48" s="30"/>
      <c r="C48" s="1258"/>
      <c r="D48" s="1259"/>
      <c r="E48" s="1259"/>
      <c r="F48" s="1260"/>
      <c r="G48" s="1260"/>
      <c r="H48" s="1260"/>
      <c r="I48" s="1260"/>
      <c r="J48" s="1261"/>
      <c r="K48" s="1261"/>
      <c r="L48" s="1260"/>
      <c r="M48" s="1260"/>
      <c r="N48" s="1260"/>
      <c r="O48" s="1260"/>
      <c r="P48" s="1262"/>
      <c r="Q48" s="1262"/>
      <c r="R48" s="1262"/>
      <c r="S48" s="1262"/>
      <c r="T48" s="1262"/>
      <c r="U48" s="1262"/>
      <c r="V48" s="1262"/>
      <c r="W48" s="1262"/>
      <c r="X48" s="1263"/>
      <c r="Y48" s="1263"/>
      <c r="Z48" s="1263"/>
      <c r="AA48" s="1263"/>
      <c r="AB48" s="1263"/>
      <c r="AC48" s="1263"/>
      <c r="AD48" s="1263"/>
      <c r="AE48" s="5"/>
      <c r="AF48" s="8"/>
    </row>
    <row r="49" spans="1:34" ht="21.75" customHeight="1">
      <c r="A49" s="4"/>
      <c r="B49" s="30"/>
      <c r="C49" s="1642" t="s">
        <v>173</v>
      </c>
      <c r="D49" s="1642"/>
      <c r="E49" s="267"/>
      <c r="F49" s="1643" t="s">
        <v>172</v>
      </c>
      <c r="G49" s="1643"/>
      <c r="H49" s="1643"/>
      <c r="I49" s="1264"/>
      <c r="J49" s="1644" t="s">
        <v>171</v>
      </c>
      <c r="K49" s="1644"/>
      <c r="L49" s="1644"/>
      <c r="M49" s="1264"/>
      <c r="N49" s="1646" t="s">
        <v>170</v>
      </c>
      <c r="O49" s="1646"/>
      <c r="P49" s="1646"/>
      <c r="Q49" s="1646"/>
      <c r="R49" s="1646"/>
      <c r="S49" s="1646"/>
      <c r="T49" s="1646"/>
      <c r="U49" s="1646"/>
      <c r="V49" s="1646"/>
      <c r="W49" s="1265"/>
      <c r="X49" s="1646" t="s">
        <v>169</v>
      </c>
      <c r="Y49" s="1646"/>
      <c r="Z49" s="1646"/>
      <c r="AA49" s="1646"/>
      <c r="AB49" s="1646"/>
      <c r="AC49" s="1646"/>
      <c r="AD49" s="1646"/>
      <c r="AE49" s="5"/>
      <c r="AF49" s="8"/>
    </row>
    <row r="50" spans="1:34" ht="12.75" customHeight="1">
      <c r="A50" s="4"/>
      <c r="B50" s="30"/>
      <c r="C50" s="1642"/>
      <c r="D50" s="1642"/>
      <c r="E50" s="267"/>
      <c r="F50" s="1266" t="s">
        <v>95</v>
      </c>
      <c r="G50" s="1267"/>
      <c r="H50" s="1268" t="s">
        <v>168</v>
      </c>
      <c r="I50" s="1264"/>
      <c r="J50" s="1645"/>
      <c r="K50" s="1645"/>
      <c r="L50" s="1645"/>
      <c r="M50" s="1269"/>
      <c r="N50" s="1633" t="s">
        <v>167</v>
      </c>
      <c r="O50" s="1633"/>
      <c r="P50" s="1633"/>
      <c r="Q50" s="252"/>
      <c r="R50" s="1633" t="s">
        <v>166</v>
      </c>
      <c r="S50" s="1633"/>
      <c r="T50" s="1633"/>
      <c r="U50" s="252"/>
      <c r="V50" s="1214" t="s">
        <v>165</v>
      </c>
      <c r="W50" s="1265"/>
      <c r="X50" s="1633" t="s">
        <v>167</v>
      </c>
      <c r="Y50" s="1633"/>
      <c r="Z50" s="1633"/>
      <c r="AA50" s="250"/>
      <c r="AB50" s="251" t="s">
        <v>166</v>
      </c>
      <c r="AC50" s="250"/>
      <c r="AD50" s="251" t="s">
        <v>165</v>
      </c>
      <c r="AE50" s="5"/>
      <c r="AF50" s="8"/>
    </row>
    <row r="51" spans="1:34" ht="2.25" customHeight="1">
      <c r="A51" s="4"/>
      <c r="B51" s="30"/>
      <c r="C51" s="1215"/>
      <c r="D51" s="1215"/>
      <c r="E51" s="267"/>
      <c r="F51" s="1270"/>
      <c r="G51" s="1267"/>
      <c r="H51" s="1271"/>
      <c r="I51" s="1272"/>
      <c r="J51" s="1273"/>
      <c r="K51" s="1273"/>
      <c r="L51" s="1273"/>
      <c r="M51" s="1269"/>
      <c r="N51" s="250"/>
      <c r="O51" s="250"/>
      <c r="P51" s="250"/>
      <c r="Q51" s="250"/>
      <c r="R51" s="250"/>
      <c r="S51" s="250"/>
      <c r="T51" s="250"/>
      <c r="U51" s="250"/>
      <c r="V51" s="250"/>
      <c r="W51" s="1265"/>
      <c r="X51" s="250"/>
      <c r="Y51" s="250"/>
      <c r="Z51" s="250"/>
      <c r="AA51" s="250"/>
      <c r="AB51" s="250"/>
      <c r="AC51" s="250"/>
      <c r="AD51" s="250"/>
      <c r="AE51" s="5"/>
      <c r="AF51" s="8"/>
    </row>
    <row r="52" spans="1:34" ht="21.75" customHeight="1">
      <c r="A52" s="4"/>
      <c r="B52" s="30"/>
      <c r="C52" s="1634" t="s">
        <v>658</v>
      </c>
      <c r="D52" s="1634"/>
      <c r="E52" s="330"/>
      <c r="F52" s="1274">
        <v>579</v>
      </c>
      <c r="G52" s="1275"/>
      <c r="H52" s="1275">
        <v>60.8</v>
      </c>
      <c r="I52" s="1276"/>
      <c r="J52" s="1635">
        <v>12</v>
      </c>
      <c r="K52" s="1635"/>
      <c r="L52" s="1635"/>
      <c r="M52" s="1276"/>
      <c r="N52" s="1636">
        <v>0.6</v>
      </c>
      <c r="O52" s="1636"/>
      <c r="P52" s="1636"/>
      <c r="Q52" s="1275"/>
      <c r="R52" s="1636">
        <v>-3</v>
      </c>
      <c r="S52" s="1636"/>
      <c r="T52" s="1636"/>
      <c r="U52" s="1275"/>
      <c r="V52" s="1275">
        <v>3.7</v>
      </c>
      <c r="W52" s="1276"/>
      <c r="X52" s="1636">
        <v>0.6</v>
      </c>
      <c r="Y52" s="1636"/>
      <c r="Z52" s="1636"/>
      <c r="AA52" s="1275"/>
      <c r="AB52" s="1275">
        <v>-3</v>
      </c>
      <c r="AC52" s="1275"/>
      <c r="AD52" s="1275">
        <v>3.7</v>
      </c>
      <c r="AE52" s="5"/>
      <c r="AF52" s="8"/>
    </row>
    <row r="53" spans="1:34" ht="2.25" customHeight="1">
      <c r="A53" s="4"/>
      <c r="B53" s="30"/>
      <c r="C53" s="1454"/>
      <c r="D53" s="1454"/>
      <c r="E53" s="1454"/>
      <c r="F53" s="1454"/>
      <c r="G53" s="1269"/>
      <c r="H53" s="1631"/>
      <c r="I53" s="1631"/>
      <c r="J53" s="1631"/>
      <c r="K53" s="1272"/>
      <c r="L53" s="1277"/>
      <c r="M53" s="1272"/>
      <c r="N53" s="1632"/>
      <c r="O53" s="1632"/>
      <c r="P53" s="1632"/>
      <c r="Q53" s="1272"/>
      <c r="R53" s="1632"/>
      <c r="S53" s="1632"/>
      <c r="T53" s="1632"/>
      <c r="U53" s="1272"/>
      <c r="V53" s="1277"/>
      <c r="W53" s="1277"/>
      <c r="X53" s="1277"/>
      <c r="Y53" s="1277"/>
      <c r="Z53" s="1632"/>
      <c r="AA53" s="1632"/>
      <c r="AB53" s="1632"/>
      <c r="AC53" s="1278"/>
      <c r="AD53" s="1277"/>
      <c r="AE53" s="5"/>
      <c r="AF53" s="8"/>
    </row>
    <row r="54" spans="1:34" ht="13.5" hidden="1" customHeight="1">
      <c r="A54" s="4"/>
      <c r="B54" s="30"/>
      <c r="C54" s="1225" t="s">
        <v>345</v>
      </c>
      <c r="D54" s="1227"/>
      <c r="E54" s="1227"/>
      <c r="F54" s="1227"/>
      <c r="G54" s="1227"/>
      <c r="H54" s="1227"/>
      <c r="I54" s="1227"/>
      <c r="J54" s="1279"/>
      <c r="K54" s="1279"/>
      <c r="L54" s="1227"/>
      <c r="M54" s="1227"/>
      <c r="N54" s="1227"/>
      <c r="O54" s="1227"/>
      <c r="P54" s="1226"/>
      <c r="Q54" s="1226"/>
      <c r="R54" s="1226"/>
      <c r="S54" s="1226"/>
      <c r="T54" s="1226"/>
      <c r="U54" s="1226"/>
      <c r="V54" s="1226"/>
      <c r="W54" s="1226"/>
      <c r="X54" s="1226"/>
      <c r="Y54" s="1226"/>
      <c r="Z54" s="1226"/>
      <c r="AA54" s="1226"/>
      <c r="AB54" s="1226"/>
      <c r="AC54" s="1226"/>
      <c r="AD54" s="1228"/>
      <c r="AE54" s="5"/>
      <c r="AF54" s="8"/>
    </row>
    <row r="55" spans="1:34" ht="3.75" hidden="1" customHeight="1">
      <c r="A55" s="4"/>
      <c r="B55" s="30"/>
      <c r="C55" s="1257"/>
      <c r="D55" s="1259"/>
      <c r="E55" s="1259"/>
      <c r="F55" s="1259"/>
      <c r="G55" s="1259"/>
      <c r="H55" s="1259"/>
      <c r="I55" s="1259"/>
      <c r="J55" s="1280"/>
      <c r="K55" s="1280"/>
      <c r="L55" s="1259"/>
      <c r="M55" s="1259"/>
      <c r="N55" s="1259"/>
      <c r="O55" s="1259"/>
      <c r="P55" s="1281"/>
      <c r="Q55" s="1281"/>
      <c r="R55" s="1281"/>
      <c r="S55" s="1281"/>
      <c r="T55" s="1281"/>
      <c r="U55" s="1281"/>
      <c r="V55" s="1281"/>
      <c r="W55" s="1281"/>
      <c r="X55" s="1281"/>
      <c r="Y55" s="1281"/>
      <c r="Z55" s="1281"/>
      <c r="AA55" s="1281"/>
      <c r="AB55" s="1281"/>
      <c r="AC55" s="1281"/>
      <c r="AD55" s="1281"/>
      <c r="AE55" s="5"/>
      <c r="AF55" s="8"/>
    </row>
    <row r="56" spans="1:34" ht="11.25" hidden="1" customHeight="1">
      <c r="A56" s="4"/>
      <c r="B56" s="30"/>
      <c r="C56" s="1257"/>
      <c r="D56" s="1259"/>
      <c r="E56" s="1259"/>
      <c r="F56" s="1216"/>
      <c r="H56" s="1615">
        <v>2006</v>
      </c>
      <c r="I56" s="1615"/>
      <c r="J56" s="1615"/>
      <c r="K56" s="8"/>
      <c r="L56" s="1615">
        <v>2007</v>
      </c>
      <c r="M56" s="1615"/>
      <c r="N56" s="1615"/>
      <c r="O56" s="8"/>
      <c r="P56" s="1615">
        <v>2008</v>
      </c>
      <c r="Q56" s="1615"/>
      <c r="R56" s="1615"/>
      <c r="S56" s="8"/>
      <c r="T56" s="1615">
        <v>2009</v>
      </c>
      <c r="U56" s="1615"/>
      <c r="V56" s="1615"/>
      <c r="W56" s="8"/>
      <c r="X56" s="1615">
        <v>2010</v>
      </c>
      <c r="Y56" s="1615"/>
      <c r="Z56" s="1615"/>
      <c r="AA56" s="8"/>
      <c r="AB56" s="1615">
        <v>2011</v>
      </c>
      <c r="AC56" s="1615"/>
      <c r="AD56" s="1615"/>
      <c r="AE56" s="5"/>
      <c r="AF56" s="1216"/>
      <c r="AG56" s="1282"/>
      <c r="AH56" s="1282"/>
    </row>
    <row r="57" spans="1:34" ht="12.75" hidden="1" customHeight="1">
      <c r="A57" s="4"/>
      <c r="B57" s="30"/>
      <c r="C57" s="1627" t="s">
        <v>164</v>
      </c>
      <c r="D57" s="1627"/>
      <c r="E57" s="1230"/>
      <c r="F57" s="1283"/>
      <c r="G57" s="1283"/>
      <c r="H57" s="1630">
        <v>245</v>
      </c>
      <c r="I57" s="1630"/>
      <c r="J57" s="1630"/>
      <c r="K57" s="1284"/>
      <c r="L57" s="1630">
        <v>252</v>
      </c>
      <c r="M57" s="1630"/>
      <c r="N57" s="1630"/>
      <c r="O57" s="1284"/>
      <c r="P57" s="1630">
        <v>296</v>
      </c>
      <c r="Q57" s="1630"/>
      <c r="R57" s="1630"/>
      <c r="S57" s="1284"/>
      <c r="T57" s="1630">
        <v>253</v>
      </c>
      <c r="U57" s="1630"/>
      <c r="V57" s="1630"/>
      <c r="W57" s="1284"/>
      <c r="X57" s="1630">
        <v>234</v>
      </c>
      <c r="Y57" s="1630"/>
      <c r="Z57" s="1630"/>
      <c r="AA57" s="1284"/>
      <c r="AB57" s="1630">
        <v>182</v>
      </c>
      <c r="AC57" s="1630"/>
      <c r="AD57" s="1630"/>
      <c r="AE57" s="5"/>
      <c r="AF57" s="8"/>
    </row>
    <row r="58" spans="1:34" ht="9.75" hidden="1" customHeight="1">
      <c r="A58" s="4"/>
      <c r="B58" s="30"/>
      <c r="C58" s="1257" t="s">
        <v>346</v>
      </c>
      <c r="D58" s="1254" t="s">
        <v>346</v>
      </c>
      <c r="E58" s="1254"/>
      <c r="F58" s="1285"/>
      <c r="G58" s="1285"/>
      <c r="H58" s="1628" t="s">
        <v>11</v>
      </c>
      <c r="I58" s="1628"/>
      <c r="J58" s="1628"/>
      <c r="K58" s="1284"/>
      <c r="L58" s="1628" t="s">
        <v>11</v>
      </c>
      <c r="M58" s="1628"/>
      <c r="N58" s="1628"/>
      <c r="O58" s="1284"/>
      <c r="P58" s="1628" t="s">
        <v>11</v>
      </c>
      <c r="Q58" s="1628"/>
      <c r="R58" s="1628"/>
      <c r="S58" s="1284"/>
      <c r="T58" s="1628" t="s">
        <v>11</v>
      </c>
      <c r="U58" s="1628"/>
      <c r="V58" s="1628"/>
      <c r="W58" s="1284"/>
      <c r="X58" s="1628" t="s">
        <v>11</v>
      </c>
      <c r="Y58" s="1628"/>
      <c r="Z58" s="1628"/>
      <c r="AA58" s="1284"/>
      <c r="AB58" s="1628" t="s">
        <v>11</v>
      </c>
      <c r="AC58" s="1628"/>
      <c r="AD58" s="1628"/>
      <c r="AE58" s="5"/>
      <c r="AF58" s="8"/>
    </row>
    <row r="59" spans="1:34" ht="9.75" hidden="1" customHeight="1">
      <c r="A59" s="4"/>
      <c r="B59" s="30"/>
      <c r="C59" s="1257" t="s">
        <v>163</v>
      </c>
      <c r="D59" s="1254" t="s">
        <v>163</v>
      </c>
      <c r="E59" s="1254"/>
      <c r="F59" s="1285"/>
      <c r="G59" s="1285"/>
      <c r="H59" s="1628">
        <v>153</v>
      </c>
      <c r="I59" s="1628"/>
      <c r="J59" s="1628"/>
      <c r="K59" s="1284"/>
      <c r="L59" s="1628">
        <v>160</v>
      </c>
      <c r="M59" s="1628"/>
      <c r="N59" s="1628"/>
      <c r="O59" s="1284"/>
      <c r="P59" s="1629">
        <v>172</v>
      </c>
      <c r="Q59" s="1629"/>
      <c r="R59" s="1629"/>
      <c r="S59" s="1286"/>
      <c r="T59" s="1629">
        <v>142</v>
      </c>
      <c r="U59" s="1629"/>
      <c r="V59" s="1629"/>
      <c r="W59" s="1284"/>
      <c r="X59" s="1628">
        <v>141</v>
      </c>
      <c r="Y59" s="1628"/>
      <c r="Z59" s="1628"/>
      <c r="AA59" s="1284"/>
      <c r="AB59" s="1628">
        <v>93</v>
      </c>
      <c r="AC59" s="1628"/>
      <c r="AD59" s="1628"/>
      <c r="AE59" s="5"/>
      <c r="AF59" s="8"/>
    </row>
    <row r="60" spans="1:34" ht="9.75" hidden="1" customHeight="1">
      <c r="A60" s="4"/>
      <c r="B60" s="30"/>
      <c r="C60" s="1257" t="s">
        <v>162</v>
      </c>
      <c r="D60" s="1254" t="s">
        <v>162</v>
      </c>
      <c r="E60" s="1254"/>
      <c r="F60" s="1285"/>
      <c r="G60" s="1285"/>
      <c r="H60" s="1628">
        <v>26</v>
      </c>
      <c r="I60" s="1628"/>
      <c r="J60" s="1628"/>
      <c r="K60" s="1284"/>
      <c r="L60" s="1629">
        <v>27</v>
      </c>
      <c r="M60" s="1629"/>
      <c r="N60" s="1629"/>
      <c r="O60" s="1286"/>
      <c r="P60" s="1629">
        <v>27</v>
      </c>
      <c r="Q60" s="1629"/>
      <c r="R60" s="1629"/>
      <c r="S60" s="1286"/>
      <c r="T60" s="1629">
        <v>22</v>
      </c>
      <c r="U60" s="1629"/>
      <c r="V60" s="1629"/>
      <c r="W60" s="1284"/>
      <c r="X60" s="1628">
        <v>25</v>
      </c>
      <c r="Y60" s="1628"/>
      <c r="Z60" s="1628"/>
      <c r="AA60" s="1284"/>
      <c r="AB60" s="1628">
        <v>22</v>
      </c>
      <c r="AC60" s="1628"/>
      <c r="AD60" s="1628"/>
      <c r="AE60" s="5"/>
      <c r="AF60" s="8"/>
    </row>
    <row r="61" spans="1:34" ht="9.75" hidden="1" customHeight="1">
      <c r="A61" s="4"/>
      <c r="B61" s="30"/>
      <c r="C61" s="1257" t="s">
        <v>161</v>
      </c>
      <c r="D61" s="1254" t="s">
        <v>161</v>
      </c>
      <c r="E61" s="1254"/>
      <c r="F61" s="1285"/>
      <c r="G61" s="1285"/>
      <c r="H61" s="1628">
        <v>65</v>
      </c>
      <c r="I61" s="1628"/>
      <c r="J61" s="1628"/>
      <c r="K61" s="1286"/>
      <c r="L61" s="1629">
        <v>64</v>
      </c>
      <c r="M61" s="1629"/>
      <c r="N61" s="1629"/>
      <c r="O61" s="1286"/>
      <c r="P61" s="1629">
        <v>97</v>
      </c>
      <c r="Q61" s="1629"/>
      <c r="R61" s="1629"/>
      <c r="S61" s="1286"/>
      <c r="T61" s="1629">
        <v>87</v>
      </c>
      <c r="U61" s="1629"/>
      <c r="V61" s="1629"/>
      <c r="W61" s="1284"/>
      <c r="X61" s="1628">
        <v>64</v>
      </c>
      <c r="Y61" s="1628"/>
      <c r="Z61" s="1628"/>
      <c r="AA61" s="1284"/>
      <c r="AB61" s="1628">
        <v>55</v>
      </c>
      <c r="AC61" s="1628"/>
      <c r="AD61" s="1628"/>
      <c r="AE61" s="5"/>
      <c r="AF61" s="8"/>
    </row>
    <row r="62" spans="1:34" ht="9.75" hidden="1" customHeight="1">
      <c r="A62" s="4"/>
      <c r="B62" s="30"/>
      <c r="C62" s="1257"/>
      <c r="D62" s="1254" t="s">
        <v>347</v>
      </c>
      <c r="E62" s="1254"/>
      <c r="F62" s="1285"/>
      <c r="G62" s="1285"/>
      <c r="H62" s="1629" t="s">
        <v>11</v>
      </c>
      <c r="I62" s="1629"/>
      <c r="J62" s="1629"/>
      <c r="K62" s="1286"/>
      <c r="L62" s="1629" t="s">
        <v>11</v>
      </c>
      <c r="M62" s="1629"/>
      <c r="N62" s="1629"/>
      <c r="O62" s="1286"/>
      <c r="P62" s="1629" t="s">
        <v>11</v>
      </c>
      <c r="Q62" s="1629"/>
      <c r="R62" s="1629"/>
      <c r="S62" s="1286"/>
      <c r="T62" s="1629" t="s">
        <v>11</v>
      </c>
      <c r="U62" s="1629"/>
      <c r="V62" s="1629"/>
      <c r="W62" s="1284"/>
      <c r="X62" s="1628">
        <v>4</v>
      </c>
      <c r="Y62" s="1628"/>
      <c r="Z62" s="1628"/>
      <c r="AA62" s="1284"/>
      <c r="AB62" s="1628">
        <v>12</v>
      </c>
      <c r="AC62" s="1628"/>
      <c r="AD62" s="1628"/>
      <c r="AE62" s="5"/>
      <c r="AF62" s="8"/>
    </row>
    <row r="63" spans="1:34" ht="9.75" hidden="1" customHeight="1">
      <c r="A63" s="4"/>
      <c r="B63" s="30"/>
      <c r="C63" s="1257"/>
      <c r="D63" s="1254" t="s">
        <v>160</v>
      </c>
      <c r="E63" s="1254"/>
      <c r="F63" s="1285"/>
      <c r="G63" s="1285"/>
      <c r="H63" s="1628">
        <v>1</v>
      </c>
      <c r="I63" s="1628"/>
      <c r="J63" s="1628"/>
      <c r="K63" s="1286"/>
      <c r="L63" s="1629">
        <v>1</v>
      </c>
      <c r="M63" s="1629"/>
      <c r="N63" s="1629"/>
      <c r="O63" s="1286"/>
      <c r="P63" s="1629" t="s">
        <v>11</v>
      </c>
      <c r="Q63" s="1629"/>
      <c r="R63" s="1629"/>
      <c r="S63" s="1286"/>
      <c r="T63" s="1629">
        <v>1</v>
      </c>
      <c r="U63" s="1629"/>
      <c r="V63" s="1629"/>
      <c r="W63" s="1284"/>
      <c r="X63" s="1628" t="s">
        <v>11</v>
      </c>
      <c r="Y63" s="1628"/>
      <c r="Z63" s="1628"/>
      <c r="AA63" s="1284"/>
      <c r="AB63" s="1628" t="s">
        <v>11</v>
      </c>
      <c r="AC63" s="1628"/>
      <c r="AD63" s="1628"/>
      <c r="AE63" s="5"/>
      <c r="AF63" s="8"/>
    </row>
    <row r="64" spans="1:34" ht="9.75" hidden="1" customHeight="1">
      <c r="A64" s="4"/>
      <c r="B64" s="30"/>
      <c r="C64" s="1257"/>
      <c r="D64" s="1254" t="s">
        <v>159</v>
      </c>
      <c r="E64" s="1254"/>
      <c r="F64" s="1285"/>
      <c r="G64" s="1285"/>
      <c r="H64" s="1628" t="s">
        <v>11</v>
      </c>
      <c r="I64" s="1628"/>
      <c r="J64" s="1628"/>
      <c r="K64" s="1284"/>
      <c r="L64" s="1628" t="s">
        <v>11</v>
      </c>
      <c r="M64" s="1628"/>
      <c r="N64" s="1628"/>
      <c r="O64" s="1284"/>
      <c r="P64" s="1628" t="s">
        <v>11</v>
      </c>
      <c r="Q64" s="1628"/>
      <c r="R64" s="1628"/>
      <c r="S64" s="1284"/>
      <c r="T64" s="1628">
        <v>1</v>
      </c>
      <c r="U64" s="1628"/>
      <c r="V64" s="1628"/>
      <c r="W64" s="1284"/>
      <c r="X64" s="1628" t="s">
        <v>11</v>
      </c>
      <c r="Y64" s="1628"/>
      <c r="Z64" s="1628"/>
      <c r="AA64" s="1284"/>
      <c r="AB64" s="1628" t="s">
        <v>11</v>
      </c>
      <c r="AC64" s="1628"/>
      <c r="AD64" s="1628"/>
      <c r="AE64" s="5"/>
      <c r="AF64" s="8"/>
    </row>
    <row r="65" spans="1:32" ht="12.75" hidden="1" customHeight="1">
      <c r="A65" s="4"/>
      <c r="B65" s="30"/>
      <c r="C65" s="1627" t="s">
        <v>348</v>
      </c>
      <c r="D65" s="1627"/>
      <c r="E65" s="1230"/>
      <c r="F65" s="1287"/>
      <c r="G65" s="1287"/>
      <c r="H65" s="1625">
        <v>1418784</v>
      </c>
      <c r="I65" s="1625"/>
      <c r="J65" s="1625"/>
      <c r="K65" s="1284"/>
      <c r="L65" s="1625">
        <v>1569601</v>
      </c>
      <c r="M65" s="1625"/>
      <c r="N65" s="1625"/>
      <c r="O65" s="1284"/>
      <c r="P65" s="1625">
        <v>1704107</v>
      </c>
      <c r="Q65" s="1625"/>
      <c r="R65" s="1625"/>
      <c r="S65" s="1284"/>
      <c r="T65" s="1625">
        <v>1303457</v>
      </c>
      <c r="U65" s="1625"/>
      <c r="V65" s="1625"/>
      <c r="W65" s="1284"/>
      <c r="X65" s="1625">
        <v>1407066</v>
      </c>
      <c r="Y65" s="1625"/>
      <c r="Z65" s="1625"/>
      <c r="AA65" s="1284"/>
      <c r="AB65" s="1625">
        <v>1236919</v>
      </c>
      <c r="AC65" s="1625"/>
      <c r="AD65" s="1625"/>
      <c r="AE65" s="5"/>
      <c r="AF65" s="8"/>
    </row>
    <row r="66" spans="1:32" ht="12.75" hidden="1" customHeight="1">
      <c r="A66" s="4"/>
      <c r="B66" s="30"/>
      <c r="C66" s="1230" t="s">
        <v>349</v>
      </c>
      <c r="D66" s="1230"/>
      <c r="E66" s="1230"/>
      <c r="F66" s="1288"/>
      <c r="G66" s="1288"/>
      <c r="H66" s="1626">
        <v>22.9</v>
      </c>
      <c r="I66" s="1626"/>
      <c r="J66" s="1626"/>
      <c r="K66" s="1289"/>
      <c r="L66" s="1626">
        <v>16.600000000000001</v>
      </c>
      <c r="M66" s="1626"/>
      <c r="N66" s="1626"/>
      <c r="O66" s="1289"/>
      <c r="P66" s="1626">
        <v>18.7</v>
      </c>
      <c r="Q66" s="1626"/>
      <c r="R66" s="1626"/>
      <c r="S66" s="1289"/>
      <c r="T66" s="1626">
        <v>13.7</v>
      </c>
      <c r="U66" s="1626"/>
      <c r="V66" s="1626"/>
      <c r="W66" s="1284"/>
      <c r="X66" s="1626">
        <v>15.9</v>
      </c>
      <c r="Y66" s="1626"/>
      <c r="Z66" s="1626"/>
      <c r="AA66" s="1284"/>
      <c r="AB66" s="1626">
        <v>15.9</v>
      </c>
      <c r="AC66" s="1626"/>
      <c r="AD66" s="1626"/>
      <c r="AE66" s="5"/>
      <c r="AF66" s="8"/>
    </row>
    <row r="67" spans="1:32" s="1296" customFormat="1" ht="9.75" customHeight="1">
      <c r="A67" s="1239"/>
      <c r="B67" s="30"/>
      <c r="C67" s="1290" t="s">
        <v>158</v>
      </c>
      <c r="D67" s="1291"/>
      <c r="E67" s="1290"/>
      <c r="F67" s="1292"/>
      <c r="G67" s="1292"/>
      <c r="H67" s="1292"/>
      <c r="I67" s="1292"/>
      <c r="J67" s="1293"/>
      <c r="K67" s="1292"/>
      <c r="L67" s="1293"/>
      <c r="M67" s="1292"/>
      <c r="N67" s="1294" t="s">
        <v>157</v>
      </c>
      <c r="O67" s="1292"/>
      <c r="P67" s="1292"/>
      <c r="Q67" s="1292"/>
      <c r="R67" s="1292"/>
      <c r="S67" s="1292"/>
      <c r="T67" s="1292"/>
      <c r="U67" s="1292"/>
      <c r="V67" s="1292"/>
      <c r="W67" s="1292"/>
      <c r="X67" s="1292"/>
      <c r="Y67" s="1292"/>
      <c r="Z67" s="1292"/>
      <c r="AA67" s="1292"/>
      <c r="AB67" s="1292" t="s">
        <v>156</v>
      </c>
      <c r="AC67" s="1292"/>
      <c r="AD67" s="1292"/>
      <c r="AE67" s="5"/>
      <c r="AF67" s="1295"/>
    </row>
    <row r="68" spans="1:32" s="1296" customFormat="1" ht="11.25" customHeight="1" thickBot="1">
      <c r="A68" s="1239"/>
      <c r="B68" s="1297"/>
      <c r="C68" s="1298"/>
      <c r="D68" s="1299"/>
      <c r="E68" s="1300"/>
      <c r="F68" s="1301"/>
      <c r="G68" s="1301"/>
      <c r="H68" s="1301"/>
      <c r="I68" s="1301"/>
      <c r="J68" s="1301"/>
      <c r="K68" s="1301"/>
      <c r="L68" s="1301"/>
      <c r="M68" s="1301"/>
      <c r="N68" s="1301"/>
      <c r="O68" s="1301"/>
      <c r="P68" s="1301"/>
      <c r="Q68" s="1301"/>
      <c r="R68" s="1301"/>
      <c r="S68" s="1301"/>
      <c r="T68" s="1301"/>
      <c r="U68" s="1301"/>
      <c r="V68" s="1301"/>
      <c r="W68" s="1301"/>
      <c r="X68" s="1301"/>
      <c r="Y68" s="1301"/>
      <c r="Z68" s="1301"/>
      <c r="AA68" s="1301"/>
      <c r="AB68" s="1301"/>
      <c r="AC68" s="1301"/>
      <c r="AD68" s="561" t="s">
        <v>100</v>
      </c>
      <c r="AE68" s="559"/>
      <c r="AF68" s="1302"/>
    </row>
    <row r="69" spans="1:32" ht="13.5" customHeight="1" thickBot="1">
      <c r="A69" s="4"/>
      <c r="B69" s="1297"/>
      <c r="C69" s="1303" t="s">
        <v>155</v>
      </c>
      <c r="D69" s="661"/>
      <c r="E69" s="661"/>
      <c r="F69" s="1223"/>
      <c r="G69" s="1223"/>
      <c r="H69" s="1223"/>
      <c r="I69" s="1223"/>
      <c r="J69" s="1223"/>
      <c r="K69" s="1223"/>
      <c r="L69" s="1223"/>
      <c r="M69" s="1223"/>
      <c r="N69" s="1223"/>
      <c r="O69" s="1223"/>
      <c r="P69" s="1223"/>
      <c r="Q69" s="1223"/>
      <c r="R69" s="662"/>
      <c r="S69" s="662"/>
      <c r="T69" s="662"/>
      <c r="U69" s="662"/>
      <c r="V69" s="662"/>
      <c r="W69" s="662"/>
      <c r="X69" s="662"/>
      <c r="Y69" s="662"/>
      <c r="Z69" s="662"/>
      <c r="AA69" s="662"/>
      <c r="AB69" s="662"/>
      <c r="AC69" s="662"/>
      <c r="AD69" s="662"/>
      <c r="AE69" s="561"/>
      <c r="AF69" s="560"/>
    </row>
    <row r="70" spans="1:32" ht="3.75" customHeight="1">
      <c r="A70" s="4"/>
      <c r="B70" s="1297"/>
      <c r="C70" s="1619" t="s">
        <v>96</v>
      </c>
      <c r="D70" s="1620"/>
      <c r="E70" s="559"/>
      <c r="F70" s="560"/>
      <c r="G70" s="1304"/>
      <c r="H70" s="884"/>
      <c r="I70" s="1305"/>
      <c r="J70" s="1305"/>
      <c r="K70" s="1305"/>
      <c r="L70" s="1305"/>
      <c r="M70" s="1305"/>
      <c r="N70" s="1305"/>
      <c r="O70" s="1305"/>
      <c r="P70" s="1305"/>
      <c r="Q70" s="1305"/>
      <c r="R70" s="1305"/>
      <c r="S70" s="1305"/>
      <c r="T70" s="1305"/>
      <c r="U70" s="1305"/>
      <c r="V70" s="1305"/>
      <c r="W70" s="1305"/>
      <c r="X70" s="1305"/>
      <c r="Y70" s="1305"/>
      <c r="Z70" s="1305"/>
      <c r="AA70" s="1305"/>
      <c r="AB70" s="1305"/>
      <c r="AC70" s="1305"/>
      <c r="AD70" s="1305"/>
      <c r="AE70" s="559"/>
      <c r="AF70" s="560"/>
    </row>
    <row r="71" spans="1:32" ht="11.25" customHeight="1">
      <c r="A71" s="4"/>
      <c r="B71" s="1297"/>
      <c r="C71" s="1621"/>
      <c r="D71" s="1621"/>
      <c r="E71" s="885"/>
      <c r="F71" s="1622">
        <v>2011</v>
      </c>
      <c r="G71" s="1622"/>
      <c r="H71" s="1622"/>
      <c r="I71" s="1622"/>
      <c r="J71" s="1622"/>
      <c r="K71" s="1622"/>
      <c r="L71" s="1622"/>
      <c r="M71" s="1622"/>
      <c r="N71" s="1622"/>
      <c r="O71" s="1622"/>
      <c r="P71" s="1622"/>
      <c r="Q71" s="1622"/>
      <c r="R71" s="1622"/>
      <c r="S71" s="1306"/>
      <c r="T71" s="1622">
        <v>2012</v>
      </c>
      <c r="U71" s="1622"/>
      <c r="V71" s="1622"/>
      <c r="W71" s="1622"/>
      <c r="X71" s="1622"/>
      <c r="Y71" s="1622"/>
      <c r="Z71" s="1622"/>
      <c r="AA71" s="1622"/>
      <c r="AB71" s="1622"/>
      <c r="AC71" s="1622"/>
      <c r="AD71" s="1622"/>
      <c r="AE71" s="1306"/>
      <c r="AF71" s="1306"/>
    </row>
    <row r="72" spans="1:32" ht="11.25" customHeight="1">
      <c r="A72" s="4"/>
      <c r="B72" s="1297"/>
      <c r="C72" s="559"/>
      <c r="D72" s="885"/>
      <c r="E72" s="885"/>
      <c r="F72" s="1307" t="s">
        <v>150</v>
      </c>
      <c r="G72" s="559"/>
      <c r="H72" s="1307" t="s">
        <v>149</v>
      </c>
      <c r="I72" s="559"/>
      <c r="J72" s="1307" t="s">
        <v>148</v>
      </c>
      <c r="K72" s="559"/>
      <c r="L72" s="1307" t="s">
        <v>147</v>
      </c>
      <c r="M72" s="559"/>
      <c r="N72" s="1307" t="s">
        <v>146</v>
      </c>
      <c r="O72" s="559"/>
      <c r="P72" s="1307" t="s">
        <v>145</v>
      </c>
      <c r="Q72" s="559"/>
      <c r="R72" s="1307" t="s">
        <v>144</v>
      </c>
      <c r="S72" s="559"/>
      <c r="T72" s="1307" t="s">
        <v>143</v>
      </c>
      <c r="U72" s="559"/>
      <c r="V72" s="1307" t="s">
        <v>154</v>
      </c>
      <c r="W72" s="559"/>
      <c r="X72" s="1307" t="s">
        <v>153</v>
      </c>
      <c r="Y72" s="559"/>
      <c r="Z72" s="1307" t="s">
        <v>152</v>
      </c>
      <c r="AA72" s="559"/>
      <c r="AB72" s="1307" t="s">
        <v>151</v>
      </c>
      <c r="AC72" s="559"/>
      <c r="AD72" s="1307" t="s">
        <v>150</v>
      </c>
      <c r="AE72" s="559"/>
      <c r="AF72" s="560"/>
    </row>
    <row r="73" spans="1:32" ht="11.25" customHeight="1">
      <c r="A73" s="4"/>
      <c r="B73" s="1297"/>
      <c r="C73" s="1623" t="s">
        <v>142</v>
      </c>
      <c r="D73" s="1623"/>
      <c r="E73" s="1308"/>
      <c r="F73" s="1309"/>
      <c r="G73" s="560"/>
      <c r="H73" s="1309"/>
      <c r="I73" s="560"/>
      <c r="J73" s="1309"/>
      <c r="K73" s="560"/>
      <c r="L73" s="1309"/>
      <c r="M73" s="560"/>
      <c r="N73" s="1309"/>
      <c r="O73" s="560"/>
      <c r="P73" s="1309"/>
      <c r="Q73" s="560"/>
      <c r="R73" s="1309"/>
      <c r="S73" s="560"/>
      <c r="T73" s="1309"/>
      <c r="U73" s="560"/>
      <c r="V73" s="1309"/>
      <c r="W73" s="560"/>
      <c r="X73" s="1309"/>
      <c r="Y73" s="560"/>
      <c r="Z73" s="1309"/>
      <c r="AA73" s="560"/>
      <c r="AB73" s="1309"/>
      <c r="AC73" s="560"/>
      <c r="AD73" s="1309"/>
      <c r="AE73" s="559"/>
      <c r="AF73" s="560"/>
    </row>
    <row r="74" spans="1:32" s="1314" customFormat="1" ht="10.5" customHeight="1">
      <c r="A74" s="1310"/>
      <c r="B74" s="1311"/>
      <c r="C74" s="1312" t="s">
        <v>141</v>
      </c>
      <c r="D74" s="271"/>
      <c r="E74" s="271"/>
      <c r="F74" s="1313">
        <v>-0.2</v>
      </c>
      <c r="G74" s="1313"/>
      <c r="H74" s="1313">
        <v>-0.1</v>
      </c>
      <c r="I74" s="1313"/>
      <c r="J74" s="1313">
        <v>-0.4</v>
      </c>
      <c r="K74" s="1313"/>
      <c r="L74" s="1313">
        <v>0.8</v>
      </c>
      <c r="M74" s="1313"/>
      <c r="N74" s="1313">
        <v>1.1000000000000001</v>
      </c>
      <c r="O74" s="1313"/>
      <c r="P74" s="1313">
        <v>-0.1</v>
      </c>
      <c r="Q74" s="1313"/>
      <c r="R74" s="1313">
        <v>0</v>
      </c>
      <c r="S74" s="1313"/>
      <c r="T74" s="1313">
        <v>0.5</v>
      </c>
      <c r="U74" s="1313"/>
      <c r="V74" s="1313">
        <v>0.1</v>
      </c>
      <c r="W74" s="1313"/>
      <c r="X74" s="1313">
        <v>1.2</v>
      </c>
      <c r="Y74" s="1313"/>
      <c r="Z74" s="1313">
        <v>0.3</v>
      </c>
      <c r="AA74" s="1313"/>
      <c r="AB74" s="1313">
        <v>-0.4</v>
      </c>
      <c r="AC74" s="1313"/>
      <c r="AD74" s="1313">
        <v>-0.2</v>
      </c>
      <c r="AE74" s="885"/>
      <c r="AF74" s="885"/>
    </row>
    <row r="75" spans="1:32" s="1314" customFormat="1" ht="10.5" customHeight="1">
      <c r="A75" s="1310"/>
      <c r="B75" s="1311"/>
      <c r="C75" s="1312" t="s">
        <v>140</v>
      </c>
      <c r="D75" s="271"/>
      <c r="E75" s="271"/>
      <c r="F75" s="1315">
        <v>3.4</v>
      </c>
      <c r="G75" s="1315"/>
      <c r="H75" s="1315">
        <v>3.2</v>
      </c>
      <c r="I75" s="1315"/>
      <c r="J75" s="1315">
        <v>2.9</v>
      </c>
      <c r="K75" s="1315"/>
      <c r="L75" s="1315">
        <v>3.6</v>
      </c>
      <c r="M75" s="1315"/>
      <c r="N75" s="1315">
        <v>4.2</v>
      </c>
      <c r="O75" s="1315"/>
      <c r="P75" s="1315">
        <v>4</v>
      </c>
      <c r="Q75" s="1315"/>
      <c r="R75" s="1315">
        <v>3.6</v>
      </c>
      <c r="S75" s="1315"/>
      <c r="T75" s="1315">
        <v>3.5</v>
      </c>
      <c r="U75" s="1315"/>
      <c r="V75" s="1315">
        <v>3.6</v>
      </c>
      <c r="W75" s="1315"/>
      <c r="X75" s="1315">
        <v>3.1</v>
      </c>
      <c r="Y75" s="1315"/>
      <c r="Z75" s="1315">
        <v>3</v>
      </c>
      <c r="AA75" s="1315"/>
      <c r="AB75" s="1315">
        <v>2.7</v>
      </c>
      <c r="AC75" s="1315"/>
      <c r="AD75" s="1315">
        <v>2.7</v>
      </c>
      <c r="AE75" s="885"/>
      <c r="AF75" s="885"/>
    </row>
    <row r="76" spans="1:32" s="1314" customFormat="1" ht="10.5" customHeight="1">
      <c r="A76" s="1310"/>
      <c r="B76" s="1311"/>
      <c r="C76" s="1312" t="s">
        <v>139</v>
      </c>
      <c r="D76" s="271"/>
      <c r="E76" s="271"/>
      <c r="F76" s="1315">
        <v>2.9</v>
      </c>
      <c r="G76" s="1315"/>
      <c r="H76" s="1315">
        <v>3.1</v>
      </c>
      <c r="I76" s="1315"/>
      <c r="J76" s="1315">
        <v>3.1</v>
      </c>
      <c r="K76" s="1315"/>
      <c r="L76" s="1315">
        <v>3.3</v>
      </c>
      <c r="M76" s="1315"/>
      <c r="N76" s="1315">
        <v>3.4</v>
      </c>
      <c r="O76" s="1315"/>
      <c r="P76" s="1315">
        <v>3.6</v>
      </c>
      <c r="Q76" s="1315"/>
      <c r="R76" s="1315">
        <v>3.7</v>
      </c>
      <c r="S76" s="1315"/>
      <c r="T76" s="1315">
        <v>3.6</v>
      </c>
      <c r="U76" s="1315"/>
      <c r="V76" s="1315">
        <v>3.7</v>
      </c>
      <c r="W76" s="1315"/>
      <c r="X76" s="1315">
        <v>3.6</v>
      </c>
      <c r="Y76" s="1315"/>
      <c r="Z76" s="1315">
        <v>3.5</v>
      </c>
      <c r="AA76" s="1315"/>
      <c r="AB76" s="1315">
        <v>3.4</v>
      </c>
      <c r="AC76" s="1315"/>
      <c r="AD76" s="1315">
        <v>3.3</v>
      </c>
      <c r="AE76" s="885"/>
      <c r="AF76" s="885"/>
    </row>
    <row r="77" spans="1:32" ht="11.25" customHeight="1">
      <c r="A77" s="4"/>
      <c r="B77" s="1297"/>
      <c r="C77" s="1308" t="s">
        <v>138</v>
      </c>
      <c r="D77" s="1308"/>
      <c r="E77" s="1308"/>
      <c r="F77" s="1316"/>
      <c r="G77" s="1316"/>
      <c r="H77" s="544"/>
      <c r="I77" s="544"/>
      <c r="J77" s="1213"/>
      <c r="K77" s="1213"/>
      <c r="L77" s="1213"/>
      <c r="M77" s="1213"/>
      <c r="N77" s="1213"/>
      <c r="O77" s="1213"/>
      <c r="P77" s="1213"/>
      <c r="Q77" s="1213"/>
      <c r="R77" s="1316"/>
      <c r="S77" s="1316"/>
      <c r="T77" s="1213"/>
      <c r="U77" s="1213"/>
      <c r="V77" s="1213"/>
      <c r="W77" s="1213"/>
      <c r="X77" s="1213"/>
      <c r="Y77" s="1213"/>
      <c r="Z77" s="1213"/>
      <c r="AA77" s="1213"/>
      <c r="AB77" s="1213"/>
      <c r="AC77" s="1213"/>
      <c r="AD77" s="1317"/>
      <c r="AE77" s="559"/>
      <c r="AF77" s="560"/>
    </row>
    <row r="78" spans="1:32" ht="9.75" customHeight="1">
      <c r="A78" s="4"/>
      <c r="B78" s="1318"/>
      <c r="C78" s="1319"/>
      <c r="D78" s="1320" t="s">
        <v>634</v>
      </c>
      <c r="E78" s="1308">
        <v>18.063386000324801</v>
      </c>
      <c r="F78" s="1316"/>
      <c r="G78" s="1316"/>
      <c r="H78" s="734"/>
      <c r="I78" s="734"/>
      <c r="J78" s="249"/>
      <c r="K78" s="249"/>
      <c r="L78" s="249"/>
      <c r="M78" s="249"/>
      <c r="N78" s="249"/>
      <c r="O78" s="249"/>
      <c r="P78" s="1321">
        <v>8.68</v>
      </c>
      <c r="Q78" s="249"/>
      <c r="R78" s="1316"/>
      <c r="S78" s="1322"/>
      <c r="T78" s="707"/>
      <c r="U78" s="707"/>
      <c r="V78" s="707"/>
      <c r="W78" s="707"/>
      <c r="X78" s="707"/>
      <c r="Y78" s="707"/>
      <c r="Z78" s="707"/>
      <c r="AA78" s="707"/>
      <c r="AB78" s="707"/>
      <c r="AC78" s="707"/>
      <c r="AD78" s="1317">
        <v>8.6999999999999993</v>
      </c>
      <c r="AE78" s="559"/>
      <c r="AF78" s="560"/>
    </row>
    <row r="79" spans="1:32" ht="9.75" customHeight="1">
      <c r="A79" s="4"/>
      <c r="B79" s="1323"/>
      <c r="C79" s="271"/>
      <c r="D79" s="1320" t="s">
        <v>137</v>
      </c>
      <c r="E79" s="1324">
        <v>14.762105180733499</v>
      </c>
      <c r="F79" s="1316"/>
      <c r="G79" s="1316"/>
      <c r="H79" s="735"/>
      <c r="I79" s="735"/>
      <c r="J79" s="735"/>
      <c r="K79" s="735"/>
      <c r="L79" s="249"/>
      <c r="M79" s="735"/>
      <c r="N79" s="736"/>
      <c r="O79" s="736"/>
      <c r="P79" s="1321">
        <v>3.25</v>
      </c>
      <c r="Q79" s="735"/>
      <c r="R79" s="1316"/>
      <c r="S79" s="1322"/>
      <c r="T79" s="708"/>
      <c r="U79" s="708"/>
      <c r="V79" s="707"/>
      <c r="W79" s="707"/>
      <c r="X79" s="707"/>
      <c r="Y79" s="707"/>
      <c r="Z79" s="707"/>
      <c r="AA79" s="707"/>
      <c r="AB79" s="707"/>
      <c r="AC79" s="708"/>
      <c r="AD79" s="1317">
        <v>3.3</v>
      </c>
      <c r="AE79" s="1325"/>
      <c r="AF79" s="1325"/>
    </row>
    <row r="80" spans="1:32" ht="9.75" customHeight="1">
      <c r="A80" s="4"/>
      <c r="B80" s="1323"/>
      <c r="C80" s="271"/>
      <c r="D80" s="1320" t="s">
        <v>635</v>
      </c>
      <c r="E80" s="1324">
        <v>12.5343097962059</v>
      </c>
      <c r="F80" s="1316"/>
      <c r="G80" s="1316"/>
      <c r="H80" s="735"/>
      <c r="I80" s="735"/>
      <c r="J80" s="735"/>
      <c r="K80" s="735"/>
      <c r="L80" s="249"/>
      <c r="M80" s="735"/>
      <c r="N80" s="736"/>
      <c r="O80" s="736"/>
      <c r="P80" s="1321">
        <v>2.21</v>
      </c>
      <c r="Q80" s="735"/>
      <c r="R80" s="1316"/>
      <c r="S80" s="1322"/>
      <c r="T80" s="708"/>
      <c r="U80" s="708"/>
      <c r="V80" s="707"/>
      <c r="W80" s="707"/>
      <c r="X80" s="707"/>
      <c r="Y80" s="707"/>
      <c r="Z80" s="707"/>
      <c r="AA80" s="707"/>
      <c r="AB80" s="707"/>
      <c r="AC80" s="708"/>
      <c r="AD80" s="1317">
        <v>2.2000000000000002</v>
      </c>
      <c r="AE80" s="1326"/>
      <c r="AF80" s="560"/>
    </row>
    <row r="81" spans="1:32" ht="9.75" customHeight="1">
      <c r="A81" s="4"/>
      <c r="B81" s="1323"/>
      <c r="C81" s="271"/>
      <c r="D81" s="1320" t="s">
        <v>700</v>
      </c>
      <c r="E81" s="1320"/>
      <c r="F81" s="1320"/>
      <c r="G81" s="1320"/>
      <c r="H81" s="1320"/>
      <c r="I81" s="1320"/>
      <c r="J81" s="1320"/>
      <c r="K81" s="1320"/>
      <c r="L81" s="1320"/>
      <c r="M81" s="1320"/>
      <c r="N81" s="1320"/>
      <c r="O81" s="736"/>
      <c r="P81" s="1321">
        <v>1.87</v>
      </c>
      <c r="Q81" s="735"/>
      <c r="R81" s="1316"/>
      <c r="S81" s="1322"/>
      <c r="T81" s="708"/>
      <c r="U81" s="708"/>
      <c r="V81" s="707"/>
      <c r="W81" s="707"/>
      <c r="X81" s="707"/>
      <c r="Y81" s="707"/>
      <c r="Z81" s="707"/>
      <c r="AA81" s="707"/>
      <c r="AB81" s="707"/>
      <c r="AC81" s="708"/>
      <c r="AD81" s="1317">
        <v>1.9</v>
      </c>
      <c r="AE81" s="1326"/>
      <c r="AF81" s="560"/>
    </row>
    <row r="82" spans="1:32" ht="9.75" customHeight="1">
      <c r="A82" s="4"/>
      <c r="B82" s="1323"/>
      <c r="C82" s="271"/>
      <c r="D82" s="1327" t="s">
        <v>701</v>
      </c>
      <c r="E82" s="1328">
        <v>5.2459390573287301</v>
      </c>
      <c r="F82" s="1328"/>
      <c r="G82" s="1328"/>
      <c r="H82" s="1328"/>
      <c r="I82" s="1328"/>
      <c r="J82" s="1328"/>
      <c r="K82" s="1328"/>
      <c r="L82" s="1328"/>
      <c r="M82" s="1328"/>
      <c r="N82" s="1328"/>
      <c r="O82" s="737"/>
      <c r="P82" s="1329">
        <v>0.68006897016752399</v>
      </c>
      <c r="Q82" s="735"/>
      <c r="R82" s="1316"/>
      <c r="S82" s="1322"/>
      <c r="T82" s="708"/>
      <c r="U82" s="708"/>
      <c r="V82" s="707"/>
      <c r="W82" s="707"/>
      <c r="X82" s="707"/>
      <c r="Y82" s="707"/>
      <c r="Z82" s="707"/>
      <c r="AA82" s="707"/>
      <c r="AB82" s="707"/>
      <c r="AC82" s="708"/>
      <c r="AD82" s="1317">
        <v>0.7</v>
      </c>
      <c r="AE82" s="1326"/>
      <c r="AF82" s="560"/>
    </row>
    <row r="83" spans="1:32" ht="9.75" customHeight="1">
      <c r="A83" s="4"/>
      <c r="B83" s="1323"/>
      <c r="C83" s="271"/>
      <c r="D83" s="1320" t="s">
        <v>637</v>
      </c>
      <c r="E83" s="735"/>
      <c r="F83" s="735"/>
      <c r="G83" s="735"/>
      <c r="H83" s="735"/>
      <c r="I83" s="735"/>
      <c r="J83" s="735"/>
      <c r="K83" s="735"/>
      <c r="L83" s="249"/>
      <c r="M83" s="735"/>
      <c r="N83" s="736"/>
      <c r="O83" s="738"/>
      <c r="P83" s="1317">
        <v>-2.4</v>
      </c>
      <c r="Q83" s="735"/>
      <c r="R83" s="1316"/>
      <c r="S83" s="1322"/>
      <c r="T83" s="708"/>
      <c r="U83" s="708"/>
      <c r="V83" s="707"/>
      <c r="W83" s="707"/>
      <c r="X83" s="707"/>
      <c r="Y83" s="707"/>
      <c r="Z83" s="707"/>
      <c r="AA83" s="707"/>
      <c r="AB83" s="707"/>
      <c r="AC83" s="708"/>
      <c r="AD83" s="1316"/>
      <c r="AE83" s="1326"/>
      <c r="AF83" s="560"/>
    </row>
    <row r="84" spans="1:32" ht="9.75" customHeight="1">
      <c r="A84" s="4"/>
      <c r="B84" s="1323"/>
      <c r="C84" s="271"/>
      <c r="D84" s="1320" t="s">
        <v>702</v>
      </c>
      <c r="E84" s="1324"/>
      <c r="F84" s="1316"/>
      <c r="G84" s="1316"/>
      <c r="H84" s="736"/>
      <c r="I84" s="736"/>
      <c r="J84" s="736"/>
      <c r="K84" s="736"/>
      <c r="L84" s="249"/>
      <c r="M84" s="736"/>
      <c r="N84" s="736"/>
      <c r="O84" s="736"/>
      <c r="P84" s="1317">
        <v>-2.6</v>
      </c>
      <c r="Q84" s="735"/>
      <c r="R84" s="1316"/>
      <c r="S84" s="1322"/>
      <c r="T84" s="708"/>
      <c r="U84" s="708"/>
      <c r="V84" s="707"/>
      <c r="W84" s="707"/>
      <c r="X84" s="707"/>
      <c r="Y84" s="707"/>
      <c r="Z84" s="707"/>
      <c r="AA84" s="707"/>
      <c r="AB84" s="707"/>
      <c r="AC84" s="708"/>
      <c r="AD84" s="1330"/>
      <c r="AE84" s="1326"/>
      <c r="AF84" s="560"/>
    </row>
    <row r="85" spans="1:32" ht="9.75" customHeight="1">
      <c r="A85" s="4"/>
      <c r="B85" s="1323"/>
      <c r="C85" s="271"/>
      <c r="D85" s="1320" t="s">
        <v>636</v>
      </c>
      <c r="E85" s="1324"/>
      <c r="F85" s="1316"/>
      <c r="G85" s="1316"/>
      <c r="H85" s="736"/>
      <c r="I85" s="736"/>
      <c r="J85" s="736"/>
      <c r="K85" s="736"/>
      <c r="L85" s="249"/>
      <c r="M85" s="736"/>
      <c r="N85" s="736"/>
      <c r="O85" s="736"/>
      <c r="P85" s="1317">
        <v>-2.7</v>
      </c>
      <c r="Q85" s="735"/>
      <c r="R85" s="1316"/>
      <c r="S85" s="1322"/>
      <c r="T85" s="708"/>
      <c r="U85" s="708"/>
      <c r="V85" s="707"/>
      <c r="W85" s="707"/>
      <c r="X85" s="707"/>
      <c r="Y85" s="707"/>
      <c r="Z85" s="707"/>
      <c r="AA85" s="707"/>
      <c r="AB85" s="707"/>
      <c r="AC85" s="708"/>
      <c r="AD85" s="1330"/>
      <c r="AE85" s="1326"/>
      <c r="AF85" s="560"/>
    </row>
    <row r="86" spans="1:32" ht="9.75" customHeight="1">
      <c r="A86" s="4"/>
      <c r="B86" s="1323"/>
      <c r="C86" s="271"/>
      <c r="D86" s="1320" t="s">
        <v>492</v>
      </c>
      <c r="E86" s="1324"/>
      <c r="F86" s="1316"/>
      <c r="G86" s="1316"/>
      <c r="H86" s="736"/>
      <c r="I86" s="736"/>
      <c r="J86" s="736"/>
      <c r="K86" s="736"/>
      <c r="L86" s="249"/>
      <c r="M86" s="736"/>
      <c r="N86" s="736"/>
      <c r="O86" s="736"/>
      <c r="P86" s="1317">
        <v>-2.7</v>
      </c>
      <c r="Q86" s="735"/>
      <c r="R86" s="1316"/>
      <c r="S86" s="1322"/>
      <c r="T86" s="708"/>
      <c r="U86" s="708"/>
      <c r="V86" s="707"/>
      <c r="W86" s="707"/>
      <c r="X86" s="707"/>
      <c r="Y86" s="707"/>
      <c r="Z86" s="707"/>
      <c r="AA86" s="707"/>
      <c r="AB86" s="707"/>
      <c r="AC86" s="708"/>
      <c r="AD86" s="1330"/>
      <c r="AE86" s="1326"/>
      <c r="AF86" s="560"/>
    </row>
    <row r="87" spans="1:32" ht="9.75" customHeight="1">
      <c r="A87" s="4"/>
      <c r="B87" s="1323"/>
      <c r="C87" s="271"/>
      <c r="D87" s="1331" t="s">
        <v>703</v>
      </c>
      <c r="E87" s="1324"/>
      <c r="F87" s="1316"/>
      <c r="G87" s="1316"/>
      <c r="H87" s="735"/>
      <c r="I87" s="735"/>
      <c r="J87" s="735"/>
      <c r="K87" s="735"/>
      <c r="L87" s="249"/>
      <c r="M87" s="735"/>
      <c r="N87" s="736"/>
      <c r="O87" s="736"/>
      <c r="P87" s="1317">
        <v>-3.6</v>
      </c>
      <c r="Q87" s="735"/>
      <c r="R87" s="1316"/>
      <c r="S87" s="1322"/>
      <c r="T87" s="708"/>
      <c r="U87" s="708"/>
      <c r="V87" s="707"/>
      <c r="W87" s="707"/>
      <c r="X87" s="707"/>
      <c r="Y87" s="707"/>
      <c r="Z87" s="707"/>
      <c r="AA87" s="707"/>
      <c r="AB87" s="707"/>
      <c r="AC87" s="708"/>
      <c r="AD87" s="1316"/>
      <c r="AE87" s="1326"/>
      <c r="AF87" s="560"/>
    </row>
    <row r="88" spans="1:32" ht="18" customHeight="1" thickBot="1">
      <c r="A88" s="4"/>
      <c r="B88" s="1332"/>
      <c r="C88" s="1300" t="s">
        <v>567</v>
      </c>
      <c r="D88" s="1320"/>
      <c r="E88" s="1300"/>
      <c r="F88" s="1300"/>
      <c r="G88" s="1300"/>
      <c r="H88" s="1300"/>
      <c r="I88" s="1300"/>
      <c r="J88" s="1333" t="s">
        <v>136</v>
      </c>
      <c r="K88" s="1300"/>
      <c r="L88" s="1300"/>
      <c r="M88" s="1300"/>
      <c r="N88" s="1300"/>
      <c r="O88" s="1300"/>
      <c r="P88" s="1300"/>
      <c r="Q88" s="1300"/>
      <c r="R88" s="1300"/>
      <c r="S88" s="1300"/>
      <c r="T88" s="1300"/>
      <c r="U88" s="1300"/>
      <c r="V88" s="1300"/>
      <c r="W88" s="1300"/>
      <c r="X88" s="1300"/>
      <c r="Y88" s="666"/>
      <c r="Z88" s="666"/>
      <c r="AA88" s="666"/>
      <c r="AB88" s="666"/>
      <c r="AC88" s="666"/>
      <c r="AD88" s="666"/>
      <c r="AE88" s="559"/>
      <c r="AF88" s="560"/>
    </row>
    <row r="89" spans="1:32" ht="12.75" customHeight="1" thickBot="1">
      <c r="A89" s="4"/>
      <c r="B89" s="1334">
        <v>16</v>
      </c>
      <c r="C89" s="1210" t="s">
        <v>561</v>
      </c>
      <c r="D89" s="1520" t="s">
        <v>655</v>
      </c>
      <c r="E89" s="1520"/>
      <c r="F89" s="1335"/>
      <c r="G89" s="1335"/>
      <c r="H89" s="1335"/>
      <c r="I89" s="8"/>
      <c r="J89" s="8"/>
      <c r="K89" s="8"/>
      <c r="L89" s="8"/>
      <c r="M89" s="8"/>
      <c r="N89" s="8"/>
      <c r="O89" s="8"/>
      <c r="P89" s="8"/>
      <c r="Q89" s="8"/>
      <c r="R89" s="8"/>
      <c r="S89" s="8"/>
      <c r="T89" s="8"/>
      <c r="U89" s="8"/>
      <c r="V89" s="8"/>
      <c r="W89" s="8"/>
      <c r="X89" s="1624"/>
      <c r="Y89" s="1624"/>
      <c r="Z89" s="1624"/>
      <c r="AA89" s="1624"/>
      <c r="AB89" s="1624"/>
      <c r="AC89" s="1624"/>
      <c r="AD89" s="1624"/>
      <c r="AE89" s="1336"/>
      <c r="AF89" s="8"/>
    </row>
    <row r="90" spans="1:32">
      <c r="B90" s="1"/>
      <c r="D90" s="1320"/>
    </row>
    <row r="91" spans="1:32">
      <c r="B91" s="48"/>
      <c r="C91" s="48"/>
      <c r="D91" s="48"/>
      <c r="E91" s="48"/>
      <c r="F91" s="48"/>
    </row>
    <row r="92" spans="1:32" ht="18" customHeight="1">
      <c r="B92" s="48"/>
      <c r="C92" s="48"/>
      <c r="D92" s="48"/>
      <c r="E92" s="48"/>
      <c r="F92" s="48"/>
    </row>
    <row r="93" spans="1:32">
      <c r="B93" s="48"/>
      <c r="C93" s="48"/>
      <c r="D93" s="1320"/>
      <c r="E93" s="48"/>
      <c r="F93" s="48"/>
    </row>
    <row r="94" spans="1:32">
      <c r="B94" s="48"/>
      <c r="C94" s="48"/>
      <c r="D94" s="48"/>
      <c r="E94" s="48"/>
      <c r="F94" s="48"/>
      <c r="G94" s="48"/>
      <c r="H94" s="48"/>
      <c r="I94" s="48"/>
      <c r="J94" s="48"/>
      <c r="K94" s="48"/>
      <c r="L94" s="48"/>
      <c r="M94" s="48"/>
      <c r="N94" s="48"/>
      <c r="O94" s="48"/>
      <c r="P94" s="48"/>
      <c r="Q94" s="48"/>
      <c r="R94" s="48"/>
    </row>
    <row r="95" spans="1:32" ht="17.25" customHeight="1">
      <c r="B95" s="48"/>
      <c r="C95" s="48"/>
      <c r="D95" s="55"/>
      <c r="E95" s="48"/>
      <c r="F95" s="48"/>
      <c r="G95" s="48"/>
      <c r="H95" s="48"/>
      <c r="I95" s="48"/>
      <c r="J95" s="48"/>
      <c r="K95" s="48"/>
      <c r="L95" s="48"/>
      <c r="M95" s="48"/>
      <c r="N95" s="48"/>
      <c r="O95" s="48"/>
      <c r="P95" s="48"/>
      <c r="Q95" s="48"/>
      <c r="R95" s="48"/>
    </row>
    <row r="96" spans="1:32">
      <c r="B96" s="48"/>
      <c r="C96" s="48"/>
      <c r="E96" s="48"/>
      <c r="F96" s="48"/>
      <c r="G96" s="48"/>
      <c r="H96" s="48"/>
      <c r="I96" s="48"/>
      <c r="J96" s="48"/>
      <c r="K96" s="48"/>
      <c r="L96" s="48"/>
      <c r="M96" s="48"/>
      <c r="N96" s="48"/>
      <c r="O96" s="48"/>
      <c r="P96" s="48"/>
      <c r="Q96" s="48"/>
      <c r="R96" s="48"/>
    </row>
    <row r="97" spans="2:31" ht="9" customHeight="1">
      <c r="B97" s="48"/>
      <c r="C97" s="48"/>
      <c r="E97" s="48"/>
      <c r="F97" s="48"/>
      <c r="G97" s="48"/>
      <c r="H97" s="48"/>
      <c r="I97" s="48"/>
      <c r="J97" s="48"/>
      <c r="K97" s="48"/>
      <c r="L97" s="48"/>
      <c r="M97" s="48"/>
      <c r="N97" s="48"/>
      <c r="O97" s="48"/>
      <c r="P97" s="48"/>
      <c r="Q97" s="48"/>
      <c r="R97" s="48"/>
    </row>
    <row r="98" spans="2:31" ht="8.25" customHeight="1">
      <c r="B98" s="48"/>
      <c r="C98" s="48"/>
      <c r="E98" s="48"/>
      <c r="F98" s="48"/>
      <c r="G98" s="48"/>
      <c r="H98" s="48"/>
      <c r="I98" s="48"/>
      <c r="J98" s="48"/>
      <c r="K98" s="48"/>
      <c r="L98" s="48"/>
      <c r="M98" s="48"/>
      <c r="N98" s="48"/>
      <c r="O98" s="48"/>
      <c r="P98" s="48"/>
      <c r="Q98" s="48"/>
      <c r="R98" s="48"/>
    </row>
    <row r="99" spans="2:31" ht="9.75" customHeight="1">
      <c r="B99" s="48"/>
      <c r="C99" s="48"/>
      <c r="E99" s="48"/>
      <c r="F99" s="48"/>
      <c r="G99" s="48"/>
      <c r="H99" s="48"/>
      <c r="I99" s="48"/>
      <c r="J99" s="48"/>
      <c r="K99" s="48"/>
      <c r="L99" s="48"/>
      <c r="M99" s="48"/>
      <c r="N99" s="48"/>
      <c r="O99" s="48"/>
      <c r="P99" s="48"/>
      <c r="Q99" s="48"/>
      <c r="R99" s="48"/>
    </row>
    <row r="100" spans="2:31">
      <c r="B100" s="48"/>
      <c r="C100" s="48"/>
      <c r="E100" s="48"/>
      <c r="F100" s="48"/>
      <c r="G100" s="48"/>
      <c r="H100" s="48"/>
      <c r="I100" s="48"/>
      <c r="J100" s="48"/>
      <c r="K100" s="48"/>
      <c r="L100" s="48"/>
      <c r="M100" s="48"/>
      <c r="N100" s="48"/>
      <c r="O100" s="48"/>
      <c r="P100" s="48"/>
      <c r="Q100" s="48"/>
      <c r="R100" s="48"/>
    </row>
    <row r="101" spans="2:31">
      <c r="B101" s="48"/>
      <c r="C101" s="48"/>
      <c r="E101" s="48"/>
      <c r="F101" s="48"/>
      <c r="G101" s="48"/>
      <c r="H101" s="48"/>
      <c r="I101" s="48"/>
      <c r="J101" s="48"/>
      <c r="K101" s="48"/>
      <c r="L101" s="48"/>
      <c r="M101" s="48"/>
      <c r="N101" s="48"/>
      <c r="O101" s="48"/>
      <c r="P101" s="48"/>
      <c r="Q101" s="48"/>
      <c r="R101" s="48"/>
    </row>
    <row r="102" spans="2:31">
      <c r="B102" s="48"/>
      <c r="C102" s="48"/>
      <c r="E102" s="48"/>
      <c r="F102" s="48"/>
      <c r="G102" s="48"/>
      <c r="H102" s="48"/>
      <c r="I102" s="48"/>
      <c r="J102" s="48"/>
      <c r="K102" s="48"/>
      <c r="L102" s="48"/>
      <c r="M102" s="48"/>
      <c r="N102" s="48"/>
      <c r="O102" s="48"/>
      <c r="P102" s="48"/>
      <c r="Q102" s="48"/>
      <c r="R102" s="48"/>
    </row>
    <row r="103" spans="2:31">
      <c r="B103" s="48"/>
      <c r="C103" s="48"/>
      <c r="E103" s="48"/>
      <c r="F103" s="48"/>
      <c r="G103" s="48"/>
      <c r="H103" s="48"/>
      <c r="I103" s="48"/>
      <c r="J103" s="48"/>
      <c r="K103" s="48"/>
      <c r="L103" s="48"/>
      <c r="M103" s="48"/>
      <c r="N103" s="48"/>
      <c r="O103" s="48"/>
      <c r="P103" s="48"/>
      <c r="Q103" s="48"/>
      <c r="R103" s="48"/>
      <c r="AE103" s="9"/>
    </row>
    <row r="104" spans="2:31">
      <c r="B104" s="48"/>
      <c r="C104" s="48"/>
      <c r="D104" s="1337"/>
      <c r="E104" s="48"/>
      <c r="F104" s="48"/>
      <c r="G104" s="48"/>
      <c r="H104" s="48"/>
      <c r="I104" s="48"/>
      <c r="J104" s="48"/>
      <c r="K104" s="48"/>
      <c r="L104" s="48"/>
      <c r="M104" s="48"/>
      <c r="N104" s="48"/>
      <c r="O104" s="48"/>
      <c r="P104" s="48"/>
      <c r="Q104" s="48"/>
      <c r="R104" s="48"/>
    </row>
    <row r="105" spans="2:31">
      <c r="B105" s="48"/>
      <c r="C105" s="48"/>
      <c r="D105" s="1337"/>
      <c r="E105" s="48"/>
      <c r="F105" s="48"/>
      <c r="G105" s="48"/>
      <c r="H105" s="48"/>
      <c r="I105" s="48"/>
      <c r="J105" s="48"/>
      <c r="K105" s="48"/>
      <c r="L105" s="48"/>
      <c r="M105" s="48"/>
      <c r="N105" s="48"/>
      <c r="O105" s="48"/>
      <c r="P105" s="48"/>
      <c r="Q105" s="48"/>
      <c r="R105" s="48"/>
    </row>
    <row r="106" spans="2:31">
      <c r="B106" s="48"/>
      <c r="C106" s="48"/>
      <c r="D106" s="1337"/>
      <c r="E106" s="48"/>
      <c r="F106" s="48"/>
      <c r="G106" s="48"/>
      <c r="H106" s="48"/>
      <c r="I106" s="48"/>
      <c r="J106" s="48"/>
      <c r="K106" s="48"/>
      <c r="L106" s="48"/>
      <c r="M106" s="48"/>
      <c r="N106" s="48"/>
      <c r="O106" s="48"/>
      <c r="P106" s="48"/>
      <c r="Q106" s="48"/>
      <c r="R106" s="48"/>
    </row>
    <row r="107" spans="2:31">
      <c r="B107" s="48"/>
      <c r="C107" s="48"/>
      <c r="D107" s="48"/>
      <c r="E107" s="48"/>
      <c r="F107" s="48"/>
      <c r="G107" s="48"/>
      <c r="H107" s="48"/>
      <c r="I107" s="48"/>
      <c r="J107" s="48"/>
      <c r="K107" s="48"/>
      <c r="L107" s="48"/>
      <c r="M107" s="48"/>
      <c r="N107" s="48"/>
      <c r="O107" s="48"/>
      <c r="P107" s="48"/>
      <c r="Q107" s="48"/>
      <c r="R107" s="48"/>
    </row>
  </sheetData>
  <mergeCells count="121">
    <mergeCell ref="T8:AD8"/>
    <mergeCell ref="C10:D10"/>
    <mergeCell ref="C19:D19"/>
    <mergeCell ref="C20:D20"/>
    <mergeCell ref="C21:D21"/>
    <mergeCell ref="C22:D22"/>
    <mergeCell ref="C23:D23"/>
    <mergeCell ref="C24:D24"/>
    <mergeCell ref="C25:D25"/>
    <mergeCell ref="C1:I1"/>
    <mergeCell ref="C7:D8"/>
    <mergeCell ref="F8:R8"/>
    <mergeCell ref="C32:D32"/>
    <mergeCell ref="C33:D33"/>
    <mergeCell ref="C34:D34"/>
    <mergeCell ref="C35:D35"/>
    <mergeCell ref="C36:D36"/>
    <mergeCell ref="C37:D37"/>
    <mergeCell ref="C26:D26"/>
    <mergeCell ref="C27:D27"/>
    <mergeCell ref="C28:D28"/>
    <mergeCell ref="C29:D29"/>
    <mergeCell ref="C30:D30"/>
    <mergeCell ref="C31:D31"/>
    <mergeCell ref="N50:P50"/>
    <mergeCell ref="R50:T50"/>
    <mergeCell ref="X50:Z50"/>
    <mergeCell ref="C52:D52"/>
    <mergeCell ref="J52:L52"/>
    <mergeCell ref="N52:P52"/>
    <mergeCell ref="R52:T52"/>
    <mergeCell ref="X52:Z52"/>
    <mergeCell ref="C38:D38"/>
    <mergeCell ref="C39:D39"/>
    <mergeCell ref="C40:D40"/>
    <mergeCell ref="C45:AD45"/>
    <mergeCell ref="C46:AD46"/>
    <mergeCell ref="C49:D50"/>
    <mergeCell ref="F49:H49"/>
    <mergeCell ref="J49:L50"/>
    <mergeCell ref="N49:V49"/>
    <mergeCell ref="X49:AD49"/>
    <mergeCell ref="C53:F53"/>
    <mergeCell ref="H53:J53"/>
    <mergeCell ref="N53:P53"/>
    <mergeCell ref="R53:T53"/>
    <mergeCell ref="Z53:AB53"/>
    <mergeCell ref="H56:J56"/>
    <mergeCell ref="L56:N56"/>
    <mergeCell ref="P56:R56"/>
    <mergeCell ref="T56:V56"/>
    <mergeCell ref="X56:Z56"/>
    <mergeCell ref="H58:J58"/>
    <mergeCell ref="L58:N58"/>
    <mergeCell ref="P58:R58"/>
    <mergeCell ref="T58:V58"/>
    <mergeCell ref="X58:Z58"/>
    <mergeCell ref="AB58:AD58"/>
    <mergeCell ref="AB56:AD56"/>
    <mergeCell ref="C57:D57"/>
    <mergeCell ref="H57:J57"/>
    <mergeCell ref="L57:N57"/>
    <mergeCell ref="P57:R57"/>
    <mergeCell ref="T57:V57"/>
    <mergeCell ref="X57:Z57"/>
    <mergeCell ref="AB57:AD57"/>
    <mergeCell ref="H60:J60"/>
    <mergeCell ref="L60:N60"/>
    <mergeCell ref="P60:R60"/>
    <mergeCell ref="T60:V60"/>
    <mergeCell ref="X60:Z60"/>
    <mergeCell ref="AB60:AD60"/>
    <mergeCell ref="H59:J59"/>
    <mergeCell ref="L59:N59"/>
    <mergeCell ref="P59:R59"/>
    <mergeCell ref="T59:V59"/>
    <mergeCell ref="X59:Z59"/>
    <mergeCell ref="AB59:AD59"/>
    <mergeCell ref="H62:J62"/>
    <mergeCell ref="L62:N62"/>
    <mergeCell ref="P62:R62"/>
    <mergeCell ref="T62:V62"/>
    <mergeCell ref="X62:Z62"/>
    <mergeCell ref="AB62:AD62"/>
    <mergeCell ref="H61:J61"/>
    <mergeCell ref="L61:N61"/>
    <mergeCell ref="P61:R61"/>
    <mergeCell ref="T61:V61"/>
    <mergeCell ref="X61:Z61"/>
    <mergeCell ref="AB61:AD61"/>
    <mergeCell ref="H64:J64"/>
    <mergeCell ref="L64:N64"/>
    <mergeCell ref="P64:R64"/>
    <mergeCell ref="T64:V64"/>
    <mergeCell ref="X64:Z64"/>
    <mergeCell ref="AB64:AD64"/>
    <mergeCell ref="H63:J63"/>
    <mergeCell ref="L63:N63"/>
    <mergeCell ref="P63:R63"/>
    <mergeCell ref="T63:V63"/>
    <mergeCell ref="X63:Z63"/>
    <mergeCell ref="AB63:AD63"/>
    <mergeCell ref="C70:D71"/>
    <mergeCell ref="F71:R71"/>
    <mergeCell ref="T71:AD71"/>
    <mergeCell ref="C73:D73"/>
    <mergeCell ref="D89:E89"/>
    <mergeCell ref="X89:AD89"/>
    <mergeCell ref="AB65:AD65"/>
    <mergeCell ref="H66:J66"/>
    <mergeCell ref="L66:N66"/>
    <mergeCell ref="P66:R66"/>
    <mergeCell ref="T66:V66"/>
    <mergeCell ref="X66:Z66"/>
    <mergeCell ref="AB66:AD66"/>
    <mergeCell ref="C65:D65"/>
    <mergeCell ref="H65:J65"/>
    <mergeCell ref="L65:N65"/>
    <mergeCell ref="P65:R65"/>
    <mergeCell ref="T65:V65"/>
    <mergeCell ref="X65:Z6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rgb="FFCC0000"/>
  </sheetPr>
  <dimension ref="A1:Q67"/>
  <sheetViews>
    <sheetView workbookViewId="0"/>
  </sheetViews>
  <sheetFormatPr defaultRowHeight="12.75"/>
  <cols>
    <col min="1" max="1" width="1" style="1353" customWidth="1"/>
    <col min="2" max="2" width="2.5703125" style="1353" customWidth="1"/>
    <col min="3" max="3" width="2.140625" style="1353" customWidth="1"/>
    <col min="4" max="4" width="30.140625" style="1353" customWidth="1"/>
    <col min="5" max="5" width="12.85546875" style="1353" customWidth="1"/>
    <col min="6" max="6" width="0.28515625" style="1353" customWidth="1"/>
    <col min="7" max="7" width="9.5703125" style="1353" customWidth="1"/>
    <col min="8" max="8" width="0.7109375" style="1353" customWidth="1"/>
    <col min="9" max="9" width="9.28515625" style="1353" customWidth="1"/>
    <col min="10" max="10" width="0.7109375" style="1353" customWidth="1"/>
    <col min="11" max="11" width="9.42578125" style="1353" customWidth="1"/>
    <col min="12" max="12" width="0.7109375" style="1353" customWidth="1"/>
    <col min="13" max="13" width="9" style="1353" customWidth="1"/>
    <col min="14" max="14" width="0.7109375" style="1353" customWidth="1"/>
    <col min="15" max="15" width="9.5703125" style="1353" customWidth="1"/>
    <col min="16" max="16" width="2.42578125" style="1353" bestFit="1" customWidth="1"/>
    <col min="17" max="17" width="1" style="1353" customWidth="1"/>
    <col min="18" max="221" width="9.140625" style="1353"/>
    <col min="222" max="222" width="1" style="1353" customWidth="1"/>
    <col min="223" max="223" width="2.5703125" style="1353" customWidth="1"/>
    <col min="224" max="224" width="2.140625" style="1353" customWidth="1"/>
    <col min="225" max="225" width="15.85546875" style="1353" customWidth="1"/>
    <col min="226" max="226" width="1.7109375" style="1353" customWidth="1"/>
    <col min="227" max="227" width="11" style="1353" customWidth="1"/>
    <col min="228" max="228" width="2.140625" style="1353" customWidth="1"/>
    <col min="229" max="229" width="11" style="1353" customWidth="1"/>
    <col min="230" max="230" width="2.140625" style="1353" customWidth="1"/>
    <col min="231" max="231" width="11" style="1353" customWidth="1"/>
    <col min="232" max="232" width="2.140625" style="1353" customWidth="1"/>
    <col min="233" max="233" width="11" style="1353" customWidth="1"/>
    <col min="234" max="234" width="2.140625" style="1353" customWidth="1"/>
    <col min="235" max="235" width="11" style="1353" customWidth="1"/>
    <col min="236" max="236" width="2.140625" style="1353" customWidth="1"/>
    <col min="237" max="237" width="11" style="1353" customWidth="1"/>
    <col min="238" max="238" width="2.42578125" style="1353" bestFit="1" customWidth="1"/>
    <col min="239" max="239" width="1" style="1353" customWidth="1"/>
    <col min="240" max="241" width="9.140625" style="1353"/>
    <col min="242" max="249" width="2.7109375" style="1353" customWidth="1"/>
    <col min="250" max="477" width="9.140625" style="1353"/>
    <col min="478" max="478" width="1" style="1353" customWidth="1"/>
    <col min="479" max="479" width="2.5703125" style="1353" customWidth="1"/>
    <col min="480" max="480" width="2.140625" style="1353" customWidth="1"/>
    <col min="481" max="481" width="15.85546875" style="1353" customWidth="1"/>
    <col min="482" max="482" width="1.7109375" style="1353" customWidth="1"/>
    <col min="483" max="483" width="11" style="1353" customWidth="1"/>
    <col min="484" max="484" width="2.140625" style="1353" customWidth="1"/>
    <col min="485" max="485" width="11" style="1353" customWidth="1"/>
    <col min="486" max="486" width="2.140625" style="1353" customWidth="1"/>
    <col min="487" max="487" width="11" style="1353" customWidth="1"/>
    <col min="488" max="488" width="2.140625" style="1353" customWidth="1"/>
    <col min="489" max="489" width="11" style="1353" customWidth="1"/>
    <col min="490" max="490" width="2.140625" style="1353" customWidth="1"/>
    <col min="491" max="491" width="11" style="1353" customWidth="1"/>
    <col min="492" max="492" width="2.140625" style="1353" customWidth="1"/>
    <col min="493" max="493" width="11" style="1353" customWidth="1"/>
    <col min="494" max="494" width="2.42578125" style="1353" bestFit="1" customWidth="1"/>
    <col min="495" max="495" width="1" style="1353" customWidth="1"/>
    <col min="496" max="497" width="9.140625" style="1353"/>
    <col min="498" max="505" width="2.7109375" style="1353" customWidth="1"/>
    <col min="506" max="733" width="9.140625" style="1353"/>
    <col min="734" max="734" width="1" style="1353" customWidth="1"/>
    <col min="735" max="735" width="2.5703125" style="1353" customWidth="1"/>
    <col min="736" max="736" width="2.140625" style="1353" customWidth="1"/>
    <col min="737" max="737" width="15.85546875" style="1353" customWidth="1"/>
    <col min="738" max="738" width="1.7109375" style="1353" customWidth="1"/>
    <col min="739" max="739" width="11" style="1353" customWidth="1"/>
    <col min="740" max="740" width="2.140625" style="1353" customWidth="1"/>
    <col min="741" max="741" width="11" style="1353" customWidth="1"/>
    <col min="742" max="742" width="2.140625" style="1353" customWidth="1"/>
    <col min="743" max="743" width="11" style="1353" customWidth="1"/>
    <col min="744" max="744" width="2.140625" style="1353" customWidth="1"/>
    <col min="745" max="745" width="11" style="1353" customWidth="1"/>
    <col min="746" max="746" width="2.140625" style="1353" customWidth="1"/>
    <col min="747" max="747" width="11" style="1353" customWidth="1"/>
    <col min="748" max="748" width="2.140625" style="1353" customWidth="1"/>
    <col min="749" max="749" width="11" style="1353" customWidth="1"/>
    <col min="750" max="750" width="2.42578125" style="1353" bestFit="1" customWidth="1"/>
    <col min="751" max="751" width="1" style="1353" customWidth="1"/>
    <col min="752" max="753" width="9.140625" style="1353"/>
    <col min="754" max="761" width="2.7109375" style="1353" customWidth="1"/>
    <col min="762" max="989" width="9.140625" style="1353"/>
    <col min="990" max="990" width="1" style="1353" customWidth="1"/>
    <col min="991" max="991" width="2.5703125" style="1353" customWidth="1"/>
    <col min="992" max="992" width="2.140625" style="1353" customWidth="1"/>
    <col min="993" max="993" width="15.85546875" style="1353" customWidth="1"/>
    <col min="994" max="994" width="1.7109375" style="1353" customWidth="1"/>
    <col min="995" max="995" width="11" style="1353" customWidth="1"/>
    <col min="996" max="996" width="2.140625" style="1353" customWidth="1"/>
    <col min="997" max="997" width="11" style="1353" customWidth="1"/>
    <col min="998" max="998" width="2.140625" style="1353" customWidth="1"/>
    <col min="999" max="999" width="11" style="1353" customWidth="1"/>
    <col min="1000" max="1000" width="2.140625" style="1353" customWidth="1"/>
    <col min="1001" max="1001" width="11" style="1353" customWidth="1"/>
    <col min="1002" max="1002" width="2.140625" style="1353" customWidth="1"/>
    <col min="1003" max="1003" width="11" style="1353" customWidth="1"/>
    <col min="1004" max="1004" width="2.140625" style="1353" customWidth="1"/>
    <col min="1005" max="1005" width="11" style="1353" customWidth="1"/>
    <col min="1006" max="1006" width="2.42578125" style="1353" bestFit="1" customWidth="1"/>
    <col min="1007" max="1007" width="1" style="1353" customWidth="1"/>
    <col min="1008" max="1009" width="9.140625" style="1353"/>
    <col min="1010" max="1017" width="2.7109375" style="1353" customWidth="1"/>
    <col min="1018" max="1245" width="9.140625" style="1353"/>
    <col min="1246" max="1246" width="1" style="1353" customWidth="1"/>
    <col min="1247" max="1247" width="2.5703125" style="1353" customWidth="1"/>
    <col min="1248" max="1248" width="2.140625" style="1353" customWidth="1"/>
    <col min="1249" max="1249" width="15.85546875" style="1353" customWidth="1"/>
    <col min="1250" max="1250" width="1.7109375" style="1353" customWidth="1"/>
    <col min="1251" max="1251" width="11" style="1353" customWidth="1"/>
    <col min="1252" max="1252" width="2.140625" style="1353" customWidth="1"/>
    <col min="1253" max="1253" width="11" style="1353" customWidth="1"/>
    <col min="1254" max="1254" width="2.140625" style="1353" customWidth="1"/>
    <col min="1255" max="1255" width="11" style="1353" customWidth="1"/>
    <col min="1256" max="1256" width="2.140625" style="1353" customWidth="1"/>
    <col min="1257" max="1257" width="11" style="1353" customWidth="1"/>
    <col min="1258" max="1258" width="2.140625" style="1353" customWidth="1"/>
    <col min="1259" max="1259" width="11" style="1353" customWidth="1"/>
    <col min="1260" max="1260" width="2.140625" style="1353" customWidth="1"/>
    <col min="1261" max="1261" width="11" style="1353" customWidth="1"/>
    <col min="1262" max="1262" width="2.42578125" style="1353" bestFit="1" customWidth="1"/>
    <col min="1263" max="1263" width="1" style="1353" customWidth="1"/>
    <col min="1264" max="1265" width="9.140625" style="1353"/>
    <col min="1266" max="1273" width="2.7109375" style="1353" customWidth="1"/>
    <col min="1274" max="1501" width="9.140625" style="1353"/>
    <col min="1502" max="1502" width="1" style="1353" customWidth="1"/>
    <col min="1503" max="1503" width="2.5703125" style="1353" customWidth="1"/>
    <col min="1504" max="1504" width="2.140625" style="1353" customWidth="1"/>
    <col min="1505" max="1505" width="15.85546875" style="1353" customWidth="1"/>
    <col min="1506" max="1506" width="1.7109375" style="1353" customWidth="1"/>
    <col min="1507" max="1507" width="11" style="1353" customWidth="1"/>
    <col min="1508" max="1508" width="2.140625" style="1353" customWidth="1"/>
    <col min="1509" max="1509" width="11" style="1353" customWidth="1"/>
    <col min="1510" max="1510" width="2.140625" style="1353" customWidth="1"/>
    <col min="1511" max="1511" width="11" style="1353" customWidth="1"/>
    <col min="1512" max="1512" width="2.140625" style="1353" customWidth="1"/>
    <col min="1513" max="1513" width="11" style="1353" customWidth="1"/>
    <col min="1514" max="1514" width="2.140625" style="1353" customWidth="1"/>
    <col min="1515" max="1515" width="11" style="1353" customWidth="1"/>
    <col min="1516" max="1516" width="2.140625" style="1353" customWidth="1"/>
    <col min="1517" max="1517" width="11" style="1353" customWidth="1"/>
    <col min="1518" max="1518" width="2.42578125" style="1353" bestFit="1" customWidth="1"/>
    <col min="1519" max="1519" width="1" style="1353" customWidth="1"/>
    <col min="1520" max="1521" width="9.140625" style="1353"/>
    <col min="1522" max="1529" width="2.7109375" style="1353" customWidth="1"/>
    <col min="1530" max="1757" width="9.140625" style="1353"/>
    <col min="1758" max="1758" width="1" style="1353" customWidth="1"/>
    <col min="1759" max="1759" width="2.5703125" style="1353" customWidth="1"/>
    <col min="1760" max="1760" width="2.140625" style="1353" customWidth="1"/>
    <col min="1761" max="1761" width="15.85546875" style="1353" customWidth="1"/>
    <col min="1762" max="1762" width="1.7109375" style="1353" customWidth="1"/>
    <col min="1763" max="1763" width="11" style="1353" customWidth="1"/>
    <col min="1764" max="1764" width="2.140625" style="1353" customWidth="1"/>
    <col min="1765" max="1765" width="11" style="1353" customWidth="1"/>
    <col min="1766" max="1766" width="2.140625" style="1353" customWidth="1"/>
    <col min="1767" max="1767" width="11" style="1353" customWidth="1"/>
    <col min="1768" max="1768" width="2.140625" style="1353" customWidth="1"/>
    <col min="1769" max="1769" width="11" style="1353" customWidth="1"/>
    <col min="1770" max="1770" width="2.140625" style="1353" customWidth="1"/>
    <col min="1771" max="1771" width="11" style="1353" customWidth="1"/>
    <col min="1772" max="1772" width="2.140625" style="1353" customWidth="1"/>
    <col min="1773" max="1773" width="11" style="1353" customWidth="1"/>
    <col min="1774" max="1774" width="2.42578125" style="1353" bestFit="1" customWidth="1"/>
    <col min="1775" max="1775" width="1" style="1353" customWidth="1"/>
    <col min="1776" max="1777" width="9.140625" style="1353"/>
    <col min="1778" max="1785" width="2.7109375" style="1353" customWidth="1"/>
    <col min="1786" max="2013" width="9.140625" style="1353"/>
    <col min="2014" max="2014" width="1" style="1353" customWidth="1"/>
    <col min="2015" max="2015" width="2.5703125" style="1353" customWidth="1"/>
    <col min="2016" max="2016" width="2.140625" style="1353" customWidth="1"/>
    <col min="2017" max="2017" width="15.85546875" style="1353" customWidth="1"/>
    <col min="2018" max="2018" width="1.7109375" style="1353" customWidth="1"/>
    <col min="2019" max="2019" width="11" style="1353" customWidth="1"/>
    <col min="2020" max="2020" width="2.140625" style="1353" customWidth="1"/>
    <col min="2021" max="2021" width="11" style="1353" customWidth="1"/>
    <col min="2022" max="2022" width="2.140625" style="1353" customWidth="1"/>
    <col min="2023" max="2023" width="11" style="1353" customWidth="1"/>
    <col min="2024" max="2024" width="2.140625" style="1353" customWidth="1"/>
    <col min="2025" max="2025" width="11" style="1353" customWidth="1"/>
    <col min="2026" max="2026" width="2.140625" style="1353" customWidth="1"/>
    <col min="2027" max="2027" width="11" style="1353" customWidth="1"/>
    <col min="2028" max="2028" width="2.140625" style="1353" customWidth="1"/>
    <col min="2029" max="2029" width="11" style="1353" customWidth="1"/>
    <col min="2030" max="2030" width="2.42578125" style="1353" bestFit="1" customWidth="1"/>
    <col min="2031" max="2031" width="1" style="1353" customWidth="1"/>
    <col min="2032" max="2033" width="9.140625" style="1353"/>
    <col min="2034" max="2041" width="2.7109375" style="1353" customWidth="1"/>
    <col min="2042" max="2269" width="9.140625" style="1353"/>
    <col min="2270" max="2270" width="1" style="1353" customWidth="1"/>
    <col min="2271" max="2271" width="2.5703125" style="1353" customWidth="1"/>
    <col min="2272" max="2272" width="2.140625" style="1353" customWidth="1"/>
    <col min="2273" max="2273" width="15.85546875" style="1353" customWidth="1"/>
    <col min="2274" max="2274" width="1.7109375" style="1353" customWidth="1"/>
    <col min="2275" max="2275" width="11" style="1353" customWidth="1"/>
    <col min="2276" max="2276" width="2.140625" style="1353" customWidth="1"/>
    <col min="2277" max="2277" width="11" style="1353" customWidth="1"/>
    <col min="2278" max="2278" width="2.140625" style="1353" customWidth="1"/>
    <col min="2279" max="2279" width="11" style="1353" customWidth="1"/>
    <col min="2280" max="2280" width="2.140625" style="1353" customWidth="1"/>
    <col min="2281" max="2281" width="11" style="1353" customWidth="1"/>
    <col min="2282" max="2282" width="2.140625" style="1353" customWidth="1"/>
    <col min="2283" max="2283" width="11" style="1353" customWidth="1"/>
    <col min="2284" max="2284" width="2.140625" style="1353" customWidth="1"/>
    <col min="2285" max="2285" width="11" style="1353" customWidth="1"/>
    <col min="2286" max="2286" width="2.42578125" style="1353" bestFit="1" customWidth="1"/>
    <col min="2287" max="2287" width="1" style="1353" customWidth="1"/>
    <col min="2288" max="2289" width="9.140625" style="1353"/>
    <col min="2290" max="2297" width="2.7109375" style="1353" customWidth="1"/>
    <col min="2298" max="2525" width="9.140625" style="1353"/>
    <col min="2526" max="2526" width="1" style="1353" customWidth="1"/>
    <col min="2527" max="2527" width="2.5703125" style="1353" customWidth="1"/>
    <col min="2528" max="2528" width="2.140625" style="1353" customWidth="1"/>
    <col min="2529" max="2529" width="15.85546875" style="1353" customWidth="1"/>
    <col min="2530" max="2530" width="1.7109375" style="1353" customWidth="1"/>
    <col min="2531" max="2531" width="11" style="1353" customWidth="1"/>
    <col min="2532" max="2532" width="2.140625" style="1353" customWidth="1"/>
    <col min="2533" max="2533" width="11" style="1353" customWidth="1"/>
    <col min="2534" max="2534" width="2.140625" style="1353" customWidth="1"/>
    <col min="2535" max="2535" width="11" style="1353" customWidth="1"/>
    <col min="2536" max="2536" width="2.140625" style="1353" customWidth="1"/>
    <col min="2537" max="2537" width="11" style="1353" customWidth="1"/>
    <col min="2538" max="2538" width="2.140625" style="1353" customWidth="1"/>
    <col min="2539" max="2539" width="11" style="1353" customWidth="1"/>
    <col min="2540" max="2540" width="2.140625" style="1353" customWidth="1"/>
    <col min="2541" max="2541" width="11" style="1353" customWidth="1"/>
    <col min="2542" max="2542" width="2.42578125" style="1353" bestFit="1" customWidth="1"/>
    <col min="2543" max="2543" width="1" style="1353" customWidth="1"/>
    <col min="2544" max="2545" width="9.140625" style="1353"/>
    <col min="2546" max="2553" width="2.7109375" style="1353" customWidth="1"/>
    <col min="2554" max="2781" width="9.140625" style="1353"/>
    <col min="2782" max="2782" width="1" style="1353" customWidth="1"/>
    <col min="2783" max="2783" width="2.5703125" style="1353" customWidth="1"/>
    <col min="2784" max="2784" width="2.140625" style="1353" customWidth="1"/>
    <col min="2785" max="2785" width="15.85546875" style="1353" customWidth="1"/>
    <col min="2786" max="2786" width="1.7109375" style="1353" customWidth="1"/>
    <col min="2787" max="2787" width="11" style="1353" customWidth="1"/>
    <col min="2788" max="2788" width="2.140625" style="1353" customWidth="1"/>
    <col min="2789" max="2789" width="11" style="1353" customWidth="1"/>
    <col min="2790" max="2790" width="2.140625" style="1353" customWidth="1"/>
    <col min="2791" max="2791" width="11" style="1353" customWidth="1"/>
    <col min="2792" max="2792" width="2.140625" style="1353" customWidth="1"/>
    <col min="2793" max="2793" width="11" style="1353" customWidth="1"/>
    <col min="2794" max="2794" width="2.140625" style="1353" customWidth="1"/>
    <col min="2795" max="2795" width="11" style="1353" customWidth="1"/>
    <col min="2796" max="2796" width="2.140625" style="1353" customWidth="1"/>
    <col min="2797" max="2797" width="11" style="1353" customWidth="1"/>
    <col min="2798" max="2798" width="2.42578125" style="1353" bestFit="1" customWidth="1"/>
    <col min="2799" max="2799" width="1" style="1353" customWidth="1"/>
    <col min="2800" max="2801" width="9.140625" style="1353"/>
    <col min="2802" max="2809" width="2.7109375" style="1353" customWidth="1"/>
    <col min="2810" max="3037" width="9.140625" style="1353"/>
    <col min="3038" max="3038" width="1" style="1353" customWidth="1"/>
    <col min="3039" max="3039" width="2.5703125" style="1353" customWidth="1"/>
    <col min="3040" max="3040" width="2.140625" style="1353" customWidth="1"/>
    <col min="3041" max="3041" width="15.85546875" style="1353" customWidth="1"/>
    <col min="3042" max="3042" width="1.7109375" style="1353" customWidth="1"/>
    <col min="3043" max="3043" width="11" style="1353" customWidth="1"/>
    <col min="3044" max="3044" width="2.140625" style="1353" customWidth="1"/>
    <col min="3045" max="3045" width="11" style="1353" customWidth="1"/>
    <col min="3046" max="3046" width="2.140625" style="1353" customWidth="1"/>
    <col min="3047" max="3047" width="11" style="1353" customWidth="1"/>
    <col min="3048" max="3048" width="2.140625" style="1353" customWidth="1"/>
    <col min="3049" max="3049" width="11" style="1353" customWidth="1"/>
    <col min="3050" max="3050" width="2.140625" style="1353" customWidth="1"/>
    <col min="3051" max="3051" width="11" style="1353" customWidth="1"/>
    <col min="3052" max="3052" width="2.140625" style="1353" customWidth="1"/>
    <col min="3053" max="3053" width="11" style="1353" customWidth="1"/>
    <col min="3054" max="3054" width="2.42578125" style="1353" bestFit="1" customWidth="1"/>
    <col min="3055" max="3055" width="1" style="1353" customWidth="1"/>
    <col min="3056" max="3057" width="9.140625" style="1353"/>
    <col min="3058" max="3065" width="2.7109375" style="1353" customWidth="1"/>
    <col min="3066" max="3293" width="9.140625" style="1353"/>
    <col min="3294" max="3294" width="1" style="1353" customWidth="1"/>
    <col min="3295" max="3295" width="2.5703125" style="1353" customWidth="1"/>
    <col min="3296" max="3296" width="2.140625" style="1353" customWidth="1"/>
    <col min="3297" max="3297" width="15.85546875" style="1353" customWidth="1"/>
    <col min="3298" max="3298" width="1.7109375" style="1353" customWidth="1"/>
    <col min="3299" max="3299" width="11" style="1353" customWidth="1"/>
    <col min="3300" max="3300" width="2.140625" style="1353" customWidth="1"/>
    <col min="3301" max="3301" width="11" style="1353" customWidth="1"/>
    <col min="3302" max="3302" width="2.140625" style="1353" customWidth="1"/>
    <col min="3303" max="3303" width="11" style="1353" customWidth="1"/>
    <col min="3304" max="3304" width="2.140625" style="1353" customWidth="1"/>
    <col min="3305" max="3305" width="11" style="1353" customWidth="1"/>
    <col min="3306" max="3306" width="2.140625" style="1353" customWidth="1"/>
    <col min="3307" max="3307" width="11" style="1353" customWidth="1"/>
    <col min="3308" max="3308" width="2.140625" style="1353" customWidth="1"/>
    <col min="3309" max="3309" width="11" style="1353" customWidth="1"/>
    <col min="3310" max="3310" width="2.42578125" style="1353" bestFit="1" customWidth="1"/>
    <col min="3311" max="3311" width="1" style="1353" customWidth="1"/>
    <col min="3312" max="3313" width="9.140625" style="1353"/>
    <col min="3314" max="3321" width="2.7109375" style="1353" customWidth="1"/>
    <col min="3322" max="3549" width="9.140625" style="1353"/>
    <col min="3550" max="3550" width="1" style="1353" customWidth="1"/>
    <col min="3551" max="3551" width="2.5703125" style="1353" customWidth="1"/>
    <col min="3552" max="3552" width="2.140625" style="1353" customWidth="1"/>
    <col min="3553" max="3553" width="15.85546875" style="1353" customWidth="1"/>
    <col min="3554" max="3554" width="1.7109375" style="1353" customWidth="1"/>
    <col min="3555" max="3555" width="11" style="1353" customWidth="1"/>
    <col min="3556" max="3556" width="2.140625" style="1353" customWidth="1"/>
    <col min="3557" max="3557" width="11" style="1353" customWidth="1"/>
    <col min="3558" max="3558" width="2.140625" style="1353" customWidth="1"/>
    <col min="3559" max="3559" width="11" style="1353" customWidth="1"/>
    <col min="3560" max="3560" width="2.140625" style="1353" customWidth="1"/>
    <col min="3561" max="3561" width="11" style="1353" customWidth="1"/>
    <col min="3562" max="3562" width="2.140625" style="1353" customWidth="1"/>
    <col min="3563" max="3563" width="11" style="1353" customWidth="1"/>
    <col min="3564" max="3564" width="2.140625" style="1353" customWidth="1"/>
    <col min="3565" max="3565" width="11" style="1353" customWidth="1"/>
    <col min="3566" max="3566" width="2.42578125" style="1353" bestFit="1" customWidth="1"/>
    <col min="3567" max="3567" width="1" style="1353" customWidth="1"/>
    <col min="3568" max="3569" width="9.140625" style="1353"/>
    <col min="3570" max="3577" width="2.7109375" style="1353" customWidth="1"/>
    <col min="3578" max="3805" width="9.140625" style="1353"/>
    <col min="3806" max="3806" width="1" style="1353" customWidth="1"/>
    <col min="3807" max="3807" width="2.5703125" style="1353" customWidth="1"/>
    <col min="3808" max="3808" width="2.140625" style="1353" customWidth="1"/>
    <col min="3809" max="3809" width="15.85546875" style="1353" customWidth="1"/>
    <col min="3810" max="3810" width="1.7109375" style="1353" customWidth="1"/>
    <col min="3811" max="3811" width="11" style="1353" customWidth="1"/>
    <col min="3812" max="3812" width="2.140625" style="1353" customWidth="1"/>
    <col min="3813" max="3813" width="11" style="1353" customWidth="1"/>
    <col min="3814" max="3814" width="2.140625" style="1353" customWidth="1"/>
    <col min="3815" max="3815" width="11" style="1353" customWidth="1"/>
    <col min="3816" max="3816" width="2.140625" style="1353" customWidth="1"/>
    <col min="3817" max="3817" width="11" style="1353" customWidth="1"/>
    <col min="3818" max="3818" width="2.140625" style="1353" customWidth="1"/>
    <col min="3819" max="3819" width="11" style="1353" customWidth="1"/>
    <col min="3820" max="3820" width="2.140625" style="1353" customWidth="1"/>
    <col min="3821" max="3821" width="11" style="1353" customWidth="1"/>
    <col min="3822" max="3822" width="2.42578125" style="1353" bestFit="1" customWidth="1"/>
    <col min="3823" max="3823" width="1" style="1353" customWidth="1"/>
    <col min="3824" max="3825" width="9.140625" style="1353"/>
    <col min="3826" max="3833" width="2.7109375" style="1353" customWidth="1"/>
    <col min="3834" max="4061" width="9.140625" style="1353"/>
    <col min="4062" max="4062" width="1" style="1353" customWidth="1"/>
    <col min="4063" max="4063" width="2.5703125" style="1353" customWidth="1"/>
    <col min="4064" max="4064" width="2.140625" style="1353" customWidth="1"/>
    <col min="4065" max="4065" width="15.85546875" style="1353" customWidth="1"/>
    <col min="4066" max="4066" width="1.7109375" style="1353" customWidth="1"/>
    <col min="4067" max="4067" width="11" style="1353" customWidth="1"/>
    <col min="4068" max="4068" width="2.140625" style="1353" customWidth="1"/>
    <col min="4069" max="4069" width="11" style="1353" customWidth="1"/>
    <col min="4070" max="4070" width="2.140625" style="1353" customWidth="1"/>
    <col min="4071" max="4071" width="11" style="1353" customWidth="1"/>
    <col min="4072" max="4072" width="2.140625" style="1353" customWidth="1"/>
    <col min="4073" max="4073" width="11" style="1353" customWidth="1"/>
    <col min="4074" max="4074" width="2.140625" style="1353" customWidth="1"/>
    <col min="4075" max="4075" width="11" style="1353" customWidth="1"/>
    <col min="4076" max="4076" width="2.140625" style="1353" customWidth="1"/>
    <col min="4077" max="4077" width="11" style="1353" customWidth="1"/>
    <col min="4078" max="4078" width="2.42578125" style="1353" bestFit="1" customWidth="1"/>
    <col min="4079" max="4079" width="1" style="1353" customWidth="1"/>
    <col min="4080" max="4081" width="9.140625" style="1353"/>
    <col min="4082" max="4089" width="2.7109375" style="1353" customWidth="1"/>
    <col min="4090" max="4317" width="9.140625" style="1353"/>
    <col min="4318" max="4318" width="1" style="1353" customWidth="1"/>
    <col min="4319" max="4319" width="2.5703125" style="1353" customWidth="1"/>
    <col min="4320" max="4320" width="2.140625" style="1353" customWidth="1"/>
    <col min="4321" max="4321" width="15.85546875" style="1353" customWidth="1"/>
    <col min="4322" max="4322" width="1.7109375" style="1353" customWidth="1"/>
    <col min="4323" max="4323" width="11" style="1353" customWidth="1"/>
    <col min="4324" max="4324" width="2.140625" style="1353" customWidth="1"/>
    <col min="4325" max="4325" width="11" style="1353" customWidth="1"/>
    <col min="4326" max="4326" width="2.140625" style="1353" customWidth="1"/>
    <col min="4327" max="4327" width="11" style="1353" customWidth="1"/>
    <col min="4328" max="4328" width="2.140625" style="1353" customWidth="1"/>
    <col min="4329" max="4329" width="11" style="1353" customWidth="1"/>
    <col min="4330" max="4330" width="2.140625" style="1353" customWidth="1"/>
    <col min="4331" max="4331" width="11" style="1353" customWidth="1"/>
    <col min="4332" max="4332" width="2.140625" style="1353" customWidth="1"/>
    <col min="4333" max="4333" width="11" style="1353" customWidth="1"/>
    <col min="4334" max="4334" width="2.42578125" style="1353" bestFit="1" customWidth="1"/>
    <col min="4335" max="4335" width="1" style="1353" customWidth="1"/>
    <col min="4336" max="4337" width="9.140625" style="1353"/>
    <col min="4338" max="4345" width="2.7109375" style="1353" customWidth="1"/>
    <col min="4346" max="4573" width="9.140625" style="1353"/>
    <col min="4574" max="4574" width="1" style="1353" customWidth="1"/>
    <col min="4575" max="4575" width="2.5703125" style="1353" customWidth="1"/>
    <col min="4576" max="4576" width="2.140625" style="1353" customWidth="1"/>
    <col min="4577" max="4577" width="15.85546875" style="1353" customWidth="1"/>
    <col min="4578" max="4578" width="1.7109375" style="1353" customWidth="1"/>
    <col min="4579" max="4579" width="11" style="1353" customWidth="1"/>
    <col min="4580" max="4580" width="2.140625" style="1353" customWidth="1"/>
    <col min="4581" max="4581" width="11" style="1353" customWidth="1"/>
    <col min="4582" max="4582" width="2.140625" style="1353" customWidth="1"/>
    <col min="4583" max="4583" width="11" style="1353" customWidth="1"/>
    <col min="4584" max="4584" width="2.140625" style="1353" customWidth="1"/>
    <col min="4585" max="4585" width="11" style="1353" customWidth="1"/>
    <col min="4586" max="4586" width="2.140625" style="1353" customWidth="1"/>
    <col min="4587" max="4587" width="11" style="1353" customWidth="1"/>
    <col min="4588" max="4588" width="2.140625" style="1353" customWidth="1"/>
    <col min="4589" max="4589" width="11" style="1353" customWidth="1"/>
    <col min="4590" max="4590" width="2.42578125" style="1353" bestFit="1" customWidth="1"/>
    <col min="4591" max="4591" width="1" style="1353" customWidth="1"/>
    <col min="4592" max="4593" width="9.140625" style="1353"/>
    <col min="4594" max="4601" width="2.7109375" style="1353" customWidth="1"/>
    <col min="4602" max="4829" width="9.140625" style="1353"/>
    <col min="4830" max="4830" width="1" style="1353" customWidth="1"/>
    <col min="4831" max="4831" width="2.5703125" style="1353" customWidth="1"/>
    <col min="4832" max="4832" width="2.140625" style="1353" customWidth="1"/>
    <col min="4833" max="4833" width="15.85546875" style="1353" customWidth="1"/>
    <col min="4834" max="4834" width="1.7109375" style="1353" customWidth="1"/>
    <col min="4835" max="4835" width="11" style="1353" customWidth="1"/>
    <col min="4836" max="4836" width="2.140625" style="1353" customWidth="1"/>
    <col min="4837" max="4837" width="11" style="1353" customWidth="1"/>
    <col min="4838" max="4838" width="2.140625" style="1353" customWidth="1"/>
    <col min="4839" max="4839" width="11" style="1353" customWidth="1"/>
    <col min="4840" max="4840" width="2.140625" style="1353" customWidth="1"/>
    <col min="4841" max="4841" width="11" style="1353" customWidth="1"/>
    <col min="4842" max="4842" width="2.140625" style="1353" customWidth="1"/>
    <col min="4843" max="4843" width="11" style="1353" customWidth="1"/>
    <col min="4844" max="4844" width="2.140625" style="1353" customWidth="1"/>
    <col min="4845" max="4845" width="11" style="1353" customWidth="1"/>
    <col min="4846" max="4846" width="2.42578125" style="1353" bestFit="1" customWidth="1"/>
    <col min="4847" max="4847" width="1" style="1353" customWidth="1"/>
    <col min="4848" max="4849" width="9.140625" style="1353"/>
    <col min="4850" max="4857" width="2.7109375" style="1353" customWidth="1"/>
    <col min="4858" max="5085" width="9.140625" style="1353"/>
    <col min="5086" max="5086" width="1" style="1353" customWidth="1"/>
    <col min="5087" max="5087" width="2.5703125" style="1353" customWidth="1"/>
    <col min="5088" max="5088" width="2.140625" style="1353" customWidth="1"/>
    <col min="5089" max="5089" width="15.85546875" style="1353" customWidth="1"/>
    <col min="5090" max="5090" width="1.7109375" style="1353" customWidth="1"/>
    <col min="5091" max="5091" width="11" style="1353" customWidth="1"/>
    <col min="5092" max="5092" width="2.140625" style="1353" customWidth="1"/>
    <col min="5093" max="5093" width="11" style="1353" customWidth="1"/>
    <col min="5094" max="5094" width="2.140625" style="1353" customWidth="1"/>
    <col min="5095" max="5095" width="11" style="1353" customWidth="1"/>
    <col min="5096" max="5096" width="2.140625" style="1353" customWidth="1"/>
    <col min="5097" max="5097" width="11" style="1353" customWidth="1"/>
    <col min="5098" max="5098" width="2.140625" style="1353" customWidth="1"/>
    <col min="5099" max="5099" width="11" style="1353" customWidth="1"/>
    <col min="5100" max="5100" width="2.140625" style="1353" customWidth="1"/>
    <col min="5101" max="5101" width="11" style="1353" customWidth="1"/>
    <col min="5102" max="5102" width="2.42578125" style="1353" bestFit="1" customWidth="1"/>
    <col min="5103" max="5103" width="1" style="1353" customWidth="1"/>
    <col min="5104" max="5105" width="9.140625" style="1353"/>
    <col min="5106" max="5113" width="2.7109375" style="1353" customWidth="1"/>
    <col min="5114" max="5341" width="9.140625" style="1353"/>
    <col min="5342" max="5342" width="1" style="1353" customWidth="1"/>
    <col min="5343" max="5343" width="2.5703125" style="1353" customWidth="1"/>
    <col min="5344" max="5344" width="2.140625" style="1353" customWidth="1"/>
    <col min="5345" max="5345" width="15.85546875" style="1353" customWidth="1"/>
    <col min="5346" max="5346" width="1.7109375" style="1353" customWidth="1"/>
    <col min="5347" max="5347" width="11" style="1353" customWidth="1"/>
    <col min="5348" max="5348" width="2.140625" style="1353" customWidth="1"/>
    <col min="5349" max="5349" width="11" style="1353" customWidth="1"/>
    <col min="5350" max="5350" width="2.140625" style="1353" customWidth="1"/>
    <col min="5351" max="5351" width="11" style="1353" customWidth="1"/>
    <col min="5352" max="5352" width="2.140625" style="1353" customWidth="1"/>
    <col min="5353" max="5353" width="11" style="1353" customWidth="1"/>
    <col min="5354" max="5354" width="2.140625" style="1353" customWidth="1"/>
    <col min="5355" max="5355" width="11" style="1353" customWidth="1"/>
    <col min="5356" max="5356" width="2.140625" style="1353" customWidth="1"/>
    <col min="5357" max="5357" width="11" style="1353" customWidth="1"/>
    <col min="5358" max="5358" width="2.42578125" style="1353" bestFit="1" customWidth="1"/>
    <col min="5359" max="5359" width="1" style="1353" customWidth="1"/>
    <col min="5360" max="5361" width="9.140625" style="1353"/>
    <col min="5362" max="5369" width="2.7109375" style="1353" customWidth="1"/>
    <col min="5370" max="5597" width="9.140625" style="1353"/>
    <col min="5598" max="5598" width="1" style="1353" customWidth="1"/>
    <col min="5599" max="5599" width="2.5703125" style="1353" customWidth="1"/>
    <col min="5600" max="5600" width="2.140625" style="1353" customWidth="1"/>
    <col min="5601" max="5601" width="15.85546875" style="1353" customWidth="1"/>
    <col min="5602" max="5602" width="1.7109375" style="1353" customWidth="1"/>
    <col min="5603" max="5603" width="11" style="1353" customWidth="1"/>
    <col min="5604" max="5604" width="2.140625" style="1353" customWidth="1"/>
    <col min="5605" max="5605" width="11" style="1353" customWidth="1"/>
    <col min="5606" max="5606" width="2.140625" style="1353" customWidth="1"/>
    <col min="5607" max="5607" width="11" style="1353" customWidth="1"/>
    <col min="5608" max="5608" width="2.140625" style="1353" customWidth="1"/>
    <col min="5609" max="5609" width="11" style="1353" customWidth="1"/>
    <col min="5610" max="5610" width="2.140625" style="1353" customWidth="1"/>
    <col min="5611" max="5611" width="11" style="1353" customWidth="1"/>
    <col min="5612" max="5612" width="2.140625" style="1353" customWidth="1"/>
    <col min="5613" max="5613" width="11" style="1353" customWidth="1"/>
    <col min="5614" max="5614" width="2.42578125" style="1353" bestFit="1" customWidth="1"/>
    <col min="5615" max="5615" width="1" style="1353" customWidth="1"/>
    <col min="5616" max="5617" width="9.140625" style="1353"/>
    <col min="5618" max="5625" width="2.7109375" style="1353" customWidth="1"/>
    <col min="5626" max="5853" width="9.140625" style="1353"/>
    <col min="5854" max="5854" width="1" style="1353" customWidth="1"/>
    <col min="5855" max="5855" width="2.5703125" style="1353" customWidth="1"/>
    <col min="5856" max="5856" width="2.140625" style="1353" customWidth="1"/>
    <col min="5857" max="5857" width="15.85546875" style="1353" customWidth="1"/>
    <col min="5858" max="5858" width="1.7109375" style="1353" customWidth="1"/>
    <col min="5859" max="5859" width="11" style="1353" customWidth="1"/>
    <col min="5860" max="5860" width="2.140625" style="1353" customWidth="1"/>
    <col min="5861" max="5861" width="11" style="1353" customWidth="1"/>
    <col min="5862" max="5862" width="2.140625" style="1353" customWidth="1"/>
    <col min="5863" max="5863" width="11" style="1353" customWidth="1"/>
    <col min="5864" max="5864" width="2.140625" style="1353" customWidth="1"/>
    <col min="5865" max="5865" width="11" style="1353" customWidth="1"/>
    <col min="5866" max="5866" width="2.140625" style="1353" customWidth="1"/>
    <col min="5867" max="5867" width="11" style="1353" customWidth="1"/>
    <col min="5868" max="5868" width="2.140625" style="1353" customWidth="1"/>
    <col min="5869" max="5869" width="11" style="1353" customWidth="1"/>
    <col min="5870" max="5870" width="2.42578125" style="1353" bestFit="1" customWidth="1"/>
    <col min="5871" max="5871" width="1" style="1353" customWidth="1"/>
    <col min="5872" max="5873" width="9.140625" style="1353"/>
    <col min="5874" max="5881" width="2.7109375" style="1353" customWidth="1"/>
    <col min="5882" max="6109" width="9.140625" style="1353"/>
    <col min="6110" max="6110" width="1" style="1353" customWidth="1"/>
    <col min="6111" max="6111" width="2.5703125" style="1353" customWidth="1"/>
    <col min="6112" max="6112" width="2.140625" style="1353" customWidth="1"/>
    <col min="6113" max="6113" width="15.85546875" style="1353" customWidth="1"/>
    <col min="6114" max="6114" width="1.7109375" style="1353" customWidth="1"/>
    <col min="6115" max="6115" width="11" style="1353" customWidth="1"/>
    <col min="6116" max="6116" width="2.140625" style="1353" customWidth="1"/>
    <col min="6117" max="6117" width="11" style="1353" customWidth="1"/>
    <col min="6118" max="6118" width="2.140625" style="1353" customWidth="1"/>
    <col min="6119" max="6119" width="11" style="1353" customWidth="1"/>
    <col min="6120" max="6120" width="2.140625" style="1353" customWidth="1"/>
    <col min="6121" max="6121" width="11" style="1353" customWidth="1"/>
    <col min="6122" max="6122" width="2.140625" style="1353" customWidth="1"/>
    <col min="6123" max="6123" width="11" style="1353" customWidth="1"/>
    <col min="6124" max="6124" width="2.140625" style="1353" customWidth="1"/>
    <col min="6125" max="6125" width="11" style="1353" customWidth="1"/>
    <col min="6126" max="6126" width="2.42578125" style="1353" bestFit="1" customWidth="1"/>
    <col min="6127" max="6127" width="1" style="1353" customWidth="1"/>
    <col min="6128" max="6129" width="9.140625" style="1353"/>
    <col min="6130" max="6137" width="2.7109375" style="1353" customWidth="1"/>
    <col min="6138" max="6365" width="9.140625" style="1353"/>
    <col min="6366" max="6366" width="1" style="1353" customWidth="1"/>
    <col min="6367" max="6367" width="2.5703125" style="1353" customWidth="1"/>
    <col min="6368" max="6368" width="2.140625" style="1353" customWidth="1"/>
    <col min="6369" max="6369" width="15.85546875" style="1353" customWidth="1"/>
    <col min="6370" max="6370" width="1.7109375" style="1353" customWidth="1"/>
    <col min="6371" max="6371" width="11" style="1353" customWidth="1"/>
    <col min="6372" max="6372" width="2.140625" style="1353" customWidth="1"/>
    <col min="6373" max="6373" width="11" style="1353" customWidth="1"/>
    <col min="6374" max="6374" width="2.140625" style="1353" customWidth="1"/>
    <col min="6375" max="6375" width="11" style="1353" customWidth="1"/>
    <col min="6376" max="6376" width="2.140625" style="1353" customWidth="1"/>
    <col min="6377" max="6377" width="11" style="1353" customWidth="1"/>
    <col min="6378" max="6378" width="2.140625" style="1353" customWidth="1"/>
    <col min="6379" max="6379" width="11" style="1353" customWidth="1"/>
    <col min="6380" max="6380" width="2.140625" style="1353" customWidth="1"/>
    <col min="6381" max="6381" width="11" style="1353" customWidth="1"/>
    <col min="6382" max="6382" width="2.42578125" style="1353" bestFit="1" customWidth="1"/>
    <col min="6383" max="6383" width="1" style="1353" customWidth="1"/>
    <col min="6384" max="6385" width="9.140625" style="1353"/>
    <col min="6386" max="6393" width="2.7109375" style="1353" customWidth="1"/>
    <col min="6394" max="6621" width="9.140625" style="1353"/>
    <col min="6622" max="6622" width="1" style="1353" customWidth="1"/>
    <col min="6623" max="6623" width="2.5703125" style="1353" customWidth="1"/>
    <col min="6624" max="6624" width="2.140625" style="1353" customWidth="1"/>
    <col min="6625" max="6625" width="15.85546875" style="1353" customWidth="1"/>
    <col min="6626" max="6626" width="1.7109375" style="1353" customWidth="1"/>
    <col min="6627" max="6627" width="11" style="1353" customWidth="1"/>
    <col min="6628" max="6628" width="2.140625" style="1353" customWidth="1"/>
    <col min="6629" max="6629" width="11" style="1353" customWidth="1"/>
    <col min="6630" max="6630" width="2.140625" style="1353" customWidth="1"/>
    <col min="6631" max="6631" width="11" style="1353" customWidth="1"/>
    <col min="6632" max="6632" width="2.140625" style="1353" customWidth="1"/>
    <col min="6633" max="6633" width="11" style="1353" customWidth="1"/>
    <col min="6634" max="6634" width="2.140625" style="1353" customWidth="1"/>
    <col min="6635" max="6635" width="11" style="1353" customWidth="1"/>
    <col min="6636" max="6636" width="2.140625" style="1353" customWidth="1"/>
    <col min="6637" max="6637" width="11" style="1353" customWidth="1"/>
    <col min="6638" max="6638" width="2.42578125" style="1353" bestFit="1" customWidth="1"/>
    <col min="6639" max="6639" width="1" style="1353" customWidth="1"/>
    <col min="6640" max="6641" width="9.140625" style="1353"/>
    <col min="6642" max="6649" width="2.7109375" style="1353" customWidth="1"/>
    <col min="6650" max="6877" width="9.140625" style="1353"/>
    <col min="6878" max="6878" width="1" style="1353" customWidth="1"/>
    <col min="6879" max="6879" width="2.5703125" style="1353" customWidth="1"/>
    <col min="6880" max="6880" width="2.140625" style="1353" customWidth="1"/>
    <col min="6881" max="6881" width="15.85546875" style="1353" customWidth="1"/>
    <col min="6882" max="6882" width="1.7109375" style="1353" customWidth="1"/>
    <col min="6883" max="6883" width="11" style="1353" customWidth="1"/>
    <col min="6884" max="6884" width="2.140625" style="1353" customWidth="1"/>
    <col min="6885" max="6885" width="11" style="1353" customWidth="1"/>
    <col min="6886" max="6886" width="2.140625" style="1353" customWidth="1"/>
    <col min="6887" max="6887" width="11" style="1353" customWidth="1"/>
    <col min="6888" max="6888" width="2.140625" style="1353" customWidth="1"/>
    <col min="6889" max="6889" width="11" style="1353" customWidth="1"/>
    <col min="6890" max="6890" width="2.140625" style="1353" customWidth="1"/>
    <col min="6891" max="6891" width="11" style="1353" customWidth="1"/>
    <col min="6892" max="6892" width="2.140625" style="1353" customWidth="1"/>
    <col min="6893" max="6893" width="11" style="1353" customWidth="1"/>
    <col min="6894" max="6894" width="2.42578125" style="1353" bestFit="1" customWidth="1"/>
    <col min="6895" max="6895" width="1" style="1353" customWidth="1"/>
    <col min="6896" max="6897" width="9.140625" style="1353"/>
    <col min="6898" max="6905" width="2.7109375" style="1353" customWidth="1"/>
    <col min="6906" max="7133" width="9.140625" style="1353"/>
    <col min="7134" max="7134" width="1" style="1353" customWidth="1"/>
    <col min="7135" max="7135" width="2.5703125" style="1353" customWidth="1"/>
    <col min="7136" max="7136" width="2.140625" style="1353" customWidth="1"/>
    <col min="7137" max="7137" width="15.85546875" style="1353" customWidth="1"/>
    <col min="7138" max="7138" width="1.7109375" style="1353" customWidth="1"/>
    <col min="7139" max="7139" width="11" style="1353" customWidth="1"/>
    <col min="7140" max="7140" width="2.140625" style="1353" customWidth="1"/>
    <col min="7141" max="7141" width="11" style="1353" customWidth="1"/>
    <col min="7142" max="7142" width="2.140625" style="1353" customWidth="1"/>
    <col min="7143" max="7143" width="11" style="1353" customWidth="1"/>
    <col min="7144" max="7144" width="2.140625" style="1353" customWidth="1"/>
    <col min="7145" max="7145" width="11" style="1353" customWidth="1"/>
    <col min="7146" max="7146" width="2.140625" style="1353" customWidth="1"/>
    <col min="7147" max="7147" width="11" style="1353" customWidth="1"/>
    <col min="7148" max="7148" width="2.140625" style="1353" customWidth="1"/>
    <col min="7149" max="7149" width="11" style="1353" customWidth="1"/>
    <col min="7150" max="7150" width="2.42578125" style="1353" bestFit="1" customWidth="1"/>
    <col min="7151" max="7151" width="1" style="1353" customWidth="1"/>
    <col min="7152" max="7153" width="9.140625" style="1353"/>
    <col min="7154" max="7161" width="2.7109375" style="1353" customWidth="1"/>
    <col min="7162" max="7389" width="9.140625" style="1353"/>
    <col min="7390" max="7390" width="1" style="1353" customWidth="1"/>
    <col min="7391" max="7391" width="2.5703125" style="1353" customWidth="1"/>
    <col min="7392" max="7392" width="2.140625" style="1353" customWidth="1"/>
    <col min="7393" max="7393" width="15.85546875" style="1353" customWidth="1"/>
    <col min="7394" max="7394" width="1.7109375" style="1353" customWidth="1"/>
    <col min="7395" max="7395" width="11" style="1353" customWidth="1"/>
    <col min="7396" max="7396" width="2.140625" style="1353" customWidth="1"/>
    <col min="7397" max="7397" width="11" style="1353" customWidth="1"/>
    <col min="7398" max="7398" width="2.140625" style="1353" customWidth="1"/>
    <col min="7399" max="7399" width="11" style="1353" customWidth="1"/>
    <col min="7400" max="7400" width="2.140625" style="1353" customWidth="1"/>
    <col min="7401" max="7401" width="11" style="1353" customWidth="1"/>
    <col min="7402" max="7402" width="2.140625" style="1353" customWidth="1"/>
    <col min="7403" max="7403" width="11" style="1353" customWidth="1"/>
    <col min="7404" max="7404" width="2.140625" style="1353" customWidth="1"/>
    <col min="7405" max="7405" width="11" style="1353" customWidth="1"/>
    <col min="7406" max="7406" width="2.42578125" style="1353" bestFit="1" customWidth="1"/>
    <col min="7407" max="7407" width="1" style="1353" customWidth="1"/>
    <col min="7408" max="7409" width="9.140625" style="1353"/>
    <col min="7410" max="7417" width="2.7109375" style="1353" customWidth="1"/>
    <col min="7418" max="7645" width="9.140625" style="1353"/>
    <col min="7646" max="7646" width="1" style="1353" customWidth="1"/>
    <col min="7647" max="7647" width="2.5703125" style="1353" customWidth="1"/>
    <col min="7648" max="7648" width="2.140625" style="1353" customWidth="1"/>
    <col min="7649" max="7649" width="15.85546875" style="1353" customWidth="1"/>
    <col min="7650" max="7650" width="1.7109375" style="1353" customWidth="1"/>
    <col min="7651" max="7651" width="11" style="1353" customWidth="1"/>
    <col min="7652" max="7652" width="2.140625" style="1353" customWidth="1"/>
    <col min="7653" max="7653" width="11" style="1353" customWidth="1"/>
    <col min="7654" max="7654" width="2.140625" style="1353" customWidth="1"/>
    <col min="7655" max="7655" width="11" style="1353" customWidth="1"/>
    <col min="7656" max="7656" width="2.140625" style="1353" customWidth="1"/>
    <col min="7657" max="7657" width="11" style="1353" customWidth="1"/>
    <col min="7658" max="7658" width="2.140625" style="1353" customWidth="1"/>
    <col min="7659" max="7659" width="11" style="1353" customWidth="1"/>
    <col min="7660" max="7660" width="2.140625" style="1353" customWidth="1"/>
    <col min="7661" max="7661" width="11" style="1353" customWidth="1"/>
    <col min="7662" max="7662" width="2.42578125" style="1353" bestFit="1" customWidth="1"/>
    <col min="7663" max="7663" width="1" style="1353" customWidth="1"/>
    <col min="7664" max="7665" width="9.140625" style="1353"/>
    <col min="7666" max="7673" width="2.7109375" style="1353" customWidth="1"/>
    <col min="7674" max="7901" width="9.140625" style="1353"/>
    <col min="7902" max="7902" width="1" style="1353" customWidth="1"/>
    <col min="7903" max="7903" width="2.5703125" style="1353" customWidth="1"/>
    <col min="7904" max="7904" width="2.140625" style="1353" customWidth="1"/>
    <col min="7905" max="7905" width="15.85546875" style="1353" customWidth="1"/>
    <col min="7906" max="7906" width="1.7109375" style="1353" customWidth="1"/>
    <col min="7907" max="7907" width="11" style="1353" customWidth="1"/>
    <col min="7908" max="7908" width="2.140625" style="1353" customWidth="1"/>
    <col min="7909" max="7909" width="11" style="1353" customWidth="1"/>
    <col min="7910" max="7910" width="2.140625" style="1353" customWidth="1"/>
    <col min="7911" max="7911" width="11" style="1353" customWidth="1"/>
    <col min="7912" max="7912" width="2.140625" style="1353" customWidth="1"/>
    <col min="7913" max="7913" width="11" style="1353" customWidth="1"/>
    <col min="7914" max="7914" width="2.140625" style="1353" customWidth="1"/>
    <col min="7915" max="7915" width="11" style="1353" customWidth="1"/>
    <col min="7916" max="7916" width="2.140625" style="1353" customWidth="1"/>
    <col min="7917" max="7917" width="11" style="1353" customWidth="1"/>
    <col min="7918" max="7918" width="2.42578125" style="1353" bestFit="1" customWidth="1"/>
    <col min="7919" max="7919" width="1" style="1353" customWidth="1"/>
    <col min="7920" max="7921" width="9.140625" style="1353"/>
    <col min="7922" max="7929" width="2.7109375" style="1353" customWidth="1"/>
    <col min="7930" max="8157" width="9.140625" style="1353"/>
    <col min="8158" max="8158" width="1" style="1353" customWidth="1"/>
    <col min="8159" max="8159" width="2.5703125" style="1353" customWidth="1"/>
    <col min="8160" max="8160" width="2.140625" style="1353" customWidth="1"/>
    <col min="8161" max="8161" width="15.85546875" style="1353" customWidth="1"/>
    <col min="8162" max="8162" width="1.7109375" style="1353" customWidth="1"/>
    <col min="8163" max="8163" width="11" style="1353" customWidth="1"/>
    <col min="8164" max="8164" width="2.140625" style="1353" customWidth="1"/>
    <col min="8165" max="8165" width="11" style="1353" customWidth="1"/>
    <col min="8166" max="8166" width="2.140625" style="1353" customWidth="1"/>
    <col min="8167" max="8167" width="11" style="1353" customWidth="1"/>
    <col min="8168" max="8168" width="2.140625" style="1353" customWidth="1"/>
    <col min="8169" max="8169" width="11" style="1353" customWidth="1"/>
    <col min="8170" max="8170" width="2.140625" style="1353" customWidth="1"/>
    <col min="8171" max="8171" width="11" style="1353" customWidth="1"/>
    <col min="8172" max="8172" width="2.140625" style="1353" customWidth="1"/>
    <col min="8173" max="8173" width="11" style="1353" customWidth="1"/>
    <col min="8174" max="8174" width="2.42578125" style="1353" bestFit="1" customWidth="1"/>
    <col min="8175" max="8175" width="1" style="1353" customWidth="1"/>
    <col min="8176" max="8177" width="9.140625" style="1353"/>
    <col min="8178" max="8185" width="2.7109375" style="1353" customWidth="1"/>
    <col min="8186" max="8413" width="9.140625" style="1353"/>
    <col min="8414" max="8414" width="1" style="1353" customWidth="1"/>
    <col min="8415" max="8415" width="2.5703125" style="1353" customWidth="1"/>
    <col min="8416" max="8416" width="2.140625" style="1353" customWidth="1"/>
    <col min="8417" max="8417" width="15.85546875" style="1353" customWidth="1"/>
    <col min="8418" max="8418" width="1.7109375" style="1353" customWidth="1"/>
    <col min="8419" max="8419" width="11" style="1353" customWidth="1"/>
    <col min="8420" max="8420" width="2.140625" style="1353" customWidth="1"/>
    <col min="8421" max="8421" width="11" style="1353" customWidth="1"/>
    <col min="8422" max="8422" width="2.140625" style="1353" customWidth="1"/>
    <col min="8423" max="8423" width="11" style="1353" customWidth="1"/>
    <col min="8424" max="8424" width="2.140625" style="1353" customWidth="1"/>
    <col min="8425" max="8425" width="11" style="1353" customWidth="1"/>
    <col min="8426" max="8426" width="2.140625" style="1353" customWidth="1"/>
    <col min="8427" max="8427" width="11" style="1353" customWidth="1"/>
    <col min="8428" max="8428" width="2.140625" style="1353" customWidth="1"/>
    <col min="8429" max="8429" width="11" style="1353" customWidth="1"/>
    <col min="8430" max="8430" width="2.42578125" style="1353" bestFit="1" customWidth="1"/>
    <col min="8431" max="8431" width="1" style="1353" customWidth="1"/>
    <col min="8432" max="8433" width="9.140625" style="1353"/>
    <col min="8434" max="8441" width="2.7109375" style="1353" customWidth="1"/>
    <col min="8442" max="8669" width="9.140625" style="1353"/>
    <col min="8670" max="8670" width="1" style="1353" customWidth="1"/>
    <col min="8671" max="8671" width="2.5703125" style="1353" customWidth="1"/>
    <col min="8672" max="8672" width="2.140625" style="1353" customWidth="1"/>
    <col min="8673" max="8673" width="15.85546875" style="1353" customWidth="1"/>
    <col min="8674" max="8674" width="1.7109375" style="1353" customWidth="1"/>
    <col min="8675" max="8675" width="11" style="1353" customWidth="1"/>
    <col min="8676" max="8676" width="2.140625" style="1353" customWidth="1"/>
    <col min="8677" max="8677" width="11" style="1353" customWidth="1"/>
    <col min="8678" max="8678" width="2.140625" style="1353" customWidth="1"/>
    <col min="8679" max="8679" width="11" style="1353" customWidth="1"/>
    <col min="8680" max="8680" width="2.140625" style="1353" customWidth="1"/>
    <col min="8681" max="8681" width="11" style="1353" customWidth="1"/>
    <col min="8682" max="8682" width="2.140625" style="1353" customWidth="1"/>
    <col min="8683" max="8683" width="11" style="1353" customWidth="1"/>
    <col min="8684" max="8684" width="2.140625" style="1353" customWidth="1"/>
    <col min="8685" max="8685" width="11" style="1353" customWidth="1"/>
    <col min="8686" max="8686" width="2.42578125" style="1353" bestFit="1" customWidth="1"/>
    <col min="8687" max="8687" width="1" style="1353" customWidth="1"/>
    <col min="8688" max="8689" width="9.140625" style="1353"/>
    <col min="8690" max="8697" width="2.7109375" style="1353" customWidth="1"/>
    <col min="8698" max="8925" width="9.140625" style="1353"/>
    <col min="8926" max="8926" width="1" style="1353" customWidth="1"/>
    <col min="8927" max="8927" width="2.5703125" style="1353" customWidth="1"/>
    <col min="8928" max="8928" width="2.140625" style="1353" customWidth="1"/>
    <col min="8929" max="8929" width="15.85546875" style="1353" customWidth="1"/>
    <col min="8930" max="8930" width="1.7109375" style="1353" customWidth="1"/>
    <col min="8931" max="8931" width="11" style="1353" customWidth="1"/>
    <col min="8932" max="8932" width="2.140625" style="1353" customWidth="1"/>
    <col min="8933" max="8933" width="11" style="1353" customWidth="1"/>
    <col min="8934" max="8934" width="2.140625" style="1353" customWidth="1"/>
    <col min="8935" max="8935" width="11" style="1353" customWidth="1"/>
    <col min="8936" max="8936" width="2.140625" style="1353" customWidth="1"/>
    <col min="8937" max="8937" width="11" style="1353" customWidth="1"/>
    <col min="8938" max="8938" width="2.140625" style="1353" customWidth="1"/>
    <col min="8939" max="8939" width="11" style="1353" customWidth="1"/>
    <col min="8940" max="8940" width="2.140625" style="1353" customWidth="1"/>
    <col min="8941" max="8941" width="11" style="1353" customWidth="1"/>
    <col min="8942" max="8942" width="2.42578125" style="1353" bestFit="1" customWidth="1"/>
    <col min="8943" max="8943" width="1" style="1353" customWidth="1"/>
    <col min="8944" max="8945" width="9.140625" style="1353"/>
    <col min="8946" max="8953" width="2.7109375" style="1353" customWidth="1"/>
    <col min="8954" max="9181" width="9.140625" style="1353"/>
    <col min="9182" max="9182" width="1" style="1353" customWidth="1"/>
    <col min="9183" max="9183" width="2.5703125" style="1353" customWidth="1"/>
    <col min="9184" max="9184" width="2.140625" style="1353" customWidth="1"/>
    <col min="9185" max="9185" width="15.85546875" style="1353" customWidth="1"/>
    <col min="9186" max="9186" width="1.7109375" style="1353" customWidth="1"/>
    <col min="9187" max="9187" width="11" style="1353" customWidth="1"/>
    <col min="9188" max="9188" width="2.140625" style="1353" customWidth="1"/>
    <col min="9189" max="9189" width="11" style="1353" customWidth="1"/>
    <col min="9190" max="9190" width="2.140625" style="1353" customWidth="1"/>
    <col min="9191" max="9191" width="11" style="1353" customWidth="1"/>
    <col min="9192" max="9192" width="2.140625" style="1353" customWidth="1"/>
    <col min="9193" max="9193" width="11" style="1353" customWidth="1"/>
    <col min="9194" max="9194" width="2.140625" style="1353" customWidth="1"/>
    <col min="9195" max="9195" width="11" style="1353" customWidth="1"/>
    <col min="9196" max="9196" width="2.140625" style="1353" customWidth="1"/>
    <col min="9197" max="9197" width="11" style="1353" customWidth="1"/>
    <col min="9198" max="9198" width="2.42578125" style="1353" bestFit="1" customWidth="1"/>
    <col min="9199" max="9199" width="1" style="1353" customWidth="1"/>
    <col min="9200" max="9201" width="9.140625" style="1353"/>
    <col min="9202" max="9209" width="2.7109375" style="1353" customWidth="1"/>
    <col min="9210" max="9437" width="9.140625" style="1353"/>
    <col min="9438" max="9438" width="1" style="1353" customWidth="1"/>
    <col min="9439" max="9439" width="2.5703125" style="1353" customWidth="1"/>
    <col min="9440" max="9440" width="2.140625" style="1353" customWidth="1"/>
    <col min="9441" max="9441" width="15.85546875" style="1353" customWidth="1"/>
    <col min="9442" max="9442" width="1.7109375" style="1353" customWidth="1"/>
    <col min="9443" max="9443" width="11" style="1353" customWidth="1"/>
    <col min="9444" max="9444" width="2.140625" style="1353" customWidth="1"/>
    <col min="9445" max="9445" width="11" style="1353" customWidth="1"/>
    <col min="9446" max="9446" width="2.140625" style="1353" customWidth="1"/>
    <col min="9447" max="9447" width="11" style="1353" customWidth="1"/>
    <col min="9448" max="9448" width="2.140625" style="1353" customWidth="1"/>
    <col min="9449" max="9449" width="11" style="1353" customWidth="1"/>
    <col min="9450" max="9450" width="2.140625" style="1353" customWidth="1"/>
    <col min="9451" max="9451" width="11" style="1353" customWidth="1"/>
    <col min="9452" max="9452" width="2.140625" style="1353" customWidth="1"/>
    <col min="9453" max="9453" width="11" style="1353" customWidth="1"/>
    <col min="9454" max="9454" width="2.42578125" style="1353" bestFit="1" customWidth="1"/>
    <col min="9455" max="9455" width="1" style="1353" customWidth="1"/>
    <col min="9456" max="9457" width="9.140625" style="1353"/>
    <col min="9458" max="9465" width="2.7109375" style="1353" customWidth="1"/>
    <col min="9466" max="9693" width="9.140625" style="1353"/>
    <col min="9694" max="9694" width="1" style="1353" customWidth="1"/>
    <col min="9695" max="9695" width="2.5703125" style="1353" customWidth="1"/>
    <col min="9696" max="9696" width="2.140625" style="1353" customWidth="1"/>
    <col min="9697" max="9697" width="15.85546875" style="1353" customWidth="1"/>
    <col min="9698" max="9698" width="1.7109375" style="1353" customWidth="1"/>
    <col min="9699" max="9699" width="11" style="1353" customWidth="1"/>
    <col min="9700" max="9700" width="2.140625" style="1353" customWidth="1"/>
    <col min="9701" max="9701" width="11" style="1353" customWidth="1"/>
    <col min="9702" max="9702" width="2.140625" style="1353" customWidth="1"/>
    <col min="9703" max="9703" width="11" style="1353" customWidth="1"/>
    <col min="9704" max="9704" width="2.140625" style="1353" customWidth="1"/>
    <col min="9705" max="9705" width="11" style="1353" customWidth="1"/>
    <col min="9706" max="9706" width="2.140625" style="1353" customWidth="1"/>
    <col min="9707" max="9707" width="11" style="1353" customWidth="1"/>
    <col min="9708" max="9708" width="2.140625" style="1353" customWidth="1"/>
    <col min="9709" max="9709" width="11" style="1353" customWidth="1"/>
    <col min="9710" max="9710" width="2.42578125" style="1353" bestFit="1" customWidth="1"/>
    <col min="9711" max="9711" width="1" style="1353" customWidth="1"/>
    <col min="9712" max="9713" width="9.140625" style="1353"/>
    <col min="9714" max="9721" width="2.7109375" style="1353" customWidth="1"/>
    <col min="9722" max="9949" width="9.140625" style="1353"/>
    <col min="9950" max="9950" width="1" style="1353" customWidth="1"/>
    <col min="9951" max="9951" width="2.5703125" style="1353" customWidth="1"/>
    <col min="9952" max="9952" width="2.140625" style="1353" customWidth="1"/>
    <col min="9953" max="9953" width="15.85546875" style="1353" customWidth="1"/>
    <col min="9954" max="9954" width="1.7109375" style="1353" customWidth="1"/>
    <col min="9955" max="9955" width="11" style="1353" customWidth="1"/>
    <col min="9956" max="9956" width="2.140625" style="1353" customWidth="1"/>
    <col min="9957" max="9957" width="11" style="1353" customWidth="1"/>
    <col min="9958" max="9958" width="2.140625" style="1353" customWidth="1"/>
    <col min="9959" max="9959" width="11" style="1353" customWidth="1"/>
    <col min="9960" max="9960" width="2.140625" style="1353" customWidth="1"/>
    <col min="9961" max="9961" width="11" style="1353" customWidth="1"/>
    <col min="9962" max="9962" width="2.140625" style="1353" customWidth="1"/>
    <col min="9963" max="9963" width="11" style="1353" customWidth="1"/>
    <col min="9964" max="9964" width="2.140625" style="1353" customWidth="1"/>
    <col min="9965" max="9965" width="11" style="1353" customWidth="1"/>
    <col min="9966" max="9966" width="2.42578125" style="1353" bestFit="1" customWidth="1"/>
    <col min="9967" max="9967" width="1" style="1353" customWidth="1"/>
    <col min="9968" max="9969" width="9.140625" style="1353"/>
    <col min="9970" max="9977" width="2.7109375" style="1353" customWidth="1"/>
    <col min="9978" max="10205" width="9.140625" style="1353"/>
    <col min="10206" max="10206" width="1" style="1353" customWidth="1"/>
    <col min="10207" max="10207" width="2.5703125" style="1353" customWidth="1"/>
    <col min="10208" max="10208" width="2.140625" style="1353" customWidth="1"/>
    <col min="10209" max="10209" width="15.85546875" style="1353" customWidth="1"/>
    <col min="10210" max="10210" width="1.7109375" style="1353" customWidth="1"/>
    <col min="10211" max="10211" width="11" style="1353" customWidth="1"/>
    <col min="10212" max="10212" width="2.140625" style="1353" customWidth="1"/>
    <col min="10213" max="10213" width="11" style="1353" customWidth="1"/>
    <col min="10214" max="10214" width="2.140625" style="1353" customWidth="1"/>
    <col min="10215" max="10215" width="11" style="1353" customWidth="1"/>
    <col min="10216" max="10216" width="2.140625" style="1353" customWidth="1"/>
    <col min="10217" max="10217" width="11" style="1353" customWidth="1"/>
    <col min="10218" max="10218" width="2.140625" style="1353" customWidth="1"/>
    <col min="10219" max="10219" width="11" style="1353" customWidth="1"/>
    <col min="10220" max="10220" width="2.140625" style="1353" customWidth="1"/>
    <col min="10221" max="10221" width="11" style="1353" customWidth="1"/>
    <col min="10222" max="10222" width="2.42578125" style="1353" bestFit="1" customWidth="1"/>
    <col min="10223" max="10223" width="1" style="1353" customWidth="1"/>
    <col min="10224" max="10225" width="9.140625" style="1353"/>
    <col min="10226" max="10233" width="2.7109375" style="1353" customWidth="1"/>
    <col min="10234" max="10461" width="9.140625" style="1353"/>
    <col min="10462" max="10462" width="1" style="1353" customWidth="1"/>
    <col min="10463" max="10463" width="2.5703125" style="1353" customWidth="1"/>
    <col min="10464" max="10464" width="2.140625" style="1353" customWidth="1"/>
    <col min="10465" max="10465" width="15.85546875" style="1353" customWidth="1"/>
    <col min="10466" max="10466" width="1.7109375" style="1353" customWidth="1"/>
    <col min="10467" max="10467" width="11" style="1353" customWidth="1"/>
    <col min="10468" max="10468" width="2.140625" style="1353" customWidth="1"/>
    <col min="10469" max="10469" width="11" style="1353" customWidth="1"/>
    <col min="10470" max="10470" width="2.140625" style="1353" customWidth="1"/>
    <col min="10471" max="10471" width="11" style="1353" customWidth="1"/>
    <col min="10472" max="10472" width="2.140625" style="1353" customWidth="1"/>
    <col min="10473" max="10473" width="11" style="1353" customWidth="1"/>
    <col min="10474" max="10474" width="2.140625" style="1353" customWidth="1"/>
    <col min="10475" max="10475" width="11" style="1353" customWidth="1"/>
    <col min="10476" max="10476" width="2.140625" style="1353" customWidth="1"/>
    <col min="10477" max="10477" width="11" style="1353" customWidth="1"/>
    <col min="10478" max="10478" width="2.42578125" style="1353" bestFit="1" customWidth="1"/>
    <col min="10479" max="10479" width="1" style="1353" customWidth="1"/>
    <col min="10480" max="10481" width="9.140625" style="1353"/>
    <col min="10482" max="10489" width="2.7109375" style="1353" customWidth="1"/>
    <col min="10490" max="10717" width="9.140625" style="1353"/>
    <col min="10718" max="10718" width="1" style="1353" customWidth="1"/>
    <col min="10719" max="10719" width="2.5703125" style="1353" customWidth="1"/>
    <col min="10720" max="10720" width="2.140625" style="1353" customWidth="1"/>
    <col min="10721" max="10721" width="15.85546875" style="1353" customWidth="1"/>
    <col min="10722" max="10722" width="1.7109375" style="1353" customWidth="1"/>
    <col min="10723" max="10723" width="11" style="1353" customWidth="1"/>
    <col min="10724" max="10724" width="2.140625" style="1353" customWidth="1"/>
    <col min="10725" max="10725" width="11" style="1353" customWidth="1"/>
    <col min="10726" max="10726" width="2.140625" style="1353" customWidth="1"/>
    <col min="10727" max="10727" width="11" style="1353" customWidth="1"/>
    <col min="10728" max="10728" width="2.140625" style="1353" customWidth="1"/>
    <col min="10729" max="10729" width="11" style="1353" customWidth="1"/>
    <col min="10730" max="10730" width="2.140625" style="1353" customWidth="1"/>
    <col min="10731" max="10731" width="11" style="1353" customWidth="1"/>
    <col min="10732" max="10732" width="2.140625" style="1353" customWidth="1"/>
    <col min="10733" max="10733" width="11" style="1353" customWidth="1"/>
    <col min="10734" max="10734" width="2.42578125" style="1353" bestFit="1" customWidth="1"/>
    <col min="10735" max="10735" width="1" style="1353" customWidth="1"/>
    <col min="10736" max="10737" width="9.140625" style="1353"/>
    <col min="10738" max="10745" width="2.7109375" style="1353" customWidth="1"/>
    <col min="10746" max="10973" width="9.140625" style="1353"/>
    <col min="10974" max="10974" width="1" style="1353" customWidth="1"/>
    <col min="10975" max="10975" width="2.5703125" style="1353" customWidth="1"/>
    <col min="10976" max="10976" width="2.140625" style="1353" customWidth="1"/>
    <col min="10977" max="10977" width="15.85546875" style="1353" customWidth="1"/>
    <col min="10978" max="10978" width="1.7109375" style="1353" customWidth="1"/>
    <col min="10979" max="10979" width="11" style="1353" customWidth="1"/>
    <col min="10980" max="10980" width="2.140625" style="1353" customWidth="1"/>
    <col min="10981" max="10981" width="11" style="1353" customWidth="1"/>
    <col min="10982" max="10982" width="2.140625" style="1353" customWidth="1"/>
    <col min="10983" max="10983" width="11" style="1353" customWidth="1"/>
    <col min="10984" max="10984" width="2.140625" style="1353" customWidth="1"/>
    <col min="10985" max="10985" width="11" style="1353" customWidth="1"/>
    <col min="10986" max="10986" width="2.140625" style="1353" customWidth="1"/>
    <col min="10987" max="10987" width="11" style="1353" customWidth="1"/>
    <col min="10988" max="10988" width="2.140625" style="1353" customWidth="1"/>
    <col min="10989" max="10989" width="11" style="1353" customWidth="1"/>
    <col min="10990" max="10990" width="2.42578125" style="1353" bestFit="1" customWidth="1"/>
    <col min="10991" max="10991" width="1" style="1353" customWidth="1"/>
    <col min="10992" max="10993" width="9.140625" style="1353"/>
    <col min="10994" max="11001" width="2.7109375" style="1353" customWidth="1"/>
    <col min="11002" max="11229" width="9.140625" style="1353"/>
    <col min="11230" max="11230" width="1" style="1353" customWidth="1"/>
    <col min="11231" max="11231" width="2.5703125" style="1353" customWidth="1"/>
    <col min="11232" max="11232" width="2.140625" style="1353" customWidth="1"/>
    <col min="11233" max="11233" width="15.85546875" style="1353" customWidth="1"/>
    <col min="11234" max="11234" width="1.7109375" style="1353" customWidth="1"/>
    <col min="11235" max="11235" width="11" style="1353" customWidth="1"/>
    <col min="11236" max="11236" width="2.140625" style="1353" customWidth="1"/>
    <col min="11237" max="11237" width="11" style="1353" customWidth="1"/>
    <col min="11238" max="11238" width="2.140625" style="1353" customWidth="1"/>
    <col min="11239" max="11239" width="11" style="1353" customWidth="1"/>
    <col min="11240" max="11240" width="2.140625" style="1353" customWidth="1"/>
    <col min="11241" max="11241" width="11" style="1353" customWidth="1"/>
    <col min="11242" max="11242" width="2.140625" style="1353" customWidth="1"/>
    <col min="11243" max="11243" width="11" style="1353" customWidth="1"/>
    <col min="11244" max="11244" width="2.140625" style="1353" customWidth="1"/>
    <col min="11245" max="11245" width="11" style="1353" customWidth="1"/>
    <col min="11246" max="11246" width="2.42578125" style="1353" bestFit="1" customWidth="1"/>
    <col min="11247" max="11247" width="1" style="1353" customWidth="1"/>
    <col min="11248" max="11249" width="9.140625" style="1353"/>
    <col min="11250" max="11257" width="2.7109375" style="1353" customWidth="1"/>
    <col min="11258" max="11485" width="9.140625" style="1353"/>
    <col min="11486" max="11486" width="1" style="1353" customWidth="1"/>
    <col min="11487" max="11487" width="2.5703125" style="1353" customWidth="1"/>
    <col min="11488" max="11488" width="2.140625" style="1353" customWidth="1"/>
    <col min="11489" max="11489" width="15.85546875" style="1353" customWidth="1"/>
    <col min="11490" max="11490" width="1.7109375" style="1353" customWidth="1"/>
    <col min="11491" max="11491" width="11" style="1353" customWidth="1"/>
    <col min="11492" max="11492" width="2.140625" style="1353" customWidth="1"/>
    <col min="11493" max="11493" width="11" style="1353" customWidth="1"/>
    <col min="11494" max="11494" width="2.140625" style="1353" customWidth="1"/>
    <col min="11495" max="11495" width="11" style="1353" customWidth="1"/>
    <col min="11496" max="11496" width="2.140625" style="1353" customWidth="1"/>
    <col min="11497" max="11497" width="11" style="1353" customWidth="1"/>
    <col min="11498" max="11498" width="2.140625" style="1353" customWidth="1"/>
    <col min="11499" max="11499" width="11" style="1353" customWidth="1"/>
    <col min="11500" max="11500" width="2.140625" style="1353" customWidth="1"/>
    <col min="11501" max="11501" width="11" style="1353" customWidth="1"/>
    <col min="11502" max="11502" width="2.42578125" style="1353" bestFit="1" customWidth="1"/>
    <col min="11503" max="11503" width="1" style="1353" customWidth="1"/>
    <col min="11504" max="11505" width="9.140625" style="1353"/>
    <col min="11506" max="11513" width="2.7109375" style="1353" customWidth="1"/>
    <col min="11514" max="11741" width="9.140625" style="1353"/>
    <col min="11742" max="11742" width="1" style="1353" customWidth="1"/>
    <col min="11743" max="11743" width="2.5703125" style="1353" customWidth="1"/>
    <col min="11744" max="11744" width="2.140625" style="1353" customWidth="1"/>
    <col min="11745" max="11745" width="15.85546875" style="1353" customWidth="1"/>
    <col min="11746" max="11746" width="1.7109375" style="1353" customWidth="1"/>
    <col min="11747" max="11747" width="11" style="1353" customWidth="1"/>
    <col min="11748" max="11748" width="2.140625" style="1353" customWidth="1"/>
    <col min="11749" max="11749" width="11" style="1353" customWidth="1"/>
    <col min="11750" max="11750" width="2.140625" style="1353" customWidth="1"/>
    <col min="11751" max="11751" width="11" style="1353" customWidth="1"/>
    <col min="11752" max="11752" width="2.140625" style="1353" customWidth="1"/>
    <col min="11753" max="11753" width="11" style="1353" customWidth="1"/>
    <col min="11754" max="11754" width="2.140625" style="1353" customWidth="1"/>
    <col min="11755" max="11755" width="11" style="1353" customWidth="1"/>
    <col min="11756" max="11756" width="2.140625" style="1353" customWidth="1"/>
    <col min="11757" max="11757" width="11" style="1353" customWidth="1"/>
    <col min="11758" max="11758" width="2.42578125" style="1353" bestFit="1" customWidth="1"/>
    <col min="11759" max="11759" width="1" style="1353" customWidth="1"/>
    <col min="11760" max="11761" width="9.140625" style="1353"/>
    <col min="11762" max="11769" width="2.7109375" style="1353" customWidth="1"/>
    <col min="11770" max="11997" width="9.140625" style="1353"/>
    <col min="11998" max="11998" width="1" style="1353" customWidth="1"/>
    <col min="11999" max="11999" width="2.5703125" style="1353" customWidth="1"/>
    <col min="12000" max="12000" width="2.140625" style="1353" customWidth="1"/>
    <col min="12001" max="12001" width="15.85546875" style="1353" customWidth="1"/>
    <col min="12002" max="12002" width="1.7109375" style="1353" customWidth="1"/>
    <col min="12003" max="12003" width="11" style="1353" customWidth="1"/>
    <col min="12004" max="12004" width="2.140625" style="1353" customWidth="1"/>
    <col min="12005" max="12005" width="11" style="1353" customWidth="1"/>
    <col min="12006" max="12006" width="2.140625" style="1353" customWidth="1"/>
    <col min="12007" max="12007" width="11" style="1353" customWidth="1"/>
    <col min="12008" max="12008" width="2.140625" style="1353" customWidth="1"/>
    <col min="12009" max="12009" width="11" style="1353" customWidth="1"/>
    <col min="12010" max="12010" width="2.140625" style="1353" customWidth="1"/>
    <col min="12011" max="12011" width="11" style="1353" customWidth="1"/>
    <col min="12012" max="12012" width="2.140625" style="1353" customWidth="1"/>
    <col min="12013" max="12013" width="11" style="1353" customWidth="1"/>
    <col min="12014" max="12014" width="2.42578125" style="1353" bestFit="1" customWidth="1"/>
    <col min="12015" max="12015" width="1" style="1353" customWidth="1"/>
    <col min="12016" max="12017" width="9.140625" style="1353"/>
    <col min="12018" max="12025" width="2.7109375" style="1353" customWidth="1"/>
    <col min="12026" max="12253" width="9.140625" style="1353"/>
    <col min="12254" max="12254" width="1" style="1353" customWidth="1"/>
    <col min="12255" max="12255" width="2.5703125" style="1353" customWidth="1"/>
    <col min="12256" max="12256" width="2.140625" style="1353" customWidth="1"/>
    <col min="12257" max="12257" width="15.85546875" style="1353" customWidth="1"/>
    <col min="12258" max="12258" width="1.7109375" style="1353" customWidth="1"/>
    <col min="12259" max="12259" width="11" style="1353" customWidth="1"/>
    <col min="12260" max="12260" width="2.140625" style="1353" customWidth="1"/>
    <col min="12261" max="12261" width="11" style="1353" customWidth="1"/>
    <col min="12262" max="12262" width="2.140625" style="1353" customWidth="1"/>
    <col min="12263" max="12263" width="11" style="1353" customWidth="1"/>
    <col min="12264" max="12264" width="2.140625" style="1353" customWidth="1"/>
    <col min="12265" max="12265" width="11" style="1353" customWidth="1"/>
    <col min="12266" max="12266" width="2.140625" style="1353" customWidth="1"/>
    <col min="12267" max="12267" width="11" style="1353" customWidth="1"/>
    <col min="12268" max="12268" width="2.140625" style="1353" customWidth="1"/>
    <col min="12269" max="12269" width="11" style="1353" customWidth="1"/>
    <col min="12270" max="12270" width="2.42578125" style="1353" bestFit="1" customWidth="1"/>
    <col min="12271" max="12271" width="1" style="1353" customWidth="1"/>
    <col min="12272" max="12273" width="9.140625" style="1353"/>
    <col min="12274" max="12281" width="2.7109375" style="1353" customWidth="1"/>
    <col min="12282" max="12509" width="9.140625" style="1353"/>
    <col min="12510" max="12510" width="1" style="1353" customWidth="1"/>
    <col min="12511" max="12511" width="2.5703125" style="1353" customWidth="1"/>
    <col min="12512" max="12512" width="2.140625" style="1353" customWidth="1"/>
    <col min="12513" max="12513" width="15.85546875" style="1353" customWidth="1"/>
    <col min="12514" max="12514" width="1.7109375" style="1353" customWidth="1"/>
    <col min="12515" max="12515" width="11" style="1353" customWidth="1"/>
    <col min="12516" max="12516" width="2.140625" style="1353" customWidth="1"/>
    <col min="12517" max="12517" width="11" style="1353" customWidth="1"/>
    <col min="12518" max="12518" width="2.140625" style="1353" customWidth="1"/>
    <col min="12519" max="12519" width="11" style="1353" customWidth="1"/>
    <col min="12520" max="12520" width="2.140625" style="1353" customWidth="1"/>
    <col min="12521" max="12521" width="11" style="1353" customWidth="1"/>
    <col min="12522" max="12522" width="2.140625" style="1353" customWidth="1"/>
    <col min="12523" max="12523" width="11" style="1353" customWidth="1"/>
    <col min="12524" max="12524" width="2.140625" style="1353" customWidth="1"/>
    <col min="12525" max="12525" width="11" style="1353" customWidth="1"/>
    <col min="12526" max="12526" width="2.42578125" style="1353" bestFit="1" customWidth="1"/>
    <col min="12527" max="12527" width="1" style="1353" customWidth="1"/>
    <col min="12528" max="12529" width="9.140625" style="1353"/>
    <col min="12530" max="12537" width="2.7109375" style="1353" customWidth="1"/>
    <col min="12538" max="12765" width="9.140625" style="1353"/>
    <col min="12766" max="12766" width="1" style="1353" customWidth="1"/>
    <col min="12767" max="12767" width="2.5703125" style="1353" customWidth="1"/>
    <col min="12768" max="12768" width="2.140625" style="1353" customWidth="1"/>
    <col min="12769" max="12769" width="15.85546875" style="1353" customWidth="1"/>
    <col min="12770" max="12770" width="1.7109375" style="1353" customWidth="1"/>
    <col min="12771" max="12771" width="11" style="1353" customWidth="1"/>
    <col min="12772" max="12772" width="2.140625" style="1353" customWidth="1"/>
    <col min="12773" max="12773" width="11" style="1353" customWidth="1"/>
    <col min="12774" max="12774" width="2.140625" style="1353" customWidth="1"/>
    <col min="12775" max="12775" width="11" style="1353" customWidth="1"/>
    <col min="12776" max="12776" width="2.140625" style="1353" customWidth="1"/>
    <col min="12777" max="12777" width="11" style="1353" customWidth="1"/>
    <col min="12778" max="12778" width="2.140625" style="1353" customWidth="1"/>
    <col min="12779" max="12779" width="11" style="1353" customWidth="1"/>
    <col min="12780" max="12780" width="2.140625" style="1353" customWidth="1"/>
    <col min="12781" max="12781" width="11" style="1353" customWidth="1"/>
    <col min="12782" max="12782" width="2.42578125" style="1353" bestFit="1" customWidth="1"/>
    <col min="12783" max="12783" width="1" style="1353" customWidth="1"/>
    <col min="12784" max="12785" width="9.140625" style="1353"/>
    <col min="12786" max="12793" width="2.7109375" style="1353" customWidth="1"/>
    <col min="12794" max="13021" width="9.140625" style="1353"/>
    <col min="13022" max="13022" width="1" style="1353" customWidth="1"/>
    <col min="13023" max="13023" width="2.5703125" style="1353" customWidth="1"/>
    <col min="13024" max="13024" width="2.140625" style="1353" customWidth="1"/>
    <col min="13025" max="13025" width="15.85546875" style="1353" customWidth="1"/>
    <col min="13026" max="13026" width="1.7109375" style="1353" customWidth="1"/>
    <col min="13027" max="13027" width="11" style="1353" customWidth="1"/>
    <col min="13028" max="13028" width="2.140625" style="1353" customWidth="1"/>
    <col min="13029" max="13029" width="11" style="1353" customWidth="1"/>
    <col min="13030" max="13030" width="2.140625" style="1353" customWidth="1"/>
    <col min="13031" max="13031" width="11" style="1353" customWidth="1"/>
    <col min="13032" max="13032" width="2.140625" style="1353" customWidth="1"/>
    <col min="13033" max="13033" width="11" style="1353" customWidth="1"/>
    <col min="13034" max="13034" width="2.140625" style="1353" customWidth="1"/>
    <col min="13035" max="13035" width="11" style="1353" customWidth="1"/>
    <col min="13036" max="13036" width="2.140625" style="1353" customWidth="1"/>
    <col min="13037" max="13037" width="11" style="1353" customWidth="1"/>
    <col min="13038" max="13038" width="2.42578125" style="1353" bestFit="1" customWidth="1"/>
    <col min="13039" max="13039" width="1" style="1353" customWidth="1"/>
    <col min="13040" max="13041" width="9.140625" style="1353"/>
    <col min="13042" max="13049" width="2.7109375" style="1353" customWidth="1"/>
    <col min="13050" max="13277" width="9.140625" style="1353"/>
    <col min="13278" max="13278" width="1" style="1353" customWidth="1"/>
    <col min="13279" max="13279" width="2.5703125" style="1353" customWidth="1"/>
    <col min="13280" max="13280" width="2.140625" style="1353" customWidth="1"/>
    <col min="13281" max="13281" width="15.85546875" style="1353" customWidth="1"/>
    <col min="13282" max="13282" width="1.7109375" style="1353" customWidth="1"/>
    <col min="13283" max="13283" width="11" style="1353" customWidth="1"/>
    <col min="13284" max="13284" width="2.140625" style="1353" customWidth="1"/>
    <col min="13285" max="13285" width="11" style="1353" customWidth="1"/>
    <col min="13286" max="13286" width="2.140625" style="1353" customWidth="1"/>
    <col min="13287" max="13287" width="11" style="1353" customWidth="1"/>
    <col min="13288" max="13288" width="2.140625" style="1353" customWidth="1"/>
    <col min="13289" max="13289" width="11" style="1353" customWidth="1"/>
    <col min="13290" max="13290" width="2.140625" style="1353" customWidth="1"/>
    <col min="13291" max="13291" width="11" style="1353" customWidth="1"/>
    <col min="13292" max="13292" width="2.140625" style="1353" customWidth="1"/>
    <col min="13293" max="13293" width="11" style="1353" customWidth="1"/>
    <col min="13294" max="13294" width="2.42578125" style="1353" bestFit="1" customWidth="1"/>
    <col min="13295" max="13295" width="1" style="1353" customWidth="1"/>
    <col min="13296" max="13297" width="9.140625" style="1353"/>
    <col min="13298" max="13305" width="2.7109375" style="1353" customWidth="1"/>
    <col min="13306" max="13533" width="9.140625" style="1353"/>
    <col min="13534" max="13534" width="1" style="1353" customWidth="1"/>
    <col min="13535" max="13535" width="2.5703125" style="1353" customWidth="1"/>
    <col min="13536" max="13536" width="2.140625" style="1353" customWidth="1"/>
    <col min="13537" max="13537" width="15.85546875" style="1353" customWidth="1"/>
    <col min="13538" max="13538" width="1.7109375" style="1353" customWidth="1"/>
    <col min="13539" max="13539" width="11" style="1353" customWidth="1"/>
    <col min="13540" max="13540" width="2.140625" style="1353" customWidth="1"/>
    <col min="13541" max="13541" width="11" style="1353" customWidth="1"/>
    <col min="13542" max="13542" width="2.140625" style="1353" customWidth="1"/>
    <col min="13543" max="13543" width="11" style="1353" customWidth="1"/>
    <col min="13544" max="13544" width="2.140625" style="1353" customWidth="1"/>
    <col min="13545" max="13545" width="11" style="1353" customWidth="1"/>
    <col min="13546" max="13546" width="2.140625" style="1353" customWidth="1"/>
    <col min="13547" max="13547" width="11" style="1353" customWidth="1"/>
    <col min="13548" max="13548" width="2.140625" style="1353" customWidth="1"/>
    <col min="13549" max="13549" width="11" style="1353" customWidth="1"/>
    <col min="13550" max="13550" width="2.42578125" style="1353" bestFit="1" customWidth="1"/>
    <col min="13551" max="13551" width="1" style="1353" customWidth="1"/>
    <col min="13552" max="13553" width="9.140625" style="1353"/>
    <col min="13554" max="13561" width="2.7109375" style="1353" customWidth="1"/>
    <col min="13562" max="13789" width="9.140625" style="1353"/>
    <col min="13790" max="13790" width="1" style="1353" customWidth="1"/>
    <col min="13791" max="13791" width="2.5703125" style="1353" customWidth="1"/>
    <col min="13792" max="13792" width="2.140625" style="1353" customWidth="1"/>
    <col min="13793" max="13793" width="15.85546875" style="1353" customWidth="1"/>
    <col min="13794" max="13794" width="1.7109375" style="1353" customWidth="1"/>
    <col min="13795" max="13795" width="11" style="1353" customWidth="1"/>
    <col min="13796" max="13796" width="2.140625" style="1353" customWidth="1"/>
    <col min="13797" max="13797" width="11" style="1353" customWidth="1"/>
    <col min="13798" max="13798" width="2.140625" style="1353" customWidth="1"/>
    <col min="13799" max="13799" width="11" style="1353" customWidth="1"/>
    <col min="13800" max="13800" width="2.140625" style="1353" customWidth="1"/>
    <col min="13801" max="13801" width="11" style="1353" customWidth="1"/>
    <col min="13802" max="13802" width="2.140625" style="1353" customWidth="1"/>
    <col min="13803" max="13803" width="11" style="1353" customWidth="1"/>
    <col min="13804" max="13804" width="2.140625" style="1353" customWidth="1"/>
    <col min="13805" max="13805" width="11" style="1353" customWidth="1"/>
    <col min="13806" max="13806" width="2.42578125" style="1353" bestFit="1" customWidth="1"/>
    <col min="13807" max="13807" width="1" style="1353" customWidth="1"/>
    <col min="13808" max="13809" width="9.140625" style="1353"/>
    <col min="13810" max="13817" width="2.7109375" style="1353" customWidth="1"/>
    <col min="13818" max="14045" width="9.140625" style="1353"/>
    <col min="14046" max="14046" width="1" style="1353" customWidth="1"/>
    <col min="14047" max="14047" width="2.5703125" style="1353" customWidth="1"/>
    <col min="14048" max="14048" width="2.140625" style="1353" customWidth="1"/>
    <col min="14049" max="14049" width="15.85546875" style="1353" customWidth="1"/>
    <col min="14050" max="14050" width="1.7109375" style="1353" customWidth="1"/>
    <col min="14051" max="14051" width="11" style="1353" customWidth="1"/>
    <col min="14052" max="14052" width="2.140625" style="1353" customWidth="1"/>
    <col min="14053" max="14053" width="11" style="1353" customWidth="1"/>
    <col min="14054" max="14054" width="2.140625" style="1353" customWidth="1"/>
    <col min="14055" max="14055" width="11" style="1353" customWidth="1"/>
    <col min="14056" max="14056" width="2.140625" style="1353" customWidth="1"/>
    <col min="14057" max="14057" width="11" style="1353" customWidth="1"/>
    <col min="14058" max="14058" width="2.140625" style="1353" customWidth="1"/>
    <col min="14059" max="14059" width="11" style="1353" customWidth="1"/>
    <col min="14060" max="14060" width="2.140625" style="1353" customWidth="1"/>
    <col min="14061" max="14061" width="11" style="1353" customWidth="1"/>
    <col min="14062" max="14062" width="2.42578125" style="1353" bestFit="1" customWidth="1"/>
    <col min="14063" max="14063" width="1" style="1353" customWidth="1"/>
    <col min="14064" max="14065" width="9.140625" style="1353"/>
    <col min="14066" max="14073" width="2.7109375" style="1353" customWidth="1"/>
    <col min="14074" max="14301" width="9.140625" style="1353"/>
    <col min="14302" max="14302" width="1" style="1353" customWidth="1"/>
    <col min="14303" max="14303" width="2.5703125" style="1353" customWidth="1"/>
    <col min="14304" max="14304" width="2.140625" style="1353" customWidth="1"/>
    <col min="14305" max="14305" width="15.85546875" style="1353" customWidth="1"/>
    <col min="14306" max="14306" width="1.7109375" style="1353" customWidth="1"/>
    <col min="14307" max="14307" width="11" style="1353" customWidth="1"/>
    <col min="14308" max="14308" width="2.140625" style="1353" customWidth="1"/>
    <col min="14309" max="14309" width="11" style="1353" customWidth="1"/>
    <col min="14310" max="14310" width="2.140625" style="1353" customWidth="1"/>
    <col min="14311" max="14311" width="11" style="1353" customWidth="1"/>
    <col min="14312" max="14312" width="2.140625" style="1353" customWidth="1"/>
    <col min="14313" max="14313" width="11" style="1353" customWidth="1"/>
    <col min="14314" max="14314" width="2.140625" style="1353" customWidth="1"/>
    <col min="14315" max="14315" width="11" style="1353" customWidth="1"/>
    <col min="14316" max="14316" width="2.140625" style="1353" customWidth="1"/>
    <col min="14317" max="14317" width="11" style="1353" customWidth="1"/>
    <col min="14318" max="14318" width="2.42578125" style="1353" bestFit="1" customWidth="1"/>
    <col min="14319" max="14319" width="1" style="1353" customWidth="1"/>
    <col min="14320" max="14321" width="9.140625" style="1353"/>
    <col min="14322" max="14329" width="2.7109375" style="1353" customWidth="1"/>
    <col min="14330" max="14557" width="9.140625" style="1353"/>
    <col min="14558" max="14558" width="1" style="1353" customWidth="1"/>
    <col min="14559" max="14559" width="2.5703125" style="1353" customWidth="1"/>
    <col min="14560" max="14560" width="2.140625" style="1353" customWidth="1"/>
    <col min="14561" max="14561" width="15.85546875" style="1353" customWidth="1"/>
    <col min="14562" max="14562" width="1.7109375" style="1353" customWidth="1"/>
    <col min="14563" max="14563" width="11" style="1353" customWidth="1"/>
    <col min="14564" max="14564" width="2.140625" style="1353" customWidth="1"/>
    <col min="14565" max="14565" width="11" style="1353" customWidth="1"/>
    <col min="14566" max="14566" width="2.140625" style="1353" customWidth="1"/>
    <col min="14567" max="14567" width="11" style="1353" customWidth="1"/>
    <col min="14568" max="14568" width="2.140625" style="1353" customWidth="1"/>
    <col min="14569" max="14569" width="11" style="1353" customWidth="1"/>
    <col min="14570" max="14570" width="2.140625" style="1353" customWidth="1"/>
    <col min="14571" max="14571" width="11" style="1353" customWidth="1"/>
    <col min="14572" max="14572" width="2.140625" style="1353" customWidth="1"/>
    <col min="14573" max="14573" width="11" style="1353" customWidth="1"/>
    <col min="14574" max="14574" width="2.42578125" style="1353" bestFit="1" customWidth="1"/>
    <col min="14575" max="14575" width="1" style="1353" customWidth="1"/>
    <col min="14576" max="14577" width="9.140625" style="1353"/>
    <col min="14578" max="14585" width="2.7109375" style="1353" customWidth="1"/>
    <col min="14586" max="14813" width="9.140625" style="1353"/>
    <col min="14814" max="14814" width="1" style="1353" customWidth="1"/>
    <col min="14815" max="14815" width="2.5703125" style="1353" customWidth="1"/>
    <col min="14816" max="14816" width="2.140625" style="1353" customWidth="1"/>
    <col min="14817" max="14817" width="15.85546875" style="1353" customWidth="1"/>
    <col min="14818" max="14818" width="1.7109375" style="1353" customWidth="1"/>
    <col min="14819" max="14819" width="11" style="1353" customWidth="1"/>
    <col min="14820" max="14820" width="2.140625" style="1353" customWidth="1"/>
    <col min="14821" max="14821" width="11" style="1353" customWidth="1"/>
    <col min="14822" max="14822" width="2.140625" style="1353" customWidth="1"/>
    <col min="14823" max="14823" width="11" style="1353" customWidth="1"/>
    <col min="14824" max="14824" width="2.140625" style="1353" customWidth="1"/>
    <col min="14825" max="14825" width="11" style="1353" customWidth="1"/>
    <col min="14826" max="14826" width="2.140625" style="1353" customWidth="1"/>
    <col min="14827" max="14827" width="11" style="1353" customWidth="1"/>
    <col min="14828" max="14828" width="2.140625" style="1353" customWidth="1"/>
    <col min="14829" max="14829" width="11" style="1353" customWidth="1"/>
    <col min="14830" max="14830" width="2.42578125" style="1353" bestFit="1" customWidth="1"/>
    <col min="14831" max="14831" width="1" style="1353" customWidth="1"/>
    <col min="14832" max="14833" width="9.140625" style="1353"/>
    <col min="14834" max="14841" width="2.7109375" style="1353" customWidth="1"/>
    <col min="14842" max="15069" width="9.140625" style="1353"/>
    <col min="15070" max="15070" width="1" style="1353" customWidth="1"/>
    <col min="15071" max="15071" width="2.5703125" style="1353" customWidth="1"/>
    <col min="15072" max="15072" width="2.140625" style="1353" customWidth="1"/>
    <col min="15073" max="15073" width="15.85546875" style="1353" customWidth="1"/>
    <col min="15074" max="15074" width="1.7109375" style="1353" customWidth="1"/>
    <col min="15075" max="15075" width="11" style="1353" customWidth="1"/>
    <col min="15076" max="15076" width="2.140625" style="1353" customWidth="1"/>
    <col min="15077" max="15077" width="11" style="1353" customWidth="1"/>
    <col min="15078" max="15078" width="2.140625" style="1353" customWidth="1"/>
    <col min="15079" max="15079" width="11" style="1353" customWidth="1"/>
    <col min="15080" max="15080" width="2.140625" style="1353" customWidth="1"/>
    <col min="15081" max="15081" width="11" style="1353" customWidth="1"/>
    <col min="15082" max="15082" width="2.140625" style="1353" customWidth="1"/>
    <col min="15083" max="15083" width="11" style="1353" customWidth="1"/>
    <col min="15084" max="15084" width="2.140625" style="1353" customWidth="1"/>
    <col min="15085" max="15085" width="11" style="1353" customWidth="1"/>
    <col min="15086" max="15086" width="2.42578125" style="1353" bestFit="1" customWidth="1"/>
    <col min="15087" max="15087" width="1" style="1353" customWidth="1"/>
    <col min="15088" max="15089" width="9.140625" style="1353"/>
    <col min="15090" max="15097" width="2.7109375" style="1353" customWidth="1"/>
    <col min="15098" max="15325" width="9.140625" style="1353"/>
    <col min="15326" max="15326" width="1" style="1353" customWidth="1"/>
    <col min="15327" max="15327" width="2.5703125" style="1353" customWidth="1"/>
    <col min="15328" max="15328" width="2.140625" style="1353" customWidth="1"/>
    <col min="15329" max="15329" width="15.85546875" style="1353" customWidth="1"/>
    <col min="15330" max="15330" width="1.7109375" style="1353" customWidth="1"/>
    <col min="15331" max="15331" width="11" style="1353" customWidth="1"/>
    <col min="15332" max="15332" width="2.140625" style="1353" customWidth="1"/>
    <col min="15333" max="15333" width="11" style="1353" customWidth="1"/>
    <col min="15334" max="15334" width="2.140625" style="1353" customWidth="1"/>
    <col min="15335" max="15335" width="11" style="1353" customWidth="1"/>
    <col min="15336" max="15336" width="2.140625" style="1353" customWidth="1"/>
    <col min="15337" max="15337" width="11" style="1353" customWidth="1"/>
    <col min="15338" max="15338" width="2.140625" style="1353" customWidth="1"/>
    <col min="15339" max="15339" width="11" style="1353" customWidth="1"/>
    <col min="15340" max="15340" width="2.140625" style="1353" customWidth="1"/>
    <col min="15341" max="15341" width="11" style="1353" customWidth="1"/>
    <col min="15342" max="15342" width="2.42578125" style="1353" bestFit="1" customWidth="1"/>
    <col min="15343" max="15343" width="1" style="1353" customWidth="1"/>
    <col min="15344" max="15345" width="9.140625" style="1353"/>
    <col min="15346" max="15353" width="2.7109375" style="1353" customWidth="1"/>
    <col min="15354" max="15581" width="9.140625" style="1353"/>
    <col min="15582" max="15582" width="1" style="1353" customWidth="1"/>
    <col min="15583" max="15583" width="2.5703125" style="1353" customWidth="1"/>
    <col min="15584" max="15584" width="2.140625" style="1353" customWidth="1"/>
    <col min="15585" max="15585" width="15.85546875" style="1353" customWidth="1"/>
    <col min="15586" max="15586" width="1.7109375" style="1353" customWidth="1"/>
    <col min="15587" max="15587" width="11" style="1353" customWidth="1"/>
    <col min="15588" max="15588" width="2.140625" style="1353" customWidth="1"/>
    <col min="15589" max="15589" width="11" style="1353" customWidth="1"/>
    <col min="15590" max="15590" width="2.140625" style="1353" customWidth="1"/>
    <col min="15591" max="15591" width="11" style="1353" customWidth="1"/>
    <col min="15592" max="15592" width="2.140625" style="1353" customWidth="1"/>
    <col min="15593" max="15593" width="11" style="1353" customWidth="1"/>
    <col min="15594" max="15594" width="2.140625" style="1353" customWidth="1"/>
    <col min="15595" max="15595" width="11" style="1353" customWidth="1"/>
    <col min="15596" max="15596" width="2.140625" style="1353" customWidth="1"/>
    <col min="15597" max="15597" width="11" style="1353" customWidth="1"/>
    <col min="15598" max="15598" width="2.42578125" style="1353" bestFit="1" customWidth="1"/>
    <col min="15599" max="15599" width="1" style="1353" customWidth="1"/>
    <col min="15600" max="15601" width="9.140625" style="1353"/>
    <col min="15602" max="15609" width="2.7109375" style="1353" customWidth="1"/>
    <col min="15610" max="15837" width="9.140625" style="1353"/>
    <col min="15838" max="15838" width="1" style="1353" customWidth="1"/>
    <col min="15839" max="15839" width="2.5703125" style="1353" customWidth="1"/>
    <col min="15840" max="15840" width="2.140625" style="1353" customWidth="1"/>
    <col min="15841" max="15841" width="15.85546875" style="1353" customWidth="1"/>
    <col min="15842" max="15842" width="1.7109375" style="1353" customWidth="1"/>
    <col min="15843" max="15843" width="11" style="1353" customWidth="1"/>
    <col min="15844" max="15844" width="2.140625" style="1353" customWidth="1"/>
    <col min="15845" max="15845" width="11" style="1353" customWidth="1"/>
    <col min="15846" max="15846" width="2.140625" style="1353" customWidth="1"/>
    <col min="15847" max="15847" width="11" style="1353" customWidth="1"/>
    <col min="15848" max="15848" width="2.140625" style="1353" customWidth="1"/>
    <col min="15849" max="15849" width="11" style="1353" customWidth="1"/>
    <col min="15850" max="15850" width="2.140625" style="1353" customWidth="1"/>
    <col min="15851" max="15851" width="11" style="1353" customWidth="1"/>
    <col min="15852" max="15852" width="2.140625" style="1353" customWidth="1"/>
    <col min="15853" max="15853" width="11" style="1353" customWidth="1"/>
    <col min="15854" max="15854" width="2.42578125" style="1353" bestFit="1" customWidth="1"/>
    <col min="15855" max="15855" width="1" style="1353" customWidth="1"/>
    <col min="15856" max="15857" width="9.140625" style="1353"/>
    <col min="15858" max="15865" width="2.7109375" style="1353" customWidth="1"/>
    <col min="15866" max="16093" width="9.140625" style="1353"/>
    <col min="16094" max="16094" width="1" style="1353" customWidth="1"/>
    <col min="16095" max="16095" width="2.5703125" style="1353" customWidth="1"/>
    <col min="16096" max="16096" width="2.140625" style="1353" customWidth="1"/>
    <col min="16097" max="16097" width="15.85546875" style="1353" customWidth="1"/>
    <col min="16098" max="16098" width="1.7109375" style="1353" customWidth="1"/>
    <col min="16099" max="16099" width="11" style="1353" customWidth="1"/>
    <col min="16100" max="16100" width="2.140625" style="1353" customWidth="1"/>
    <col min="16101" max="16101" width="11" style="1353" customWidth="1"/>
    <col min="16102" max="16102" width="2.140625" style="1353" customWidth="1"/>
    <col min="16103" max="16103" width="11" style="1353" customWidth="1"/>
    <col min="16104" max="16104" width="2.140625" style="1353" customWidth="1"/>
    <col min="16105" max="16105" width="11" style="1353" customWidth="1"/>
    <col min="16106" max="16106" width="2.140625" style="1353" customWidth="1"/>
    <col min="16107" max="16107" width="11" style="1353" customWidth="1"/>
    <col min="16108" max="16108" width="2.140625" style="1353" customWidth="1"/>
    <col min="16109" max="16109" width="11" style="1353" customWidth="1"/>
    <col min="16110" max="16110" width="2.42578125" style="1353" bestFit="1" customWidth="1"/>
    <col min="16111" max="16111" width="1" style="1353" customWidth="1"/>
    <col min="16112" max="16113" width="9.140625" style="1353"/>
    <col min="16114" max="16121" width="2.7109375" style="1353" customWidth="1"/>
    <col min="16122" max="16384" width="9.140625" style="1353"/>
  </cols>
  <sheetData>
    <row r="1" spans="1:17" ht="13.5" customHeight="1" thickBot="1">
      <c r="A1" s="1348"/>
      <c r="B1" s="1349"/>
      <c r="C1" s="1064" t="s">
        <v>664</v>
      </c>
      <c r="D1" s="1350"/>
      <c r="E1" s="1350"/>
      <c r="F1" s="1351"/>
      <c r="G1" s="1351"/>
      <c r="H1" s="1351"/>
      <c r="I1" s="1351"/>
      <c r="J1" s="1351"/>
      <c r="K1" s="1351"/>
      <c r="L1" s="1351"/>
      <c r="M1" s="1351"/>
      <c r="N1" s="1651"/>
      <c r="O1" s="1651"/>
      <c r="P1" s="1352"/>
      <c r="Q1" s="1348"/>
    </row>
    <row r="2" spans="1:17" ht="4.5" customHeight="1">
      <c r="A2" s="1348"/>
      <c r="B2" s="1652"/>
      <c r="C2" s="1652"/>
      <c r="D2" s="1652"/>
      <c r="E2" s="1219"/>
      <c r="F2" s="1652"/>
      <c r="G2" s="1652"/>
      <c r="H2" s="1652"/>
      <c r="I2" s="1652"/>
      <c r="J2" s="1219"/>
      <c r="K2" s="1652"/>
      <c r="L2" s="1652"/>
      <c r="M2" s="1652"/>
      <c r="N2" s="1652"/>
      <c r="O2" s="1219"/>
      <c r="P2" s="49"/>
      <c r="Q2" s="1348"/>
    </row>
    <row r="3" spans="1:17" ht="13.5" customHeight="1" thickBot="1">
      <c r="A3" s="1348"/>
      <c r="B3" s="1354"/>
      <c r="C3" s="1354"/>
      <c r="D3" s="1354"/>
      <c r="E3" s="1354"/>
      <c r="F3" s="1354"/>
      <c r="G3" s="1354"/>
      <c r="H3" s="1354"/>
      <c r="I3" s="1354"/>
      <c r="J3" s="1354"/>
      <c r="K3" s="1354"/>
      <c r="L3" s="1354"/>
      <c r="M3" s="1354"/>
      <c r="N3" s="1354"/>
      <c r="O3" s="1065" t="s">
        <v>100</v>
      </c>
      <c r="P3" s="20"/>
      <c r="Q3" s="1348"/>
    </row>
    <row r="4" spans="1:17" s="1357" customFormat="1" ht="13.5" customHeight="1" thickBot="1">
      <c r="A4" s="1355"/>
      <c r="B4" s="1356"/>
      <c r="C4" s="1066" t="s">
        <v>665</v>
      </c>
      <c r="D4" s="1067"/>
      <c r="E4" s="1067"/>
      <c r="F4" s="1067"/>
      <c r="G4" s="1067"/>
      <c r="H4" s="1067"/>
      <c r="I4" s="1067"/>
      <c r="J4" s="1067"/>
      <c r="K4" s="1067"/>
      <c r="L4" s="1067"/>
      <c r="M4" s="1067"/>
      <c r="N4" s="1067"/>
      <c r="O4" s="1068"/>
      <c r="P4" s="20"/>
      <c r="Q4" s="1355"/>
    </row>
    <row r="5" spans="1:17" ht="4.5" customHeight="1">
      <c r="A5" s="1348"/>
      <c r="B5" s="1354"/>
      <c r="C5" s="1354"/>
      <c r="D5" s="1354"/>
      <c r="E5" s="1354"/>
      <c r="F5" s="1354"/>
      <c r="G5" s="1354"/>
      <c r="H5" s="1354"/>
      <c r="I5" s="1354"/>
      <c r="J5" s="1354"/>
      <c r="K5" s="1354"/>
      <c r="L5" s="1354"/>
      <c r="M5" s="1354"/>
      <c r="N5" s="1354"/>
      <c r="O5" s="1065"/>
      <c r="P5" s="20"/>
      <c r="Q5" s="1348"/>
    </row>
    <row r="6" spans="1:17" ht="41.25" customHeight="1">
      <c r="A6" s="1348"/>
      <c r="B6" s="1354"/>
      <c r="C6" s="1653">
        <v>2009</v>
      </c>
      <c r="D6" s="1654"/>
      <c r="E6" s="1655"/>
      <c r="F6" s="1069"/>
      <c r="G6" s="1070" t="s">
        <v>95</v>
      </c>
      <c r="H6" s="1071"/>
      <c r="I6" s="1070" t="s">
        <v>666</v>
      </c>
      <c r="J6" s="1072"/>
      <c r="K6" s="1070" t="s">
        <v>639</v>
      </c>
      <c r="L6" s="1073"/>
      <c r="M6" s="1070" t="s">
        <v>108</v>
      </c>
      <c r="N6" s="1074"/>
      <c r="O6" s="1070" t="s">
        <v>107</v>
      </c>
      <c r="P6" s="20"/>
      <c r="Q6" s="1354"/>
    </row>
    <row r="7" spans="1:17" ht="4.5" customHeight="1">
      <c r="A7" s="1348"/>
      <c r="B7" s="1354"/>
      <c r="C7" s="1658"/>
      <c r="D7" s="1658"/>
      <c r="E7" s="1221"/>
      <c r="F7" s="1069"/>
      <c r="G7" s="1075"/>
      <c r="H7" s="1076"/>
      <c r="I7" s="1076"/>
      <c r="J7" s="1076"/>
      <c r="K7" s="1076"/>
      <c r="L7" s="1076"/>
      <c r="M7" s="1076"/>
      <c r="N7" s="1076"/>
      <c r="O7" s="1076"/>
      <c r="P7" s="20"/>
      <c r="Q7" s="1354"/>
    </row>
    <row r="8" spans="1:17" ht="18.75" customHeight="1">
      <c r="A8" s="1348"/>
      <c r="B8" s="1354"/>
      <c r="C8" s="1659" t="s">
        <v>95</v>
      </c>
      <c r="D8" s="1659"/>
      <c r="E8" s="1220"/>
      <c r="F8" s="1069"/>
      <c r="G8" s="1077">
        <v>5148.5</v>
      </c>
      <c r="H8" s="1096"/>
      <c r="I8" s="1077">
        <v>5143.3999999999996</v>
      </c>
      <c r="J8" s="1077"/>
      <c r="K8" s="1091">
        <v>5.0999999999999996</v>
      </c>
      <c r="L8" s="1077"/>
      <c r="M8" s="1077">
        <v>6808.6</v>
      </c>
      <c r="N8" s="1077"/>
      <c r="O8" s="1077">
        <v>2995.9</v>
      </c>
      <c r="P8" s="20"/>
      <c r="Q8" s="1354"/>
    </row>
    <row r="9" spans="1:17" ht="18" customHeight="1">
      <c r="A9" s="1348"/>
      <c r="B9" s="1348"/>
      <c r="C9" s="739" t="s">
        <v>584</v>
      </c>
      <c r="D9" s="1348"/>
      <c r="E9" s="1348"/>
      <c r="F9" s="1069"/>
      <c r="G9" s="1092">
        <v>1358.1</v>
      </c>
      <c r="H9" s="1097"/>
      <c r="I9" s="1092">
        <v>1354.7</v>
      </c>
      <c r="J9" s="1092"/>
      <c r="K9" s="1093">
        <v>3.4</v>
      </c>
      <c r="L9" s="1092"/>
      <c r="M9" s="1092">
        <v>2111.3000000000002</v>
      </c>
      <c r="N9" s="1092"/>
      <c r="O9" s="1092">
        <v>542</v>
      </c>
      <c r="P9" s="20"/>
      <c r="Q9" s="1354"/>
    </row>
    <row r="10" spans="1:17" ht="18" customHeight="1">
      <c r="A10" s="1348"/>
      <c r="B10" s="1348"/>
      <c r="C10" s="739" t="s">
        <v>585</v>
      </c>
      <c r="D10" s="1221"/>
      <c r="E10" s="1221"/>
      <c r="F10" s="1069"/>
      <c r="G10" s="1092">
        <v>7886.8</v>
      </c>
      <c r="H10" s="1097"/>
      <c r="I10" s="1092">
        <v>7842</v>
      </c>
      <c r="J10" s="1092"/>
      <c r="K10" s="1093">
        <v>44.8</v>
      </c>
      <c r="L10" s="1092"/>
      <c r="M10" s="1092">
        <v>8435.1</v>
      </c>
      <c r="N10" s="1092"/>
      <c r="O10" s="1092">
        <v>1824.7</v>
      </c>
      <c r="P10" s="20"/>
      <c r="Q10" s="1354"/>
    </row>
    <row r="11" spans="1:17" ht="18" customHeight="1">
      <c r="A11" s="1348"/>
      <c r="B11" s="1348"/>
      <c r="C11" s="739" t="s">
        <v>586</v>
      </c>
      <c r="D11" s="1221"/>
      <c r="E11" s="1221"/>
      <c r="F11" s="1069"/>
      <c r="G11" s="1092">
        <v>6837.9</v>
      </c>
      <c r="H11" s="1097"/>
      <c r="I11" s="1092">
        <v>6834.5</v>
      </c>
      <c r="J11" s="1092"/>
      <c r="K11" s="1093">
        <v>3.4</v>
      </c>
      <c r="L11" s="1092"/>
      <c r="M11" s="1092">
        <v>9218.7000000000007</v>
      </c>
      <c r="N11" s="1092"/>
      <c r="O11" s="1092">
        <v>3363.8</v>
      </c>
      <c r="P11" s="20"/>
      <c r="Q11" s="1354"/>
    </row>
    <row r="12" spans="1:17" ht="18" customHeight="1">
      <c r="A12" s="1348"/>
      <c r="C12" s="739" t="s">
        <v>606</v>
      </c>
      <c r="D12" s="1354"/>
      <c r="E12" s="1354"/>
      <c r="F12" s="1354"/>
      <c r="G12" s="1092">
        <v>947.2</v>
      </c>
      <c r="H12" s="1097"/>
      <c r="I12" s="1092">
        <v>947.2</v>
      </c>
      <c r="J12" s="1092"/>
      <c r="K12" s="1093" t="s">
        <v>11</v>
      </c>
      <c r="L12" s="1092"/>
      <c r="M12" s="1092">
        <v>1153.3</v>
      </c>
      <c r="N12" s="1092"/>
      <c r="O12" s="1092">
        <v>245.5</v>
      </c>
      <c r="P12" s="20"/>
      <c r="Q12" s="1348"/>
    </row>
    <row r="13" spans="1:17" ht="18" customHeight="1">
      <c r="A13" s="1348"/>
      <c r="B13" s="1348"/>
      <c r="C13" s="739" t="s">
        <v>640</v>
      </c>
      <c r="D13" s="1354"/>
      <c r="E13" s="1354"/>
      <c r="F13" s="1354"/>
      <c r="G13" s="1092">
        <v>9263.9</v>
      </c>
      <c r="H13" s="1097"/>
      <c r="I13" s="1092">
        <v>9239.9</v>
      </c>
      <c r="J13" s="1092"/>
      <c r="K13" s="1093">
        <v>24.1</v>
      </c>
      <c r="L13" s="1092"/>
      <c r="M13" s="1092">
        <v>10297.200000000001</v>
      </c>
      <c r="N13" s="1092"/>
      <c r="O13" s="1092">
        <v>5406.2</v>
      </c>
      <c r="P13" s="20"/>
      <c r="Q13" s="1348"/>
    </row>
    <row r="14" spans="1:17" ht="18" customHeight="1">
      <c r="A14" s="1348"/>
      <c r="B14" s="1348"/>
      <c r="C14" s="739" t="s">
        <v>608</v>
      </c>
      <c r="D14" s="1354"/>
      <c r="E14" s="1354"/>
      <c r="F14" s="1354"/>
      <c r="G14" s="1092">
        <v>8923.5</v>
      </c>
      <c r="H14" s="1097"/>
      <c r="I14" s="1092">
        <v>8908.5</v>
      </c>
      <c r="J14" s="1092"/>
      <c r="K14" s="1093">
        <v>15</v>
      </c>
      <c r="L14" s="1092"/>
      <c r="M14" s="1092">
        <v>9270.9</v>
      </c>
      <c r="N14" s="1092"/>
      <c r="O14" s="1092">
        <v>2711.4</v>
      </c>
      <c r="P14" s="20"/>
      <c r="Q14" s="1348"/>
    </row>
    <row r="15" spans="1:17" ht="18" customHeight="1">
      <c r="A15" s="1348"/>
      <c r="B15" s="1348"/>
      <c r="C15" s="739" t="s">
        <v>609</v>
      </c>
      <c r="D15" s="1354"/>
      <c r="E15" s="1354"/>
      <c r="F15" s="1354"/>
      <c r="G15" s="1092">
        <v>4570.6000000000004</v>
      </c>
      <c r="H15" s="1097"/>
      <c r="I15" s="1092">
        <v>4567.8999999999996</v>
      </c>
      <c r="J15" s="1092"/>
      <c r="K15" s="1093">
        <v>2.6</v>
      </c>
      <c r="L15" s="1092"/>
      <c r="M15" s="1092">
        <v>5912.6</v>
      </c>
      <c r="N15" s="1092"/>
      <c r="O15" s="1092">
        <v>2939.4</v>
      </c>
      <c r="P15" s="20"/>
      <c r="Q15" s="1348"/>
    </row>
    <row r="16" spans="1:17" ht="18" customHeight="1">
      <c r="A16" s="1348"/>
      <c r="B16" s="1348"/>
      <c r="C16" s="739" t="s">
        <v>613</v>
      </c>
      <c r="D16" s="1354"/>
      <c r="E16" s="1354"/>
      <c r="F16" s="1354"/>
      <c r="G16" s="1092">
        <v>5712.8</v>
      </c>
      <c r="H16" s="1097"/>
      <c r="I16" s="1092">
        <v>5699.8</v>
      </c>
      <c r="J16" s="1092"/>
      <c r="K16" s="1093">
        <v>12.9</v>
      </c>
      <c r="L16" s="1092"/>
      <c r="M16" s="1092">
        <v>5958.8</v>
      </c>
      <c r="N16" s="1092"/>
      <c r="O16" s="1092">
        <v>4571.8999999999996</v>
      </c>
      <c r="P16" s="20"/>
      <c r="Q16" s="1348"/>
    </row>
    <row r="17" spans="1:17" ht="18" customHeight="1">
      <c r="A17" s="1348"/>
      <c r="B17" s="1348"/>
      <c r="C17" s="739" t="s">
        <v>619</v>
      </c>
      <c r="D17" s="1354"/>
      <c r="E17" s="1354"/>
      <c r="F17" s="1354"/>
      <c r="G17" s="1092">
        <v>4033.4</v>
      </c>
      <c r="H17" s="1097"/>
      <c r="I17" s="1092">
        <v>4033</v>
      </c>
      <c r="J17" s="1092"/>
      <c r="K17" s="1093">
        <v>0.3</v>
      </c>
      <c r="L17" s="1092"/>
      <c r="M17" s="1092">
        <v>4300.3999999999996</v>
      </c>
      <c r="N17" s="1092"/>
      <c r="O17" s="1092">
        <v>3854</v>
      </c>
      <c r="P17" s="20"/>
      <c r="Q17" s="1348"/>
    </row>
    <row r="18" spans="1:17" ht="18" customHeight="1">
      <c r="A18" s="1348"/>
      <c r="B18" s="1348"/>
      <c r="C18" s="739" t="s">
        <v>620</v>
      </c>
      <c r="D18" s="1354"/>
      <c r="E18" s="1354"/>
      <c r="F18" s="1354"/>
      <c r="G18" s="1092">
        <v>719.4</v>
      </c>
      <c r="H18" s="1097"/>
      <c r="I18" s="1092">
        <v>717.2</v>
      </c>
      <c r="J18" s="1092"/>
      <c r="K18" s="1093">
        <v>2.2000000000000002</v>
      </c>
      <c r="L18" s="1092"/>
      <c r="M18" s="1092">
        <v>725.9</v>
      </c>
      <c r="N18" s="1092"/>
      <c r="O18" s="1092">
        <v>706.8</v>
      </c>
      <c r="P18" s="20"/>
      <c r="Q18" s="1348"/>
    </row>
    <row r="19" spans="1:17" ht="18" customHeight="1">
      <c r="A19" s="1348"/>
      <c r="B19" s="1348"/>
      <c r="C19" s="739" t="s">
        <v>621</v>
      </c>
      <c r="D19" s="1354"/>
      <c r="E19" s="1354"/>
      <c r="F19" s="1354"/>
      <c r="G19" s="1092">
        <v>1070.4000000000001</v>
      </c>
      <c r="H19" s="1097"/>
      <c r="I19" s="1092">
        <v>1070.4000000000001</v>
      </c>
      <c r="J19" s="1092"/>
      <c r="K19" s="1093" t="s">
        <v>11</v>
      </c>
      <c r="L19" s="1092"/>
      <c r="M19" s="1092">
        <v>992.8</v>
      </c>
      <c r="N19" s="1092"/>
      <c r="O19" s="1092">
        <v>1170.4000000000001</v>
      </c>
      <c r="P19" s="20"/>
      <c r="Q19" s="1348"/>
    </row>
    <row r="20" spans="1:17" ht="18" customHeight="1">
      <c r="A20" s="1348"/>
      <c r="B20" s="1348"/>
      <c r="C20" s="739" t="s">
        <v>624</v>
      </c>
      <c r="D20" s="1354"/>
      <c r="E20" s="1354"/>
      <c r="F20" s="1354"/>
      <c r="G20" s="1092">
        <v>2620.6</v>
      </c>
      <c r="H20" s="1097"/>
      <c r="I20" s="1092">
        <v>2611.8000000000002</v>
      </c>
      <c r="J20" s="1092"/>
      <c r="K20" s="1093">
        <v>8.8000000000000007</v>
      </c>
      <c r="L20" s="1092"/>
      <c r="M20" s="1092">
        <v>3864.1</v>
      </c>
      <c r="N20" s="1092"/>
      <c r="O20" s="1092">
        <v>1625.5</v>
      </c>
      <c r="P20" s="20"/>
      <c r="Q20" s="1348"/>
    </row>
    <row r="21" spans="1:17" ht="18" customHeight="1">
      <c r="A21" s="1348"/>
      <c r="B21" s="1348"/>
      <c r="C21" s="739" t="s">
        <v>625</v>
      </c>
      <c r="D21" s="1354"/>
      <c r="E21" s="1354"/>
      <c r="F21" s="1354"/>
      <c r="G21" s="1092">
        <v>1392.3</v>
      </c>
      <c r="H21" s="1097"/>
      <c r="I21" s="1092">
        <v>1389.9</v>
      </c>
      <c r="J21" s="1092"/>
      <c r="K21" s="1093">
        <v>2.4</v>
      </c>
      <c r="L21" s="1092"/>
      <c r="M21" s="1092">
        <v>2063</v>
      </c>
      <c r="N21" s="1092"/>
      <c r="O21" s="1092">
        <v>816.8</v>
      </c>
      <c r="P21" s="20"/>
      <c r="Q21" s="1348"/>
    </row>
    <row r="22" spans="1:17" ht="18" customHeight="1">
      <c r="A22" s="1348"/>
      <c r="B22" s="1348"/>
      <c r="C22" s="739" t="s">
        <v>626</v>
      </c>
      <c r="D22" s="1354"/>
      <c r="E22" s="1354"/>
      <c r="F22" s="1354"/>
      <c r="G22" s="1092">
        <v>9933.6</v>
      </c>
      <c r="H22" s="1097"/>
      <c r="I22" s="1092">
        <v>9919.1</v>
      </c>
      <c r="J22" s="1092"/>
      <c r="K22" s="1093">
        <v>14.5</v>
      </c>
      <c r="L22" s="1092"/>
      <c r="M22" s="1092">
        <v>13256.9</v>
      </c>
      <c r="N22" s="1092"/>
      <c r="O22" s="1092">
        <v>6662.5</v>
      </c>
      <c r="P22" s="20"/>
      <c r="Q22" s="1348"/>
    </row>
    <row r="23" spans="1:17" ht="18" customHeight="1">
      <c r="A23" s="1348"/>
      <c r="B23" s="1348"/>
      <c r="C23" s="739" t="s">
        <v>627</v>
      </c>
      <c r="D23" s="1354"/>
      <c r="E23" s="1354"/>
      <c r="F23" s="1354"/>
      <c r="G23" s="1092" t="s">
        <v>671</v>
      </c>
      <c r="H23" s="1098"/>
      <c r="I23" s="1092" t="s">
        <v>671</v>
      </c>
      <c r="J23" s="1092"/>
      <c r="K23" s="1093" t="s">
        <v>671</v>
      </c>
      <c r="L23" s="1092"/>
      <c r="M23" s="1092" t="s">
        <v>671</v>
      </c>
      <c r="N23" s="1092"/>
      <c r="O23" s="1092" t="s">
        <v>671</v>
      </c>
      <c r="P23" s="20"/>
      <c r="Q23" s="1348"/>
    </row>
    <row r="24" spans="1:17" ht="18" customHeight="1">
      <c r="A24" s="1348"/>
      <c r="B24" s="1348"/>
      <c r="C24" s="739" t="s">
        <v>628</v>
      </c>
      <c r="D24" s="1354"/>
      <c r="E24" s="1354"/>
      <c r="F24" s="1354"/>
      <c r="G24" s="1092" t="s">
        <v>671</v>
      </c>
      <c r="H24" s="1098"/>
      <c r="I24" s="1092" t="s">
        <v>671</v>
      </c>
      <c r="J24" s="1092"/>
      <c r="K24" s="1093" t="s">
        <v>671</v>
      </c>
      <c r="L24" s="1092"/>
      <c r="M24" s="1092" t="s">
        <v>671</v>
      </c>
      <c r="N24" s="1092"/>
      <c r="O24" s="1092" t="s">
        <v>671</v>
      </c>
      <c r="P24" s="20"/>
      <c r="Q24" s="1348"/>
    </row>
    <row r="25" spans="1:17" ht="18" customHeight="1">
      <c r="A25" s="1348"/>
      <c r="B25" s="1348"/>
      <c r="C25" s="739" t="s">
        <v>629</v>
      </c>
      <c r="D25" s="1354"/>
      <c r="E25" s="1354"/>
      <c r="F25" s="1354"/>
      <c r="G25" s="1092" t="s">
        <v>671</v>
      </c>
      <c r="H25" s="1098"/>
      <c r="I25" s="1092" t="s">
        <v>671</v>
      </c>
      <c r="J25" s="1092"/>
      <c r="K25" s="1093" t="s">
        <v>671</v>
      </c>
      <c r="L25" s="1092"/>
      <c r="M25" s="1092" t="s">
        <v>671</v>
      </c>
      <c r="N25" s="1092"/>
      <c r="O25" s="1092" t="s">
        <v>671</v>
      </c>
      <c r="P25" s="20"/>
      <c r="Q25" s="1348"/>
    </row>
    <row r="26" spans="1:17" ht="18" customHeight="1">
      <c r="A26" s="1348"/>
      <c r="B26" s="1348"/>
      <c r="C26" s="739" t="s">
        <v>630</v>
      </c>
      <c r="D26" s="1354"/>
      <c r="E26" s="1354"/>
      <c r="F26" s="1354"/>
      <c r="G26" s="1092">
        <v>3871.5</v>
      </c>
      <c r="H26" s="1097"/>
      <c r="I26" s="1092">
        <v>3871.5</v>
      </c>
      <c r="J26" s="1092"/>
      <c r="K26" s="1093" t="s">
        <v>11</v>
      </c>
      <c r="L26" s="1092"/>
      <c r="M26" s="1092">
        <v>5574.4</v>
      </c>
      <c r="N26" s="1092"/>
      <c r="O26" s="1092">
        <v>1905.3</v>
      </c>
      <c r="P26" s="20"/>
      <c r="Q26" s="1348"/>
    </row>
    <row r="27" spans="1:17" ht="18" customHeight="1">
      <c r="A27" s="1348"/>
      <c r="B27" s="1348"/>
      <c r="C27" s="739" t="s">
        <v>631</v>
      </c>
      <c r="D27" s="1354"/>
      <c r="E27" s="1354"/>
      <c r="F27" s="1354"/>
      <c r="G27" s="1092">
        <v>3360.1</v>
      </c>
      <c r="H27" s="1097"/>
      <c r="I27" s="1092">
        <v>3360.1</v>
      </c>
      <c r="J27" s="1092"/>
      <c r="K27" s="1093" t="s">
        <v>11</v>
      </c>
      <c r="L27" s="1092"/>
      <c r="M27" s="1092">
        <v>4032.3</v>
      </c>
      <c r="N27" s="1092"/>
      <c r="O27" s="1092">
        <v>3039.4</v>
      </c>
      <c r="P27" s="20"/>
      <c r="Q27" s="1348"/>
    </row>
    <row r="28" spans="1:17" ht="18" customHeight="1">
      <c r="A28" s="1348"/>
      <c r="B28" s="1348"/>
      <c r="C28" s="739" t="s">
        <v>641</v>
      </c>
      <c r="D28" s="1354"/>
      <c r="E28" s="1354"/>
      <c r="F28" s="1354"/>
      <c r="G28" s="1092">
        <v>924.7</v>
      </c>
      <c r="H28" s="1097"/>
      <c r="I28" s="1092">
        <v>924.7</v>
      </c>
      <c r="J28" s="1092"/>
      <c r="K28" s="1093" t="s">
        <v>11</v>
      </c>
      <c r="L28" s="1092"/>
      <c r="M28" s="1092">
        <v>35539.699999999997</v>
      </c>
      <c r="N28" s="1092"/>
      <c r="O28" s="1092">
        <v>764</v>
      </c>
      <c r="P28" s="20"/>
      <c r="Q28" s="1348"/>
    </row>
    <row r="29" spans="1:17" ht="18" customHeight="1">
      <c r="A29" s="1348"/>
      <c r="B29" s="1348"/>
      <c r="C29" s="739" t="s">
        <v>642</v>
      </c>
      <c r="D29" s="1354"/>
      <c r="E29" s="1354"/>
      <c r="F29" s="1354"/>
      <c r="G29" s="1092">
        <v>1015.6</v>
      </c>
      <c r="H29" s="1097"/>
      <c r="I29" s="1092">
        <v>1015.6</v>
      </c>
      <c r="J29" s="1092"/>
      <c r="K29" s="1093" t="s">
        <v>11</v>
      </c>
      <c r="L29" s="1092"/>
      <c r="M29" s="1092">
        <v>1176.8</v>
      </c>
      <c r="N29" s="1092"/>
      <c r="O29" s="1092">
        <v>884.4</v>
      </c>
      <c r="P29" s="20"/>
      <c r="Q29" s="1348"/>
    </row>
    <row r="30" spans="1:17" ht="18" customHeight="1">
      <c r="A30" s="1348"/>
      <c r="B30" s="1348"/>
      <c r="C30" s="739" t="s">
        <v>406</v>
      </c>
      <c r="D30" s="1354"/>
      <c r="E30" s="1354"/>
      <c r="F30" s="1354"/>
      <c r="G30" s="1094" t="s">
        <v>11</v>
      </c>
      <c r="H30" s="1097"/>
      <c r="I30" s="1094" t="s">
        <v>11</v>
      </c>
      <c r="J30" s="1094"/>
      <c r="K30" s="1095" t="s">
        <v>11</v>
      </c>
      <c r="L30" s="1094"/>
      <c r="M30" s="1094" t="s">
        <v>11</v>
      </c>
      <c r="N30" s="1094"/>
      <c r="O30" s="1094" t="s">
        <v>11</v>
      </c>
      <c r="P30" s="20"/>
      <c r="Q30" s="1348"/>
    </row>
    <row r="31" spans="1:17" ht="11.25" customHeight="1" thickBot="1">
      <c r="A31" s="1348"/>
      <c r="B31" s="1348"/>
      <c r="C31" s="1358"/>
      <c r="D31" s="1358"/>
      <c r="E31" s="1358"/>
      <c r="F31" s="1354"/>
      <c r="G31" s="1099"/>
      <c r="H31" s="1100"/>
      <c r="I31" s="1099"/>
      <c r="J31" s="1078"/>
      <c r="K31" s="1101"/>
      <c r="L31" s="1078"/>
      <c r="M31" s="1101"/>
      <c r="N31" s="1078"/>
      <c r="O31" s="1101"/>
      <c r="P31" s="20"/>
      <c r="Q31" s="1348"/>
    </row>
    <row r="32" spans="1:17" ht="15" customHeight="1" thickBot="1">
      <c r="A32" s="1348"/>
      <c r="B32" s="1348"/>
      <c r="C32" s="1660" t="s">
        <v>667</v>
      </c>
      <c r="D32" s="1661"/>
      <c r="E32" s="1661"/>
      <c r="F32" s="1661"/>
      <c r="G32" s="1661"/>
      <c r="H32" s="1661"/>
      <c r="I32" s="1661"/>
      <c r="J32" s="1661"/>
      <c r="K32" s="1661"/>
      <c r="L32" s="1661"/>
      <c r="M32" s="1661"/>
      <c r="N32" s="1661"/>
      <c r="O32" s="1662"/>
      <c r="P32" s="20"/>
      <c r="Q32" s="1348"/>
    </row>
    <row r="33" spans="1:17" ht="4.5" customHeight="1">
      <c r="A33" s="1348"/>
      <c r="B33" s="1348"/>
      <c r="C33" s="1359"/>
      <c r="D33" s="1359"/>
      <c r="E33" s="1359"/>
      <c r="F33" s="1354"/>
      <c r="G33" s="1099"/>
      <c r="H33" s="1100"/>
      <c r="I33" s="1099"/>
      <c r="J33" s="1078"/>
      <c r="K33" s="1101"/>
      <c r="L33" s="1078"/>
      <c r="M33" s="1101"/>
      <c r="N33" s="1078"/>
      <c r="O33" s="1101"/>
      <c r="P33" s="20"/>
      <c r="Q33" s="1348"/>
    </row>
    <row r="34" spans="1:17" ht="15" customHeight="1">
      <c r="A34" s="1348"/>
      <c r="B34" s="1348"/>
      <c r="C34" s="1663"/>
      <c r="D34" s="1664"/>
      <c r="E34" s="1665">
        <v>2008</v>
      </c>
      <c r="F34" s="1665"/>
      <c r="G34" s="1665"/>
      <c r="H34" s="1665"/>
      <c r="I34" s="1665"/>
      <c r="J34" s="1360"/>
      <c r="K34" s="1665">
        <v>2009</v>
      </c>
      <c r="L34" s="1665"/>
      <c r="M34" s="1665"/>
      <c r="N34" s="1665"/>
      <c r="O34" s="1665"/>
      <c r="P34" s="20"/>
      <c r="Q34" s="1348"/>
    </row>
    <row r="35" spans="1:17" ht="33" customHeight="1">
      <c r="A35" s="1348"/>
      <c r="B35" s="1348"/>
      <c r="C35" s="1664"/>
      <c r="D35" s="1664"/>
      <c r="E35" s="1361" t="s">
        <v>95</v>
      </c>
      <c r="F35" s="1362"/>
      <c r="G35" s="1363" t="s">
        <v>638</v>
      </c>
      <c r="H35" s="1360"/>
      <c r="I35" s="1363" t="s">
        <v>639</v>
      </c>
      <c r="J35" s="1360"/>
      <c r="K35" s="1361" t="s">
        <v>95</v>
      </c>
      <c r="L35" s="1362"/>
      <c r="M35" s="1363" t="s">
        <v>638</v>
      </c>
      <c r="N35" s="1360"/>
      <c r="O35" s="1363" t="s">
        <v>639</v>
      </c>
      <c r="P35" s="20"/>
      <c r="Q35" s="1348"/>
    </row>
    <row r="36" spans="1:17" ht="6" customHeight="1">
      <c r="A36" s="1348"/>
      <c r="B36" s="1348"/>
      <c r="C36" s="1359"/>
      <c r="D36" s="1359"/>
      <c r="E36" s="1364"/>
      <c r="F36" s="1364"/>
      <c r="G36" s="1364"/>
      <c r="H36" s="1364"/>
      <c r="I36" s="1364"/>
      <c r="J36" s="1364"/>
      <c r="K36" s="1364"/>
      <c r="L36" s="1364"/>
      <c r="M36" s="1364"/>
      <c r="N36" s="1364"/>
      <c r="O36" s="1364"/>
      <c r="P36" s="20"/>
      <c r="Q36" s="1348"/>
    </row>
    <row r="37" spans="1:17" ht="18.75" customHeight="1">
      <c r="A37" s="1348"/>
      <c r="B37" s="1348"/>
      <c r="C37" s="1365" t="s">
        <v>95</v>
      </c>
      <c r="D37" s="1365"/>
      <c r="E37" s="261">
        <v>5478.1</v>
      </c>
      <c r="F37" s="261"/>
      <c r="G37" s="261">
        <v>5472.8</v>
      </c>
      <c r="H37" s="1080"/>
      <c r="I37" s="261">
        <v>5.3</v>
      </c>
      <c r="J37" s="1080"/>
      <c r="K37" s="261">
        <v>5148.5</v>
      </c>
      <c r="L37" s="261"/>
      <c r="M37" s="261">
        <v>5143.3999999999996</v>
      </c>
      <c r="N37" s="261"/>
      <c r="O37" s="261">
        <v>5.0999999999999996</v>
      </c>
      <c r="P37" s="20"/>
      <c r="Q37" s="1348"/>
    </row>
    <row r="38" spans="1:17" ht="18.75" customHeight="1">
      <c r="A38" s="1348"/>
      <c r="B38" s="1348"/>
      <c r="C38" s="330" t="s">
        <v>97</v>
      </c>
      <c r="D38" s="1081"/>
      <c r="E38" s="259">
        <v>5454.2</v>
      </c>
      <c r="F38" s="1082"/>
      <c r="G38" s="259">
        <v>5449.5</v>
      </c>
      <c r="H38" s="1083"/>
      <c r="I38" s="259">
        <v>4.7</v>
      </c>
      <c r="J38" s="1083"/>
      <c r="K38" s="259">
        <v>5116.2</v>
      </c>
      <c r="L38" s="1082"/>
      <c r="M38" s="259">
        <v>5111.7</v>
      </c>
      <c r="N38" s="1082"/>
      <c r="O38" s="259">
        <v>4.5</v>
      </c>
      <c r="P38" s="20"/>
      <c r="Q38" s="1348"/>
    </row>
    <row r="39" spans="1:17" ht="18" customHeight="1">
      <c r="A39" s="1348"/>
      <c r="B39" s="1348"/>
      <c r="C39" s="1366" t="s">
        <v>359</v>
      </c>
      <c r="D39" s="1367"/>
      <c r="E39" s="259">
        <v>5900.5</v>
      </c>
      <c r="F39" s="1082"/>
      <c r="G39" s="259">
        <v>5896.3</v>
      </c>
      <c r="H39" s="1083"/>
      <c r="I39" s="259">
        <v>4.2</v>
      </c>
      <c r="J39" s="1083"/>
      <c r="K39" s="259">
        <v>5715.5</v>
      </c>
      <c r="L39" s="1082"/>
      <c r="M39" s="259">
        <v>5711.6</v>
      </c>
      <c r="N39" s="1082"/>
      <c r="O39" s="259">
        <v>3.9</v>
      </c>
      <c r="P39" s="20"/>
      <c r="Q39" s="1348"/>
    </row>
    <row r="40" spans="1:17" ht="18" customHeight="1">
      <c r="A40" s="1348"/>
      <c r="B40" s="1348"/>
      <c r="C40" s="1366" t="s">
        <v>360</v>
      </c>
      <c r="D40" s="1367"/>
      <c r="E40" s="259">
        <v>5908.1</v>
      </c>
      <c r="F40" s="1082"/>
      <c r="G40" s="259">
        <v>5902.3</v>
      </c>
      <c r="H40" s="1083"/>
      <c r="I40" s="259">
        <v>5.7</v>
      </c>
      <c r="J40" s="1083"/>
      <c r="K40" s="259">
        <v>5130.1000000000004</v>
      </c>
      <c r="L40" s="1082"/>
      <c r="M40" s="259">
        <v>5125.2</v>
      </c>
      <c r="N40" s="1082"/>
      <c r="O40" s="259">
        <v>5</v>
      </c>
      <c r="P40" s="20"/>
      <c r="Q40" s="1348"/>
    </row>
    <row r="41" spans="1:17" ht="18" customHeight="1">
      <c r="A41" s="1348"/>
      <c r="B41" s="1348"/>
      <c r="C41" s="1366" t="s">
        <v>86</v>
      </c>
      <c r="D41" s="1367"/>
      <c r="E41" s="259">
        <v>4624.8999999999996</v>
      </c>
      <c r="F41" s="1082"/>
      <c r="G41" s="259">
        <v>4621.3999999999996</v>
      </c>
      <c r="H41" s="1083"/>
      <c r="I41" s="259">
        <v>3.5</v>
      </c>
      <c r="J41" s="1083"/>
      <c r="K41" s="259">
        <v>4566.1000000000004</v>
      </c>
      <c r="L41" s="1082"/>
      <c r="M41" s="259">
        <v>4562.3999999999996</v>
      </c>
      <c r="N41" s="1082"/>
      <c r="O41" s="259">
        <v>3.7</v>
      </c>
      <c r="P41" s="20"/>
      <c r="Q41" s="1348"/>
    </row>
    <row r="42" spans="1:17" ht="18" customHeight="1">
      <c r="A42" s="1348"/>
      <c r="B42" s="1348"/>
      <c r="C42" s="1366" t="s">
        <v>362</v>
      </c>
      <c r="D42" s="1367"/>
      <c r="E42" s="259">
        <v>4778.6000000000004</v>
      </c>
      <c r="F42" s="1082"/>
      <c r="G42" s="259">
        <v>4770.8999999999996</v>
      </c>
      <c r="H42" s="1083"/>
      <c r="I42" s="259">
        <v>7.7</v>
      </c>
      <c r="J42" s="1083"/>
      <c r="K42" s="259">
        <v>4274.6000000000004</v>
      </c>
      <c r="L42" s="1082"/>
      <c r="M42" s="259">
        <v>4264.8999999999996</v>
      </c>
      <c r="N42" s="1082"/>
      <c r="O42" s="259">
        <v>9.6999999999999993</v>
      </c>
      <c r="P42" s="20"/>
      <c r="Q42" s="1348"/>
    </row>
    <row r="43" spans="1:17" ht="18" customHeight="1">
      <c r="A43" s="1348"/>
      <c r="B43" s="1348"/>
      <c r="C43" s="1366" t="s">
        <v>363</v>
      </c>
      <c r="D43" s="1368"/>
      <c r="E43" s="259">
        <v>4557.1000000000004</v>
      </c>
      <c r="F43" s="1082"/>
      <c r="G43" s="259">
        <v>4551.2</v>
      </c>
      <c r="H43" s="1083"/>
      <c r="I43" s="259">
        <v>5.9</v>
      </c>
      <c r="J43" s="1083"/>
      <c r="K43" s="259">
        <v>4189.3999999999996</v>
      </c>
      <c r="L43" s="1082"/>
      <c r="M43" s="259">
        <v>4186.3999999999996</v>
      </c>
      <c r="N43" s="1082"/>
      <c r="O43" s="259">
        <v>3</v>
      </c>
      <c r="P43" s="20"/>
      <c r="Q43" s="1348"/>
    </row>
    <row r="44" spans="1:17" ht="18.75" customHeight="1">
      <c r="A44" s="1348"/>
      <c r="B44" s="1348"/>
      <c r="C44" s="330" t="s">
        <v>255</v>
      </c>
      <c r="D44" s="1084"/>
      <c r="E44" s="259">
        <v>3359.8</v>
      </c>
      <c r="F44" s="1082"/>
      <c r="G44" s="259">
        <v>3357.5</v>
      </c>
      <c r="H44" s="1083"/>
      <c r="I44" s="259">
        <v>2.2999999999999998</v>
      </c>
      <c r="J44" s="1083"/>
      <c r="K44" s="259">
        <v>3106.1</v>
      </c>
      <c r="L44" s="1082"/>
      <c r="M44" s="259">
        <v>3100.4</v>
      </c>
      <c r="N44" s="1082"/>
      <c r="O44" s="259">
        <v>5.7</v>
      </c>
      <c r="P44" s="20"/>
      <c r="Q44" s="1348"/>
    </row>
    <row r="45" spans="1:17" ht="18.75" customHeight="1">
      <c r="A45" s="1348"/>
      <c r="B45" s="1348"/>
      <c r="C45" s="330" t="s">
        <v>256</v>
      </c>
      <c r="D45" s="1079"/>
      <c r="E45" s="259">
        <v>4424.6000000000004</v>
      </c>
      <c r="F45" s="1082"/>
      <c r="G45" s="259">
        <v>4421.3999999999996</v>
      </c>
      <c r="H45" s="1083"/>
      <c r="I45" s="259">
        <v>3.2</v>
      </c>
      <c r="J45" s="1083"/>
      <c r="K45" s="259">
        <v>4396.3</v>
      </c>
      <c r="L45" s="1082"/>
      <c r="M45" s="259">
        <v>4387.5</v>
      </c>
      <c r="N45" s="1082"/>
      <c r="O45" s="259">
        <v>8.8000000000000007</v>
      </c>
      <c r="P45" s="20"/>
      <c r="Q45" s="1348"/>
    </row>
    <row r="46" spans="1:17" ht="11.25" customHeight="1">
      <c r="A46" s="1348"/>
      <c r="B46" s="1348"/>
      <c r="C46" s="330"/>
      <c r="D46" s="1079"/>
      <c r="E46" s="259"/>
      <c r="F46" s="1082"/>
      <c r="G46" s="259"/>
      <c r="H46" s="1083"/>
      <c r="I46" s="259"/>
      <c r="J46" s="1083"/>
      <c r="K46" s="259"/>
      <c r="L46" s="1082"/>
      <c r="M46" s="259"/>
      <c r="N46" s="1082"/>
      <c r="O46" s="259"/>
      <c r="P46" s="20"/>
      <c r="Q46" s="1348"/>
    </row>
    <row r="47" spans="1:17" s="1371" customFormat="1">
      <c r="A47" s="1369"/>
      <c r="B47" s="1370"/>
      <c r="C47" s="1512" t="s">
        <v>669</v>
      </c>
      <c r="D47" s="1513"/>
      <c r="E47" s="1513"/>
      <c r="F47" s="1513"/>
      <c r="G47" s="1513"/>
      <c r="H47" s="1513"/>
      <c r="I47" s="1513"/>
      <c r="J47" s="1513"/>
      <c r="K47" s="1513"/>
      <c r="L47" s="1513"/>
      <c r="M47" s="1102"/>
      <c r="N47" s="1102"/>
      <c r="O47" s="1102"/>
      <c r="P47" s="1090"/>
      <c r="Q47" s="1102"/>
    </row>
    <row r="48" spans="1:17" ht="13.5" customHeight="1">
      <c r="A48" s="1354"/>
      <c r="B48" s="1085"/>
      <c r="C48" s="1086" t="s">
        <v>670</v>
      </c>
      <c r="D48" s="1354"/>
      <c r="E48" s="1103" t="s">
        <v>644</v>
      </c>
      <c r="H48" s="1354"/>
      <c r="K48" s="1087"/>
      <c r="L48" s="1354"/>
      <c r="M48" s="1354"/>
      <c r="N48" s="1354"/>
      <c r="O48" s="1372"/>
      <c r="P48" s="22"/>
      <c r="Q48" s="1348"/>
    </row>
    <row r="49" spans="1:17" ht="13.5" customHeight="1">
      <c r="A49" s="1348"/>
      <c r="B49" s="1348"/>
      <c r="C49" s="1489" t="s">
        <v>707</v>
      </c>
      <c r="D49" s="1489"/>
      <c r="E49" s="1489"/>
      <c r="F49" s="1489"/>
      <c r="G49" s="1489" t="s">
        <v>668</v>
      </c>
      <c r="H49" s="1489"/>
      <c r="I49" s="1489"/>
      <c r="J49" s="1489"/>
      <c r="K49" s="1489"/>
      <c r="L49" s="1489"/>
      <c r="M49" s="1489"/>
      <c r="N49" s="1489"/>
      <c r="O49" s="1101"/>
      <c r="P49" s="20"/>
      <c r="Q49" s="1348"/>
    </row>
    <row r="50" spans="1:17" ht="13.5" thickBot="1">
      <c r="A50" s="1354"/>
      <c r="B50" s="1088"/>
      <c r="C50" s="1656"/>
      <c r="D50" s="1657"/>
      <c r="E50" s="1657"/>
      <c r="F50" s="1657"/>
      <c r="G50" s="1657"/>
      <c r="H50" s="1657"/>
      <c r="I50" s="1657"/>
      <c r="J50" s="1354"/>
      <c r="K50" s="1354"/>
      <c r="L50" s="1354"/>
      <c r="M50" s="1354"/>
      <c r="N50" s="1354"/>
      <c r="O50" s="659" t="s">
        <v>655</v>
      </c>
      <c r="P50" s="1089">
        <v>17</v>
      </c>
      <c r="Q50" s="1348"/>
    </row>
    <row r="51" spans="1:17" ht="7.5" customHeight="1">
      <c r="A51" s="1348"/>
      <c r="B51" s="1354"/>
      <c r="C51" s="1354"/>
      <c r="D51" s="1354"/>
      <c r="E51" s="1354"/>
      <c r="F51" s="1354"/>
      <c r="G51" s="1354"/>
      <c r="H51" s="1354"/>
      <c r="I51" s="1354"/>
      <c r="J51" s="1354"/>
      <c r="K51" s="1354"/>
      <c r="L51" s="1354"/>
      <c r="M51" s="1354"/>
      <c r="N51" s="1354"/>
      <c r="O51" s="1354"/>
      <c r="P51" s="1354"/>
      <c r="Q51" s="1348"/>
    </row>
    <row r="62" spans="1:17" ht="17.25" customHeight="1"/>
    <row r="64" spans="1:17" ht="9" customHeight="1"/>
    <row r="65" ht="8.25" customHeight="1"/>
    <row r="66" ht="9.75" customHeight="1"/>
    <row r="67" ht="9" customHeight="1"/>
  </sheetData>
  <mergeCells count="14">
    <mergeCell ref="C47:L47"/>
    <mergeCell ref="C49:N49"/>
    <mergeCell ref="C50:I50"/>
    <mergeCell ref="C7:D7"/>
    <mergeCell ref="C8:D8"/>
    <mergeCell ref="C32:O32"/>
    <mergeCell ref="C34:D35"/>
    <mergeCell ref="E34:I34"/>
    <mergeCell ref="K34:O34"/>
    <mergeCell ref="N1:O1"/>
    <mergeCell ref="B2:D2"/>
    <mergeCell ref="F2:I2"/>
    <mergeCell ref="K2:N2"/>
    <mergeCell ref="C6:E6"/>
  </mergeCells>
  <pageMargins left="0.15748031496062992" right="0.15748031496062992" top="0.23622047244094491" bottom="0.19685039370078741" header="0" footer="0"/>
  <pageSetup paperSize="9" orientation="portrait" verticalDpi="1200" r:id="rId1"/>
  <headerFooter alignWithMargins="0"/>
</worksheet>
</file>

<file path=xl/worksheets/sheet16.xml><?xml version="1.0" encoding="utf-8"?>
<worksheet xmlns="http://schemas.openxmlformats.org/spreadsheetml/2006/main" xmlns:r="http://schemas.openxmlformats.org/officeDocument/2006/relationships">
  <sheetPr>
    <tabColor indexed="22"/>
  </sheetPr>
  <dimension ref="A1:BZ86"/>
  <sheetViews>
    <sheetView workbookViewId="0">
      <selection activeCell="P13" sqref="P13"/>
    </sheetView>
  </sheetViews>
  <sheetFormatPr defaultRowHeight="12.75"/>
  <cols>
    <col min="1" max="1" width="1" style="297" customWidth="1"/>
    <col min="2" max="2" width="2.5703125" style="297" customWidth="1"/>
    <col min="3" max="3" width="2" style="297" customWidth="1"/>
    <col min="4" max="4" width="11.85546875" style="297" customWidth="1"/>
    <col min="5" max="5" width="0.28515625" style="297" hidden="1" customWidth="1"/>
    <col min="6" max="6" width="6.28515625" style="297" customWidth="1"/>
    <col min="7" max="7" width="0.42578125" style="297" customWidth="1"/>
    <col min="8" max="8" width="6.28515625" style="297" customWidth="1"/>
    <col min="9" max="9" width="0.42578125" style="297" customWidth="1"/>
    <col min="10" max="10" width="6.28515625" style="297" customWidth="1"/>
    <col min="11" max="11" width="0.42578125" style="297" customWidth="1"/>
    <col min="12" max="12" width="6.28515625" style="297" customWidth="1"/>
    <col min="13" max="13" width="0.28515625" style="297" customWidth="1"/>
    <col min="14" max="14" width="6.28515625" style="297" customWidth="1"/>
    <col min="15" max="15" width="0.28515625" style="297" customWidth="1"/>
    <col min="16" max="16" width="6.28515625" style="297" customWidth="1"/>
    <col min="17" max="17" width="0.28515625" style="297" customWidth="1"/>
    <col min="18" max="18" width="6.140625" style="297" customWidth="1"/>
    <col min="19" max="19" width="0.42578125" style="297" customWidth="1"/>
    <col min="20" max="20" width="5.85546875" style="297" customWidth="1"/>
    <col min="21" max="21" width="0.28515625" style="297" customWidth="1"/>
    <col min="22" max="22" width="5.5703125" style="115" customWidth="1"/>
    <col min="23" max="23" width="0.28515625" style="297" customWidth="1"/>
    <col min="24" max="24" width="5.85546875" style="297" customWidth="1"/>
    <col min="25" max="25" width="0.28515625" style="297" customWidth="1"/>
    <col min="26" max="26" width="5.5703125" style="297" customWidth="1"/>
    <col min="27" max="27" width="0.28515625" style="297" customWidth="1"/>
    <col min="28" max="28" width="5.85546875" style="297" customWidth="1"/>
    <col min="29" max="29" width="0.28515625" style="297" customWidth="1"/>
    <col min="30" max="30" width="5.7109375" style="297" customWidth="1"/>
    <col min="31" max="31" width="0.28515625" style="297" customWidth="1"/>
    <col min="32" max="32" width="2.5703125" style="297" customWidth="1"/>
    <col min="33" max="33" width="1" style="297" customWidth="1"/>
    <col min="34" max="16384" width="9.140625" style="297"/>
  </cols>
  <sheetData>
    <row r="1" spans="1:78" ht="13.5" customHeight="1" thickBot="1">
      <c r="A1" s="4"/>
      <c r="B1" s="29"/>
      <c r="C1" s="29"/>
      <c r="D1" s="29"/>
      <c r="E1" s="29"/>
      <c r="F1" s="29"/>
      <c r="G1" s="28"/>
      <c r="H1" s="28"/>
      <c r="I1" s="28"/>
      <c r="J1" s="28"/>
      <c r="K1" s="28"/>
      <c r="L1" s="28"/>
      <c r="M1" s="28"/>
      <c r="N1" s="28"/>
      <c r="O1" s="28"/>
      <c r="P1" s="28"/>
      <c r="Q1" s="28"/>
      <c r="R1" s="28"/>
      <c r="S1" s="28"/>
      <c r="T1" s="28"/>
      <c r="U1" s="28"/>
      <c r="V1" s="28"/>
      <c r="W1" s="28"/>
      <c r="X1" s="1502" t="s">
        <v>257</v>
      </c>
      <c r="Y1" s="1502"/>
      <c r="Z1" s="1502"/>
      <c r="AA1" s="1502"/>
      <c r="AB1" s="1502"/>
      <c r="AC1" s="1502"/>
      <c r="AD1" s="1502"/>
      <c r="AE1" s="1502"/>
      <c r="AF1" s="61"/>
      <c r="AG1" s="4"/>
    </row>
    <row r="2" spans="1:78" ht="6" customHeight="1">
      <c r="A2" s="4"/>
      <c r="B2" s="1671"/>
      <c r="C2" s="1672"/>
      <c r="D2" s="1672"/>
      <c r="E2" s="1111"/>
      <c r="F2" s="1111"/>
      <c r="G2" s="1111"/>
      <c r="H2" s="1111"/>
      <c r="I2" s="1111"/>
      <c r="J2" s="1107"/>
      <c r="K2" s="1107"/>
      <c r="L2" s="1107"/>
      <c r="M2" s="1107"/>
      <c r="N2" s="1107"/>
      <c r="O2" s="1107"/>
      <c r="P2" s="1107"/>
      <c r="Q2" s="1107"/>
      <c r="R2" s="1107"/>
      <c r="S2" s="1107"/>
      <c r="T2" s="1107"/>
      <c r="U2" s="1107"/>
      <c r="V2" s="1107"/>
      <c r="W2" s="1107"/>
      <c r="X2" s="1107"/>
      <c r="Y2" s="1107"/>
      <c r="Z2" s="19"/>
      <c r="AA2" s="19"/>
      <c r="AB2" s="19"/>
      <c r="AC2" s="19"/>
      <c r="AD2" s="19"/>
      <c r="AE2" s="19"/>
      <c r="AF2" s="8"/>
      <c r="AG2" s="4"/>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row>
    <row r="3" spans="1:78" ht="11.25" customHeight="1" thickBot="1">
      <c r="A3" s="4"/>
      <c r="B3" s="30"/>
      <c r="C3" s="8"/>
      <c r="D3" s="8"/>
      <c r="E3" s="8"/>
      <c r="F3" s="8"/>
      <c r="G3" s="8"/>
      <c r="H3" s="8"/>
      <c r="I3" s="8"/>
      <c r="J3" s="8"/>
      <c r="K3" s="8"/>
      <c r="L3" s="8"/>
      <c r="M3" s="8"/>
      <c r="N3" s="8"/>
      <c r="O3" s="8"/>
      <c r="P3" s="8"/>
      <c r="Q3" s="8"/>
      <c r="R3" s="8"/>
      <c r="S3" s="8"/>
      <c r="T3" s="8"/>
      <c r="U3" s="8"/>
      <c r="V3" s="48"/>
      <c r="W3" s="8"/>
      <c r="X3" s="8"/>
      <c r="Y3" s="8"/>
      <c r="Z3" s="8" t="s">
        <v>39</v>
      </c>
      <c r="AA3" s="8"/>
      <c r="AB3" s="883"/>
      <c r="AC3" s="8"/>
      <c r="AD3" s="883" t="s">
        <v>100</v>
      </c>
      <c r="AE3" s="8"/>
      <c r="AF3" s="8"/>
      <c r="AG3" s="4"/>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row>
    <row r="4" spans="1:78" s="12" customFormat="1" ht="13.5" customHeight="1" thickBot="1">
      <c r="A4" s="11"/>
      <c r="B4" s="31"/>
      <c r="C4" s="743" t="s">
        <v>258</v>
      </c>
      <c r="D4" s="744"/>
      <c r="E4" s="744"/>
      <c r="F4" s="744"/>
      <c r="G4" s="744"/>
      <c r="H4" s="744"/>
      <c r="I4" s="744"/>
      <c r="J4" s="744"/>
      <c r="K4" s="744"/>
      <c r="L4" s="744"/>
      <c r="M4" s="744"/>
      <c r="N4" s="744"/>
      <c r="O4" s="744"/>
      <c r="P4" s="744"/>
      <c r="Q4" s="744"/>
      <c r="R4" s="744"/>
      <c r="S4" s="744"/>
      <c r="T4" s="744"/>
      <c r="U4" s="744"/>
      <c r="V4" s="744"/>
      <c r="W4" s="744"/>
      <c r="X4" s="744"/>
      <c r="Y4" s="745"/>
      <c r="Z4" s="745"/>
      <c r="AA4" s="745"/>
      <c r="AB4" s="745"/>
      <c r="AC4" s="745"/>
      <c r="AD4" s="746"/>
      <c r="AE4" s="746"/>
      <c r="AF4" s="8"/>
      <c r="AG4" s="11"/>
      <c r="AH4" s="747"/>
      <c r="AI4" s="747"/>
      <c r="AJ4" s="747"/>
      <c r="AK4" s="747"/>
      <c r="AL4" s="747"/>
      <c r="AM4" s="747"/>
      <c r="AN4" s="747"/>
      <c r="AO4" s="747"/>
      <c r="AP4" s="747"/>
      <c r="AQ4" s="747"/>
      <c r="AR4" s="747"/>
      <c r="AS4" s="747"/>
      <c r="AT4" s="747"/>
      <c r="AU4" s="747"/>
      <c r="AV4" s="747"/>
      <c r="AW4" s="747"/>
      <c r="AX4" s="747"/>
      <c r="AY4" s="747"/>
      <c r="AZ4" s="747"/>
      <c r="BA4" s="747"/>
      <c r="BB4" s="747"/>
      <c r="BC4" s="747"/>
      <c r="BD4" s="747"/>
      <c r="BE4" s="747"/>
      <c r="BF4" s="747"/>
      <c r="BG4" s="747"/>
      <c r="BH4" s="747"/>
      <c r="BI4" s="747"/>
      <c r="BJ4" s="747"/>
      <c r="BK4" s="747"/>
      <c r="BL4" s="747"/>
      <c r="BM4" s="747"/>
      <c r="BN4" s="747"/>
      <c r="BO4" s="747"/>
      <c r="BP4" s="747"/>
      <c r="BQ4" s="747"/>
      <c r="BR4" s="747"/>
      <c r="BS4" s="747"/>
      <c r="BT4" s="747"/>
      <c r="BU4" s="747"/>
      <c r="BV4" s="747"/>
      <c r="BW4" s="747"/>
      <c r="BX4" s="747"/>
      <c r="BY4" s="747"/>
      <c r="BZ4" s="747"/>
    </row>
    <row r="5" spans="1:78" s="11" customFormat="1" ht="6.75" customHeight="1">
      <c r="B5" s="31"/>
      <c r="C5" s="1667" t="s">
        <v>259</v>
      </c>
      <c r="D5" s="1667"/>
      <c r="E5" s="138"/>
      <c r="G5" s="1112"/>
      <c r="H5" s="1112"/>
      <c r="I5" s="1112"/>
      <c r="J5" s="1112"/>
      <c r="K5" s="1112"/>
      <c r="L5" s="1112"/>
      <c r="M5" s="740"/>
      <c r="N5" s="740"/>
      <c r="O5" s="740"/>
      <c r="P5" s="740"/>
      <c r="Q5" s="740"/>
      <c r="R5" s="740"/>
      <c r="S5" s="740"/>
      <c r="T5" s="740"/>
      <c r="U5" s="1673"/>
      <c r="V5" s="1673"/>
      <c r="W5" s="1673"/>
      <c r="X5" s="1673"/>
      <c r="Y5" s="1673"/>
      <c r="Z5" s="1673"/>
      <c r="AA5" s="1673"/>
      <c r="AB5" s="1673"/>
      <c r="AC5" s="1674"/>
      <c r="AD5" s="1674"/>
      <c r="AE5" s="748"/>
      <c r="AF5" s="8"/>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row>
    <row r="6" spans="1:78" ht="15" customHeight="1">
      <c r="A6" s="4"/>
      <c r="B6" s="30"/>
      <c r="C6" s="1507"/>
      <c r="D6" s="1507"/>
      <c r="E6" s="1109"/>
      <c r="F6" s="1109">
        <v>2011</v>
      </c>
      <c r="G6" s="245"/>
      <c r="H6" s="1615">
        <v>2012</v>
      </c>
      <c r="I6" s="1615"/>
      <c r="J6" s="1615"/>
      <c r="K6" s="1615"/>
      <c r="L6" s="1615"/>
      <c r="M6" s="1615"/>
      <c r="N6" s="1615"/>
      <c r="O6" s="1615"/>
      <c r="P6" s="1615"/>
      <c r="Q6" s="1110"/>
      <c r="R6" s="1668" t="s">
        <v>672</v>
      </c>
      <c r="S6" s="245"/>
      <c r="T6" s="1110"/>
      <c r="U6" s="1110"/>
      <c r="V6" s="1110"/>
      <c r="W6" s="1110"/>
      <c r="X6" s="1110"/>
      <c r="Y6" s="1110"/>
      <c r="Z6" s="1110"/>
      <c r="AA6" s="1110"/>
      <c r="AB6" s="1110"/>
      <c r="AC6" s="1110"/>
      <c r="AD6" s="1110"/>
      <c r="AE6" s="1110"/>
      <c r="AF6" s="8"/>
      <c r="AG6" s="4"/>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row>
    <row r="7" spans="1:78" ht="18.75" customHeight="1">
      <c r="A7" s="4"/>
      <c r="B7" s="30"/>
      <c r="C7" s="1113"/>
      <c r="D7" s="1113"/>
      <c r="E7" s="1109"/>
      <c r="F7" s="749" t="s">
        <v>144</v>
      </c>
      <c r="G7" s="545"/>
      <c r="H7" s="749" t="s">
        <v>143</v>
      </c>
      <c r="I7" s="545"/>
      <c r="J7" s="749" t="s">
        <v>154</v>
      </c>
      <c r="K7" s="545"/>
      <c r="L7" s="749" t="s">
        <v>153</v>
      </c>
      <c r="M7" s="545"/>
      <c r="N7" s="749" t="s">
        <v>152</v>
      </c>
      <c r="O7" s="545"/>
      <c r="P7" s="749" t="s">
        <v>151</v>
      </c>
      <c r="Q7" s="1110"/>
      <c r="R7" s="1669"/>
      <c r="S7" s="1110"/>
      <c r="T7" s="4"/>
      <c r="U7" s="4"/>
      <c r="V7" s="4"/>
      <c r="W7" s="4"/>
      <c r="X7" s="4"/>
      <c r="Y7" s="4"/>
      <c r="Z7" s="4"/>
      <c r="AA7" s="4"/>
      <c r="AB7" s="4"/>
      <c r="AC7" s="4"/>
      <c r="AD7" s="4"/>
      <c r="AE7" s="4"/>
      <c r="AF7" s="5"/>
      <c r="AG7" s="4"/>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row>
    <row r="8" spans="1:78" s="125" customFormat="1" ht="14.25" customHeight="1">
      <c r="A8" s="121"/>
      <c r="B8" s="188"/>
      <c r="C8" s="122" t="s">
        <v>95</v>
      </c>
      <c r="D8" s="123"/>
      <c r="E8" s="124"/>
      <c r="F8" s="269">
        <v>118939</v>
      </c>
      <c r="G8" s="269"/>
      <c r="H8" s="269">
        <v>119357</v>
      </c>
      <c r="I8" s="269"/>
      <c r="J8" s="269">
        <v>121443</v>
      </c>
      <c r="K8" s="269"/>
      <c r="L8" s="269">
        <v>123948</v>
      </c>
      <c r="M8" s="269"/>
      <c r="N8" s="269">
        <v>124867</v>
      </c>
      <c r="O8" s="269"/>
      <c r="P8" s="269">
        <v>126330</v>
      </c>
      <c r="Q8" s="270"/>
      <c r="R8" s="558">
        <v>246.72</v>
      </c>
      <c r="S8" s="558"/>
      <c r="T8" s="558"/>
      <c r="U8" s="121"/>
      <c r="V8" s="121"/>
      <c r="W8" s="121"/>
      <c r="X8" s="121"/>
      <c r="Y8" s="121"/>
      <c r="Z8" s="121"/>
      <c r="AA8" s="121"/>
      <c r="AB8" s="121"/>
      <c r="AC8" s="121"/>
      <c r="AD8" s="121"/>
      <c r="AE8" s="124"/>
      <c r="AF8" s="191"/>
      <c r="AG8" s="121"/>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c r="BL8" s="750"/>
      <c r="BM8" s="750"/>
      <c r="BN8" s="750"/>
      <c r="BO8" s="750"/>
      <c r="BP8" s="750"/>
      <c r="BQ8" s="750"/>
      <c r="BR8" s="750"/>
      <c r="BS8" s="750"/>
      <c r="BT8" s="750"/>
      <c r="BU8" s="750"/>
      <c r="BV8" s="750"/>
      <c r="BW8" s="750"/>
      <c r="BX8" s="750"/>
      <c r="BY8" s="750"/>
      <c r="BZ8" s="750"/>
    </row>
    <row r="9" spans="1:78" ht="14.25" customHeight="1">
      <c r="A9" s="4"/>
      <c r="B9" s="30"/>
      <c r="C9" s="330" t="s">
        <v>89</v>
      </c>
      <c r="D9" s="18"/>
      <c r="E9" s="548"/>
      <c r="F9" s="269">
        <v>4602</v>
      </c>
      <c r="G9" s="269"/>
      <c r="H9" s="269">
        <v>4635</v>
      </c>
      <c r="I9" s="269"/>
      <c r="J9" s="269">
        <v>4743</v>
      </c>
      <c r="K9" s="269"/>
      <c r="L9" s="269">
        <v>4891</v>
      </c>
      <c r="M9" s="269"/>
      <c r="N9" s="269">
        <v>4908</v>
      </c>
      <c r="O9" s="269"/>
      <c r="P9" s="269">
        <v>5030</v>
      </c>
      <c r="Q9" s="269"/>
      <c r="R9" s="558">
        <v>251.55</v>
      </c>
      <c r="S9" s="558"/>
      <c r="T9" s="558"/>
      <c r="U9" s="4"/>
      <c r="V9" s="4"/>
      <c r="W9" s="4"/>
      <c r="X9" s="4"/>
      <c r="Y9" s="4"/>
      <c r="Z9" s="4"/>
      <c r="AA9" s="4"/>
      <c r="AB9" s="4"/>
      <c r="AC9" s="4"/>
      <c r="AD9" s="4"/>
      <c r="AE9" s="548"/>
      <c r="AF9" s="5"/>
      <c r="AG9" s="4"/>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row>
    <row r="10" spans="1:78" ht="11.25" customHeight="1">
      <c r="A10" s="4"/>
      <c r="B10" s="30"/>
      <c r="C10" s="330" t="s">
        <v>82</v>
      </c>
      <c r="D10" s="18"/>
      <c r="E10" s="548"/>
      <c r="F10" s="269">
        <v>2018</v>
      </c>
      <c r="G10" s="269"/>
      <c r="H10" s="269">
        <v>1996</v>
      </c>
      <c r="I10" s="269"/>
      <c r="J10" s="269">
        <v>2086</v>
      </c>
      <c r="K10" s="269"/>
      <c r="L10" s="269">
        <v>2139</v>
      </c>
      <c r="M10" s="269"/>
      <c r="N10" s="269">
        <v>2168</v>
      </c>
      <c r="O10" s="269"/>
      <c r="P10" s="269">
        <v>2172</v>
      </c>
      <c r="Q10" s="269"/>
      <c r="R10" s="558">
        <v>288.3</v>
      </c>
      <c r="S10" s="558"/>
      <c r="T10" s="558"/>
      <c r="U10" s="4"/>
      <c r="V10" s="4"/>
      <c r="W10" s="4"/>
      <c r="X10" s="4"/>
      <c r="Y10" s="4"/>
      <c r="Z10" s="4"/>
      <c r="AA10" s="4"/>
      <c r="AB10" s="4"/>
      <c r="AC10" s="4"/>
      <c r="AD10" s="4"/>
      <c r="AE10" s="548"/>
      <c r="AF10" s="5"/>
      <c r="AG10" s="4"/>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row>
    <row r="11" spans="1:78" ht="11.65" customHeight="1">
      <c r="A11" s="4"/>
      <c r="B11" s="30"/>
      <c r="C11" s="330" t="s">
        <v>91</v>
      </c>
      <c r="D11" s="18"/>
      <c r="E11" s="548"/>
      <c r="F11" s="269">
        <v>5906</v>
      </c>
      <c r="G11" s="269"/>
      <c r="H11" s="269">
        <v>5934</v>
      </c>
      <c r="I11" s="269"/>
      <c r="J11" s="269">
        <v>6084</v>
      </c>
      <c r="K11" s="269"/>
      <c r="L11" s="269">
        <v>6165</v>
      </c>
      <c r="M11" s="269"/>
      <c r="N11" s="269">
        <v>6193</v>
      </c>
      <c r="O11" s="269"/>
      <c r="P11" s="269">
        <v>6237</v>
      </c>
      <c r="Q11" s="269"/>
      <c r="R11" s="558">
        <v>234.03</v>
      </c>
      <c r="S11" s="558"/>
      <c r="T11" s="558"/>
      <c r="U11" s="4"/>
      <c r="V11" s="4"/>
      <c r="W11" s="4"/>
      <c r="X11" s="4"/>
      <c r="Y11" s="4"/>
      <c r="Z11" s="4"/>
      <c r="AA11" s="4"/>
      <c r="AB11" s="4"/>
      <c r="AC11" s="4"/>
      <c r="AD11" s="4"/>
      <c r="AE11" s="548"/>
      <c r="AF11" s="5"/>
      <c r="AG11" s="4"/>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row>
    <row r="12" spans="1:78" ht="11.65" customHeight="1">
      <c r="A12" s="4"/>
      <c r="B12" s="30"/>
      <c r="C12" s="330" t="s">
        <v>93</v>
      </c>
      <c r="D12" s="18"/>
      <c r="E12" s="548"/>
      <c r="F12" s="269">
        <v>829</v>
      </c>
      <c r="G12" s="269"/>
      <c r="H12" s="269">
        <v>845</v>
      </c>
      <c r="I12" s="269"/>
      <c r="J12" s="269">
        <v>849</v>
      </c>
      <c r="K12" s="269"/>
      <c r="L12" s="269">
        <v>889</v>
      </c>
      <c r="M12" s="269"/>
      <c r="N12" s="269">
        <v>923</v>
      </c>
      <c r="O12" s="269"/>
      <c r="P12" s="269">
        <v>930</v>
      </c>
      <c r="Q12" s="269"/>
      <c r="R12" s="558">
        <v>261.5</v>
      </c>
      <c r="S12" s="558"/>
      <c r="T12" s="558"/>
      <c r="U12" s="4"/>
      <c r="V12" s="4"/>
      <c r="W12" s="4"/>
      <c r="X12" s="4"/>
      <c r="Y12" s="4"/>
      <c r="Z12" s="4"/>
      <c r="AA12" s="4"/>
      <c r="AB12" s="4"/>
      <c r="AC12" s="4"/>
      <c r="AD12" s="4"/>
      <c r="AE12" s="548"/>
      <c r="AF12" s="5"/>
      <c r="AG12" s="4"/>
    </row>
    <row r="13" spans="1:78" ht="11.65" customHeight="1">
      <c r="A13" s="4"/>
      <c r="B13" s="30"/>
      <c r="C13" s="330" t="s">
        <v>102</v>
      </c>
      <c r="D13" s="18"/>
      <c r="E13" s="548"/>
      <c r="F13" s="269">
        <v>1318</v>
      </c>
      <c r="G13" s="269"/>
      <c r="H13" s="269">
        <v>1321</v>
      </c>
      <c r="I13" s="269"/>
      <c r="J13" s="269">
        <v>1379</v>
      </c>
      <c r="K13" s="269"/>
      <c r="L13" s="269">
        <v>1458</v>
      </c>
      <c r="M13" s="269"/>
      <c r="N13" s="269">
        <v>1492</v>
      </c>
      <c r="O13" s="269"/>
      <c r="P13" s="269">
        <v>1511</v>
      </c>
      <c r="Q13" s="269"/>
      <c r="R13" s="558">
        <v>225.63</v>
      </c>
      <c r="S13" s="558"/>
      <c r="T13" s="558"/>
      <c r="U13" s="4"/>
      <c r="V13" s="4"/>
      <c r="W13" s="4"/>
      <c r="X13" s="4"/>
      <c r="Y13" s="4"/>
      <c r="Z13" s="4"/>
      <c r="AA13" s="4"/>
      <c r="AB13" s="4"/>
      <c r="AC13" s="4"/>
      <c r="AD13" s="4"/>
      <c r="AE13" s="548"/>
      <c r="AF13" s="5"/>
      <c r="AG13" s="4"/>
    </row>
    <row r="14" spans="1:78" ht="11.65" customHeight="1">
      <c r="A14" s="4"/>
      <c r="B14" s="30"/>
      <c r="C14" s="330" t="s">
        <v>88</v>
      </c>
      <c r="D14" s="18"/>
      <c r="E14" s="548"/>
      <c r="F14" s="269">
        <v>3992</v>
      </c>
      <c r="G14" s="269"/>
      <c r="H14" s="269">
        <v>4046</v>
      </c>
      <c r="I14" s="269"/>
      <c r="J14" s="269">
        <v>4265</v>
      </c>
      <c r="K14" s="269"/>
      <c r="L14" s="269">
        <v>4353</v>
      </c>
      <c r="M14" s="269"/>
      <c r="N14" s="269">
        <v>4375</v>
      </c>
      <c r="O14" s="269"/>
      <c r="P14" s="269">
        <v>4470</v>
      </c>
      <c r="Q14" s="269"/>
      <c r="R14" s="558">
        <v>225.2</v>
      </c>
      <c r="S14" s="558"/>
      <c r="T14" s="558"/>
      <c r="U14" s="4"/>
      <c r="V14" s="4"/>
      <c r="W14" s="4"/>
      <c r="X14" s="4"/>
      <c r="Y14" s="4"/>
      <c r="Z14" s="4"/>
      <c r="AA14" s="4"/>
      <c r="AB14" s="4"/>
      <c r="AC14" s="4"/>
      <c r="AD14" s="4"/>
      <c r="AE14" s="548"/>
      <c r="AF14" s="5"/>
      <c r="AG14" s="4"/>
    </row>
    <row r="15" spans="1:78" ht="11.65" customHeight="1">
      <c r="A15" s="4"/>
      <c r="B15" s="30"/>
      <c r="C15" s="330" t="s">
        <v>83</v>
      </c>
      <c r="D15" s="18"/>
      <c r="E15" s="548"/>
      <c r="F15" s="269">
        <v>1514</v>
      </c>
      <c r="G15" s="269"/>
      <c r="H15" s="269">
        <v>1528</v>
      </c>
      <c r="I15" s="269"/>
      <c r="J15" s="269">
        <v>1545</v>
      </c>
      <c r="K15" s="269"/>
      <c r="L15" s="269">
        <v>1614</v>
      </c>
      <c r="M15" s="269"/>
      <c r="N15" s="269">
        <v>1636</v>
      </c>
      <c r="O15" s="269"/>
      <c r="P15" s="269">
        <v>1627</v>
      </c>
      <c r="Q15" s="269"/>
      <c r="R15" s="558">
        <v>263.07</v>
      </c>
      <c r="S15" s="558"/>
      <c r="T15" s="558"/>
      <c r="U15" s="4"/>
      <c r="V15" s="4"/>
      <c r="W15" s="4"/>
      <c r="X15" s="4"/>
      <c r="Y15" s="4"/>
      <c r="Z15" s="4"/>
      <c r="AA15" s="4"/>
      <c r="AB15" s="4"/>
      <c r="AC15" s="4"/>
      <c r="AD15" s="4"/>
      <c r="AE15" s="548"/>
      <c r="AF15" s="5"/>
      <c r="AG15" s="4"/>
    </row>
    <row r="16" spans="1:78" ht="11.65" customHeight="1">
      <c r="A16" s="4"/>
      <c r="B16" s="30"/>
      <c r="C16" s="330" t="s">
        <v>101</v>
      </c>
      <c r="D16" s="18"/>
      <c r="E16" s="548"/>
      <c r="F16" s="269">
        <v>4153</v>
      </c>
      <c r="G16" s="269"/>
      <c r="H16" s="269">
        <v>4164</v>
      </c>
      <c r="I16" s="269"/>
      <c r="J16" s="269">
        <v>4303</v>
      </c>
      <c r="K16" s="269"/>
      <c r="L16" s="269">
        <v>4536</v>
      </c>
      <c r="M16" s="269"/>
      <c r="N16" s="269">
        <v>4662</v>
      </c>
      <c r="O16" s="269"/>
      <c r="P16" s="269">
        <v>4723</v>
      </c>
      <c r="Q16" s="269"/>
      <c r="R16" s="558">
        <v>239.75</v>
      </c>
      <c r="S16" s="558"/>
      <c r="T16" s="558"/>
      <c r="U16" s="4"/>
      <c r="V16" s="4"/>
      <c r="W16" s="4"/>
      <c r="X16" s="4"/>
      <c r="Y16" s="4"/>
      <c r="Z16" s="4"/>
      <c r="AA16" s="4"/>
      <c r="AB16" s="4"/>
      <c r="AC16" s="4"/>
      <c r="AD16" s="4"/>
      <c r="AE16" s="548"/>
      <c r="AF16" s="5"/>
      <c r="AG16" s="4"/>
    </row>
    <row r="17" spans="1:33" ht="11.65" customHeight="1">
      <c r="A17" s="4"/>
      <c r="B17" s="30"/>
      <c r="C17" s="330" t="s">
        <v>103</v>
      </c>
      <c r="D17" s="18"/>
      <c r="E17" s="548"/>
      <c r="F17" s="269">
        <v>1448</v>
      </c>
      <c r="G17" s="269"/>
      <c r="H17" s="269">
        <v>1448</v>
      </c>
      <c r="I17" s="269"/>
      <c r="J17" s="269">
        <v>1542</v>
      </c>
      <c r="K17" s="269"/>
      <c r="L17" s="269">
        <v>1581</v>
      </c>
      <c r="M17" s="269"/>
      <c r="N17" s="269">
        <v>1568</v>
      </c>
      <c r="O17" s="269"/>
      <c r="P17" s="269">
        <v>1592</v>
      </c>
      <c r="Q17" s="269"/>
      <c r="R17" s="558">
        <v>224.44</v>
      </c>
      <c r="S17" s="558"/>
      <c r="T17" s="558"/>
      <c r="U17" s="4"/>
      <c r="V17" s="4"/>
      <c r="W17" s="4"/>
      <c r="X17" s="4"/>
      <c r="Y17" s="4"/>
      <c r="Z17" s="4"/>
      <c r="AA17" s="4"/>
      <c r="AB17" s="4"/>
      <c r="AC17" s="4"/>
      <c r="AD17" s="4"/>
      <c r="AE17" s="548"/>
      <c r="AF17" s="5"/>
      <c r="AG17" s="4"/>
    </row>
    <row r="18" spans="1:33" ht="11.65" customHeight="1">
      <c r="A18" s="4"/>
      <c r="B18" s="30"/>
      <c r="C18" s="330" t="s">
        <v>87</v>
      </c>
      <c r="D18" s="18"/>
      <c r="E18" s="548"/>
      <c r="F18" s="269">
        <v>2497</v>
      </c>
      <c r="G18" s="269"/>
      <c r="H18" s="269">
        <v>2546</v>
      </c>
      <c r="I18" s="269"/>
      <c r="J18" s="269">
        <v>2590</v>
      </c>
      <c r="K18" s="269"/>
      <c r="L18" s="269">
        <v>2664</v>
      </c>
      <c r="M18" s="269"/>
      <c r="N18" s="269">
        <v>2716</v>
      </c>
      <c r="O18" s="269"/>
      <c r="P18" s="269">
        <v>2719</v>
      </c>
      <c r="Q18" s="269"/>
      <c r="R18" s="558">
        <v>228.85</v>
      </c>
      <c r="S18" s="558"/>
      <c r="T18" s="558"/>
      <c r="U18" s="4"/>
      <c r="V18" s="4"/>
      <c r="W18" s="4"/>
      <c r="X18" s="4"/>
      <c r="Y18" s="4"/>
      <c r="Z18" s="4"/>
      <c r="AA18" s="4"/>
      <c r="AB18" s="4"/>
      <c r="AC18" s="4"/>
      <c r="AD18" s="4"/>
      <c r="AE18" s="548"/>
      <c r="AF18" s="5"/>
      <c r="AG18" s="4"/>
    </row>
    <row r="19" spans="1:33" ht="11.65" customHeight="1">
      <c r="A19" s="4"/>
      <c r="B19" s="30"/>
      <c r="C19" s="330" t="s">
        <v>86</v>
      </c>
      <c r="D19" s="18"/>
      <c r="E19" s="548"/>
      <c r="F19" s="269">
        <v>24136</v>
      </c>
      <c r="G19" s="269"/>
      <c r="H19" s="269">
        <v>24147</v>
      </c>
      <c r="I19" s="269"/>
      <c r="J19" s="269">
        <v>24556</v>
      </c>
      <c r="K19" s="269"/>
      <c r="L19" s="269">
        <v>24988</v>
      </c>
      <c r="M19" s="269"/>
      <c r="N19" s="269">
        <v>24864</v>
      </c>
      <c r="O19" s="269"/>
      <c r="P19" s="269">
        <v>25006</v>
      </c>
      <c r="Q19" s="269"/>
      <c r="R19" s="558">
        <v>253.76</v>
      </c>
      <c r="S19" s="558"/>
      <c r="T19" s="558"/>
      <c r="U19" s="4"/>
      <c r="V19" s="4"/>
      <c r="W19" s="4"/>
      <c r="X19" s="4"/>
      <c r="Y19" s="4"/>
      <c r="Z19" s="4"/>
      <c r="AA19" s="4"/>
      <c r="AB19" s="4"/>
      <c r="AC19" s="4"/>
      <c r="AD19" s="4"/>
      <c r="AE19" s="548"/>
      <c r="AF19" s="5"/>
      <c r="AG19" s="4"/>
    </row>
    <row r="20" spans="1:33" ht="11.65" customHeight="1">
      <c r="A20" s="4"/>
      <c r="B20" s="30"/>
      <c r="C20" s="330" t="s">
        <v>84</v>
      </c>
      <c r="D20" s="18"/>
      <c r="E20" s="548"/>
      <c r="F20" s="269">
        <v>1685</v>
      </c>
      <c r="G20" s="269"/>
      <c r="H20" s="269">
        <v>1663</v>
      </c>
      <c r="I20" s="269"/>
      <c r="J20" s="269">
        <v>1701</v>
      </c>
      <c r="K20" s="269"/>
      <c r="L20" s="269">
        <v>1694</v>
      </c>
      <c r="M20" s="269"/>
      <c r="N20" s="269">
        <v>1700</v>
      </c>
      <c r="O20" s="269"/>
      <c r="P20" s="269">
        <v>1690</v>
      </c>
      <c r="Q20" s="269"/>
      <c r="R20" s="558">
        <v>288.69</v>
      </c>
      <c r="S20" s="558"/>
      <c r="T20" s="558"/>
      <c r="U20" s="4"/>
      <c r="V20" s="4"/>
      <c r="W20" s="4"/>
      <c r="X20" s="4"/>
      <c r="Y20" s="4"/>
      <c r="Z20" s="4"/>
      <c r="AA20" s="4"/>
      <c r="AB20" s="4"/>
      <c r="AC20" s="4"/>
      <c r="AD20" s="4"/>
      <c r="AE20" s="548"/>
      <c r="AF20" s="5"/>
      <c r="AG20" s="4"/>
    </row>
    <row r="21" spans="1:33" ht="11.65" customHeight="1">
      <c r="A21" s="4"/>
      <c r="B21" s="30"/>
      <c r="C21" s="330" t="s">
        <v>90</v>
      </c>
      <c r="D21" s="18"/>
      <c r="E21" s="548"/>
      <c r="F21" s="269">
        <v>37781</v>
      </c>
      <c r="G21" s="269"/>
      <c r="H21" s="269">
        <v>37864</v>
      </c>
      <c r="I21" s="269"/>
      <c r="J21" s="269">
        <v>37920</v>
      </c>
      <c r="K21" s="269"/>
      <c r="L21" s="269">
        <v>38235</v>
      </c>
      <c r="M21" s="269"/>
      <c r="N21" s="269">
        <v>38440</v>
      </c>
      <c r="O21" s="269"/>
      <c r="P21" s="269">
        <v>38874</v>
      </c>
      <c r="Q21" s="269"/>
      <c r="R21" s="558">
        <v>241.12</v>
      </c>
      <c r="S21" s="558"/>
      <c r="T21" s="558"/>
      <c r="U21" s="4"/>
      <c r="V21" s="4"/>
      <c r="W21" s="4"/>
      <c r="X21" s="4"/>
      <c r="Y21" s="4"/>
      <c r="Z21" s="4"/>
      <c r="AA21" s="4"/>
      <c r="AB21" s="4"/>
      <c r="AC21" s="4"/>
      <c r="AD21" s="4"/>
      <c r="AE21" s="548"/>
      <c r="AF21" s="5"/>
      <c r="AG21" s="4"/>
    </row>
    <row r="22" spans="1:33" ht="11.65" customHeight="1">
      <c r="A22" s="4"/>
      <c r="B22" s="30"/>
      <c r="C22" s="330" t="s">
        <v>109</v>
      </c>
      <c r="D22" s="18"/>
      <c r="E22" s="548"/>
      <c r="F22" s="269">
        <v>2787</v>
      </c>
      <c r="G22" s="269"/>
      <c r="H22" s="269">
        <v>2807</v>
      </c>
      <c r="I22" s="269"/>
      <c r="J22" s="269">
        <v>2813</v>
      </c>
      <c r="K22" s="269"/>
      <c r="L22" s="269">
        <v>2961</v>
      </c>
      <c r="M22" s="269"/>
      <c r="N22" s="269">
        <v>3024</v>
      </c>
      <c r="O22" s="269"/>
      <c r="P22" s="269">
        <v>3068</v>
      </c>
      <c r="Q22" s="269"/>
      <c r="R22" s="558">
        <v>250.09</v>
      </c>
      <c r="S22" s="558"/>
      <c r="T22" s="558"/>
      <c r="U22" s="4"/>
      <c r="V22" s="4"/>
      <c r="W22" s="4"/>
      <c r="X22" s="4"/>
      <c r="Y22" s="4"/>
      <c r="Z22" s="4"/>
      <c r="AA22" s="4"/>
      <c r="AB22" s="4"/>
      <c r="AC22" s="4"/>
      <c r="AD22" s="4"/>
      <c r="AE22" s="548"/>
      <c r="AF22" s="5"/>
      <c r="AG22" s="4"/>
    </row>
    <row r="23" spans="1:33" ht="11.65" customHeight="1">
      <c r="A23" s="4"/>
      <c r="B23" s="30"/>
      <c r="C23" s="330" t="s">
        <v>85</v>
      </c>
      <c r="D23" s="18"/>
      <c r="E23" s="548"/>
      <c r="F23" s="269">
        <v>8710</v>
      </c>
      <c r="G23" s="269"/>
      <c r="H23" s="269">
        <v>8735</v>
      </c>
      <c r="I23" s="269"/>
      <c r="J23" s="269">
        <v>9106</v>
      </c>
      <c r="K23" s="269"/>
      <c r="L23" s="269">
        <v>9369</v>
      </c>
      <c r="M23" s="269"/>
      <c r="N23" s="269">
        <v>9477</v>
      </c>
      <c r="O23" s="269"/>
      <c r="P23" s="269">
        <v>9689</v>
      </c>
      <c r="Q23" s="269"/>
      <c r="R23" s="558">
        <v>267.2</v>
      </c>
      <c r="S23" s="558"/>
      <c r="T23" s="558"/>
      <c r="U23" s="4"/>
      <c r="V23" s="4"/>
      <c r="W23" s="4"/>
      <c r="X23" s="4"/>
      <c r="Y23" s="4"/>
      <c r="Z23" s="4"/>
      <c r="AA23" s="4"/>
      <c r="AB23" s="4"/>
      <c r="AC23" s="4"/>
      <c r="AD23" s="4"/>
      <c r="AE23" s="548"/>
      <c r="AF23" s="5"/>
      <c r="AG23" s="4"/>
    </row>
    <row r="24" spans="1:33" ht="11.65" customHeight="1">
      <c r="A24" s="4"/>
      <c r="B24" s="30"/>
      <c r="C24" s="330" t="s">
        <v>92</v>
      </c>
      <c r="D24" s="18"/>
      <c r="E24" s="548"/>
      <c r="F24" s="269">
        <v>1433</v>
      </c>
      <c r="G24" s="269"/>
      <c r="H24" s="269">
        <v>1430</v>
      </c>
      <c r="I24" s="269"/>
      <c r="J24" s="269">
        <v>1458</v>
      </c>
      <c r="K24" s="269"/>
      <c r="L24" s="269">
        <v>1487</v>
      </c>
      <c r="M24" s="269"/>
      <c r="N24" s="269">
        <v>1527</v>
      </c>
      <c r="O24" s="269"/>
      <c r="P24" s="269">
        <v>1563</v>
      </c>
      <c r="Q24" s="269"/>
      <c r="R24" s="558">
        <v>211.46</v>
      </c>
      <c r="S24" s="558"/>
      <c r="T24" s="558"/>
      <c r="U24" s="4"/>
      <c r="V24" s="4"/>
      <c r="W24" s="4"/>
      <c r="X24" s="4"/>
      <c r="Y24" s="4"/>
      <c r="Z24" s="4"/>
      <c r="AA24" s="4"/>
      <c r="AB24" s="4"/>
      <c r="AC24" s="4"/>
      <c r="AD24" s="4"/>
      <c r="AE24" s="548"/>
      <c r="AF24" s="5"/>
      <c r="AG24" s="4"/>
    </row>
    <row r="25" spans="1:33" ht="11.65" customHeight="1">
      <c r="A25" s="4"/>
      <c r="B25" s="30"/>
      <c r="C25" s="330" t="s">
        <v>94</v>
      </c>
      <c r="D25" s="18"/>
      <c r="E25" s="548"/>
      <c r="F25" s="269">
        <v>2626</v>
      </c>
      <c r="G25" s="269"/>
      <c r="H25" s="269">
        <v>2613</v>
      </c>
      <c r="I25" s="269"/>
      <c r="J25" s="269">
        <v>2667</v>
      </c>
      <c r="K25" s="269"/>
      <c r="L25" s="269">
        <v>2737</v>
      </c>
      <c r="M25" s="269"/>
      <c r="N25" s="269">
        <v>2798</v>
      </c>
      <c r="O25" s="269"/>
      <c r="P25" s="269">
        <v>2832</v>
      </c>
      <c r="Q25" s="269"/>
      <c r="R25" s="558">
        <v>229.78</v>
      </c>
      <c r="S25" s="558"/>
      <c r="T25" s="558"/>
      <c r="U25" s="4"/>
      <c r="V25" s="4"/>
      <c r="W25" s="4"/>
      <c r="X25" s="4"/>
      <c r="Y25" s="4"/>
      <c r="Z25" s="4"/>
      <c r="AA25" s="4"/>
      <c r="AB25" s="4"/>
      <c r="AC25" s="4"/>
      <c r="AD25" s="4"/>
      <c r="AE25" s="548"/>
      <c r="AF25" s="5"/>
      <c r="AG25" s="4"/>
    </row>
    <row r="26" spans="1:33" ht="11.65" customHeight="1">
      <c r="A26" s="4"/>
      <c r="B26" s="30"/>
      <c r="C26" s="330" t="s">
        <v>104</v>
      </c>
      <c r="D26" s="18"/>
      <c r="E26" s="548"/>
      <c r="F26" s="269">
        <v>4573</v>
      </c>
      <c r="G26" s="269"/>
      <c r="H26" s="269">
        <v>4621</v>
      </c>
      <c r="I26" s="269"/>
      <c r="J26" s="269">
        <v>4653</v>
      </c>
      <c r="K26" s="269"/>
      <c r="L26" s="269">
        <v>4731</v>
      </c>
      <c r="M26" s="269"/>
      <c r="N26" s="269">
        <v>4791</v>
      </c>
      <c r="O26" s="269"/>
      <c r="P26" s="269">
        <v>4803</v>
      </c>
      <c r="Q26" s="269"/>
      <c r="R26" s="558">
        <v>219.97</v>
      </c>
      <c r="S26" s="558"/>
      <c r="T26" s="558"/>
      <c r="U26" s="4"/>
      <c r="V26" s="4"/>
      <c r="W26" s="4"/>
      <c r="X26" s="4"/>
      <c r="Y26" s="4"/>
      <c r="Z26" s="4"/>
      <c r="AA26" s="4"/>
      <c r="AB26" s="4"/>
      <c r="AC26" s="4"/>
      <c r="AD26" s="4"/>
      <c r="AE26" s="548"/>
      <c r="AF26" s="5"/>
      <c r="AG26" s="4"/>
    </row>
    <row r="27" spans="1:33" ht="11.65" customHeight="1">
      <c r="A27" s="4"/>
      <c r="B27" s="30"/>
      <c r="C27" s="330" t="s">
        <v>255</v>
      </c>
      <c r="D27" s="18"/>
      <c r="E27" s="548"/>
      <c r="F27" s="269">
        <v>4993</v>
      </c>
      <c r="G27" s="269"/>
      <c r="H27" s="269">
        <v>5118</v>
      </c>
      <c r="I27" s="269"/>
      <c r="J27" s="269">
        <v>5236</v>
      </c>
      <c r="K27" s="269"/>
      <c r="L27" s="269">
        <v>5460</v>
      </c>
      <c r="M27" s="269"/>
      <c r="N27" s="269">
        <v>5598</v>
      </c>
      <c r="O27" s="269"/>
      <c r="P27" s="269">
        <v>5760</v>
      </c>
      <c r="Q27" s="269"/>
      <c r="R27" s="558">
        <v>270</v>
      </c>
      <c r="S27" s="558"/>
      <c r="T27" s="558"/>
      <c r="U27" s="4"/>
      <c r="V27" s="4"/>
      <c r="W27" s="4"/>
      <c r="X27" s="4"/>
      <c r="Y27" s="4"/>
      <c r="Z27" s="4"/>
      <c r="AA27" s="4"/>
      <c r="AB27" s="4"/>
      <c r="AC27" s="4"/>
      <c r="AD27" s="4"/>
      <c r="AE27" s="548"/>
      <c r="AF27" s="5"/>
      <c r="AG27" s="4"/>
    </row>
    <row r="28" spans="1:33" ht="11.65" customHeight="1">
      <c r="A28" s="4"/>
      <c r="B28" s="30"/>
      <c r="C28" s="330" t="s">
        <v>256</v>
      </c>
      <c r="D28" s="18"/>
      <c r="E28" s="548"/>
      <c r="F28" s="269">
        <v>1938</v>
      </c>
      <c r="G28" s="269"/>
      <c r="H28" s="269">
        <v>1896</v>
      </c>
      <c r="I28" s="269"/>
      <c r="J28" s="269">
        <v>1947</v>
      </c>
      <c r="K28" s="269"/>
      <c r="L28" s="269">
        <v>1996</v>
      </c>
      <c r="M28" s="269"/>
      <c r="N28" s="269">
        <v>2007</v>
      </c>
      <c r="O28" s="269"/>
      <c r="P28" s="269">
        <v>2034</v>
      </c>
      <c r="Q28" s="269"/>
      <c r="R28" s="558">
        <v>260.7</v>
      </c>
      <c r="S28" s="558"/>
      <c r="T28" s="558"/>
      <c r="U28" s="4"/>
      <c r="V28" s="4"/>
      <c r="W28" s="4"/>
      <c r="X28" s="4"/>
      <c r="Y28" s="4"/>
      <c r="Z28" s="4"/>
      <c r="AA28" s="4"/>
      <c r="AB28" s="4"/>
      <c r="AC28" s="4"/>
      <c r="AD28" s="4"/>
      <c r="AE28" s="548"/>
      <c r="AF28" s="5"/>
      <c r="AG28" s="4"/>
    </row>
    <row r="29" spans="1:33" ht="7.5" customHeight="1">
      <c r="A29" s="4"/>
      <c r="B29" s="30"/>
      <c r="C29" s="884"/>
      <c r="D29" s="884"/>
      <c r="E29" s="884"/>
      <c r="F29" s="884"/>
      <c r="G29" s="884"/>
      <c r="H29" s="884"/>
      <c r="I29" s="884"/>
      <c r="J29" s="884"/>
      <c r="K29" s="884"/>
      <c r="L29" s="884"/>
      <c r="M29" s="751"/>
      <c r="N29" s="751"/>
      <c r="O29" s="751"/>
      <c r="P29" s="751"/>
      <c r="Q29" s="751"/>
      <c r="R29" s="272"/>
      <c r="S29" s="1108"/>
      <c r="T29" s="1108"/>
      <c r="U29" s="1108"/>
      <c r="V29" s="1108"/>
      <c r="W29" s="1108"/>
      <c r="X29" s="273"/>
      <c r="Y29" s="1108"/>
      <c r="Z29" s="1108"/>
      <c r="AA29" s="1108"/>
      <c r="AB29" s="1108"/>
      <c r="AC29" s="1108"/>
      <c r="AD29" s="273"/>
      <c r="AE29" s="1108"/>
      <c r="AF29" s="559"/>
      <c r="AG29" s="4"/>
    </row>
    <row r="30" spans="1:33" ht="9" hidden="1" customHeight="1">
      <c r="A30" s="4"/>
      <c r="B30" s="30"/>
      <c r="C30" s="884"/>
      <c r="D30" s="884"/>
      <c r="E30" s="884"/>
      <c r="F30" s="884"/>
      <c r="G30" s="884"/>
      <c r="H30" s="884"/>
      <c r="I30" s="884"/>
      <c r="J30" s="884"/>
      <c r="K30" s="884"/>
      <c r="L30" s="884"/>
      <c r="M30" s="271"/>
      <c r="N30" s="271"/>
      <c r="O30" s="271"/>
      <c r="P30" s="271"/>
      <c r="Q30" s="271"/>
      <c r="R30" s="1108"/>
      <c r="V30" s="297"/>
      <c r="AA30" s="1108"/>
      <c r="AB30" s="1108"/>
      <c r="AC30" s="1108"/>
      <c r="AD30" s="1108"/>
      <c r="AE30" s="1108"/>
      <c r="AF30" s="559"/>
      <c r="AG30" s="4"/>
    </row>
    <row r="31" spans="1:33" ht="12.75" customHeight="1">
      <c r="A31" s="4"/>
      <c r="B31" s="30"/>
      <c r="C31" s="884"/>
      <c r="D31" s="884"/>
      <c r="E31" s="884"/>
      <c r="F31" s="884"/>
      <c r="G31" s="884"/>
      <c r="H31" s="884"/>
      <c r="I31" s="884"/>
      <c r="J31" s="884"/>
      <c r="K31" s="884"/>
      <c r="L31" s="884"/>
      <c r="M31" s="271"/>
      <c r="N31" s="271"/>
      <c r="O31" s="271"/>
      <c r="P31" s="271"/>
      <c r="Q31" s="271"/>
      <c r="R31" s="1108"/>
      <c r="V31" s="297"/>
      <c r="AA31" s="1108"/>
      <c r="AB31" s="1108"/>
      <c r="AC31" s="1108"/>
      <c r="AD31" s="1108"/>
      <c r="AE31" s="1108"/>
      <c r="AF31" s="559"/>
      <c r="AG31" s="4"/>
    </row>
    <row r="32" spans="1:33" ht="12.75" customHeight="1">
      <c r="A32" s="4"/>
      <c r="B32" s="30"/>
      <c r="C32" s="884"/>
      <c r="D32" s="884"/>
      <c r="E32" s="884"/>
      <c r="F32" s="884"/>
      <c r="G32" s="884"/>
      <c r="H32" s="884"/>
      <c r="I32" s="884"/>
      <c r="J32" s="884"/>
      <c r="K32" s="884"/>
      <c r="L32" s="884"/>
      <c r="M32" s="271"/>
      <c r="N32" s="271"/>
      <c r="O32" s="271"/>
      <c r="P32" s="271"/>
      <c r="Q32" s="271"/>
      <c r="R32" s="1108"/>
      <c r="V32" s="297"/>
      <c r="AA32" s="1108"/>
      <c r="AB32" s="1108"/>
      <c r="AC32" s="1108"/>
      <c r="AD32" s="1108"/>
      <c r="AE32" s="1108"/>
      <c r="AF32" s="559"/>
      <c r="AG32" s="4"/>
    </row>
    <row r="33" spans="1:33" ht="15.75" customHeight="1">
      <c r="A33" s="4"/>
      <c r="B33" s="30"/>
      <c r="C33" s="884"/>
      <c r="D33" s="884"/>
      <c r="E33" s="884"/>
      <c r="F33" s="884"/>
      <c r="G33" s="884"/>
      <c r="H33" s="884"/>
      <c r="I33" s="884"/>
      <c r="J33" s="884"/>
      <c r="K33" s="884"/>
      <c r="L33" s="884"/>
      <c r="M33" s="271"/>
      <c r="N33" s="271"/>
      <c r="O33" s="271"/>
      <c r="P33" s="271"/>
      <c r="Q33" s="271"/>
      <c r="R33" s="1108"/>
      <c r="V33" s="297"/>
      <c r="AA33" s="1108"/>
      <c r="AB33" s="1108"/>
      <c r="AC33" s="1108"/>
      <c r="AD33" s="1108"/>
      <c r="AE33" s="1108"/>
      <c r="AF33" s="559"/>
      <c r="AG33" s="4"/>
    </row>
    <row r="34" spans="1:33" ht="18" customHeight="1">
      <c r="A34" s="4"/>
      <c r="B34" s="30"/>
      <c r="C34" s="884"/>
      <c r="D34" s="884"/>
      <c r="E34" s="884"/>
      <c r="F34" s="884"/>
      <c r="G34" s="884"/>
      <c r="H34" s="884"/>
      <c r="I34" s="884"/>
      <c r="J34" s="884"/>
      <c r="K34" s="884"/>
      <c r="L34" s="884"/>
      <c r="M34" s="271"/>
      <c r="N34" s="271"/>
      <c r="O34" s="271"/>
      <c r="P34" s="271"/>
      <c r="Q34" s="271"/>
      <c r="R34" s="1108"/>
      <c r="V34" s="297"/>
      <c r="AA34" s="1108"/>
      <c r="AB34" s="1108"/>
      <c r="AC34" s="1108"/>
      <c r="AD34" s="1108"/>
      <c r="AE34" s="1108"/>
      <c r="AF34" s="559"/>
      <c r="AG34" s="4"/>
    </row>
    <row r="35" spans="1:33" ht="15.75" customHeight="1">
      <c r="A35" s="4"/>
      <c r="B35" s="30"/>
      <c r="C35" s="884"/>
      <c r="D35" s="884"/>
      <c r="E35" s="884"/>
      <c r="F35" s="884"/>
      <c r="G35" s="884"/>
      <c r="H35" s="884"/>
      <c r="I35" s="884"/>
      <c r="J35" s="884"/>
      <c r="K35" s="884"/>
      <c r="L35" s="884"/>
      <c r="M35" s="271"/>
      <c r="N35" s="271"/>
      <c r="O35" s="271"/>
      <c r="P35" s="271"/>
      <c r="Q35" s="271"/>
      <c r="R35" s="1108"/>
      <c r="S35" s="1108"/>
      <c r="T35" s="1108"/>
      <c r="U35" s="1108"/>
      <c r="V35" s="249"/>
      <c r="W35" s="1108"/>
      <c r="X35" s="1108"/>
      <c r="Y35" s="1108"/>
      <c r="Z35" s="1108"/>
      <c r="AA35" s="1108"/>
      <c r="AB35" s="1108"/>
      <c r="AC35" s="1108"/>
      <c r="AD35" s="1108"/>
      <c r="AE35" s="1108"/>
      <c r="AF35" s="559"/>
      <c r="AG35" s="4"/>
    </row>
    <row r="36" spans="1:33" ht="12.75" customHeight="1">
      <c r="A36" s="4"/>
      <c r="B36" s="30"/>
      <c r="C36" s="884"/>
      <c r="D36" s="884"/>
      <c r="E36" s="884"/>
      <c r="F36" s="884"/>
      <c r="G36" s="884"/>
      <c r="H36" s="884"/>
      <c r="I36" s="884"/>
      <c r="J36" s="884"/>
      <c r="K36" s="884"/>
      <c r="L36" s="884"/>
      <c r="M36" s="271"/>
      <c r="N36" s="271"/>
      <c r="O36" s="271"/>
      <c r="P36" s="271"/>
      <c r="Q36" s="271"/>
      <c r="R36" s="1108"/>
      <c r="S36" s="1108"/>
      <c r="T36" s="1108"/>
      <c r="U36" s="1108"/>
      <c r="V36" s="249"/>
      <c r="W36" s="1108"/>
      <c r="X36" s="1108"/>
      <c r="Y36" s="1108"/>
      <c r="Z36" s="1108"/>
      <c r="AA36" s="1108"/>
      <c r="AB36" s="1108"/>
      <c r="AC36" s="1108"/>
      <c r="AD36" s="1108"/>
      <c r="AE36" s="1108"/>
      <c r="AF36" s="559"/>
      <c r="AG36" s="4"/>
    </row>
    <row r="37" spans="1:33" ht="12" customHeight="1">
      <c r="A37" s="4"/>
      <c r="B37" s="30"/>
      <c r="C37" s="884"/>
      <c r="D37" s="884"/>
      <c r="E37" s="884"/>
      <c r="F37" s="884"/>
      <c r="G37" s="884"/>
      <c r="H37" s="884"/>
      <c r="I37" s="884"/>
      <c r="J37" s="884"/>
      <c r="K37" s="884"/>
      <c r="L37" s="884"/>
      <c r="M37" s="271"/>
      <c r="N37" s="271"/>
      <c r="O37" s="271"/>
      <c r="P37" s="271"/>
      <c r="Q37" s="271"/>
      <c r="R37" s="1108"/>
      <c r="S37" s="1108"/>
      <c r="T37" s="1108"/>
      <c r="U37" s="1108"/>
      <c r="V37" s="249"/>
      <c r="W37" s="1108"/>
      <c r="X37" s="1108"/>
      <c r="Y37" s="1108"/>
      <c r="Z37" s="1108"/>
      <c r="AA37" s="1108"/>
      <c r="AB37" s="1108"/>
      <c r="AC37" s="1108"/>
      <c r="AD37" s="1108"/>
      <c r="AE37" s="1108"/>
      <c r="AF37" s="559"/>
      <c r="AG37" s="4"/>
    </row>
    <row r="38" spans="1:33" ht="12.75" customHeight="1">
      <c r="A38" s="4"/>
      <c r="B38" s="30"/>
      <c r="C38" s="884"/>
      <c r="D38" s="884"/>
      <c r="E38" s="884"/>
      <c r="F38" s="884"/>
      <c r="G38" s="884"/>
      <c r="H38" s="884"/>
      <c r="I38" s="884"/>
      <c r="J38" s="884"/>
      <c r="K38" s="884"/>
      <c r="L38" s="884"/>
      <c r="M38" s="271"/>
      <c r="N38" s="271"/>
      <c r="O38" s="271"/>
      <c r="P38" s="271"/>
      <c r="Q38" s="271"/>
      <c r="R38" s="1108"/>
      <c r="S38" s="1108"/>
      <c r="T38" s="1108"/>
      <c r="U38" s="1108"/>
      <c r="V38" s="249"/>
      <c r="W38" s="1108"/>
      <c r="X38" s="1108"/>
      <c r="Y38" s="1108"/>
      <c r="Z38" s="1108"/>
      <c r="AA38" s="1108"/>
      <c r="AB38" s="1108"/>
      <c r="AC38" s="1108"/>
      <c r="AD38" s="1108"/>
      <c r="AE38" s="1108"/>
      <c r="AF38" s="559"/>
      <c r="AG38" s="4"/>
    </row>
    <row r="39" spans="1:33" ht="12.75" customHeight="1">
      <c r="A39" s="4"/>
      <c r="B39" s="30"/>
      <c r="C39" s="884"/>
      <c r="D39" s="884"/>
      <c r="E39" s="884"/>
      <c r="F39" s="884"/>
      <c r="G39" s="884"/>
      <c r="H39" s="884"/>
      <c r="I39" s="884"/>
      <c r="J39" s="884"/>
      <c r="K39" s="884"/>
      <c r="L39" s="884"/>
      <c r="M39" s="271"/>
      <c r="N39" s="271"/>
      <c r="O39" s="271"/>
      <c r="P39" s="271"/>
      <c r="Q39" s="271"/>
      <c r="R39" s="1108"/>
      <c r="S39" s="1108"/>
      <c r="T39" s="1108"/>
      <c r="U39" s="1108"/>
      <c r="V39" s="249"/>
      <c r="W39" s="1108"/>
      <c r="X39" s="1108"/>
      <c r="Y39" s="1108"/>
      <c r="Z39" s="1108"/>
      <c r="AA39" s="1108"/>
      <c r="AB39" s="1108"/>
      <c r="AC39" s="1108"/>
      <c r="AD39" s="1108"/>
      <c r="AE39" s="1108"/>
      <c r="AF39" s="559"/>
      <c r="AG39" s="4"/>
    </row>
    <row r="40" spans="1:33" ht="10.5" customHeight="1">
      <c r="A40" s="4"/>
      <c r="B40" s="30"/>
      <c r="C40" s="884"/>
      <c r="D40" s="884"/>
      <c r="E40" s="884"/>
      <c r="F40" s="884"/>
      <c r="G40" s="884"/>
      <c r="H40" s="884"/>
      <c r="I40" s="884"/>
      <c r="J40" s="884"/>
      <c r="K40" s="884"/>
      <c r="L40" s="884"/>
      <c r="M40" s="271"/>
      <c r="N40" s="271"/>
      <c r="O40" s="271"/>
      <c r="P40" s="271"/>
      <c r="Q40" s="271"/>
      <c r="R40" s="1108"/>
      <c r="S40" s="1108"/>
      <c r="T40" s="1108"/>
      <c r="U40" s="1108"/>
      <c r="V40" s="249"/>
      <c r="W40" s="1108"/>
      <c r="X40" s="1108"/>
      <c r="Y40" s="1108"/>
      <c r="Z40" s="1108"/>
      <c r="AA40" s="1108"/>
      <c r="AB40" s="1108"/>
      <c r="AC40" s="1108"/>
      <c r="AD40" s="1108"/>
      <c r="AE40" s="1108"/>
      <c r="AF40" s="559"/>
      <c r="AG40" s="4"/>
    </row>
    <row r="41" spans="1:33" ht="12" customHeight="1">
      <c r="A41" s="4"/>
      <c r="B41" s="30"/>
      <c r="C41" s="884"/>
      <c r="D41" s="884"/>
      <c r="E41" s="884"/>
      <c r="F41" s="884"/>
      <c r="G41" s="884"/>
      <c r="H41" s="884"/>
      <c r="I41" s="884"/>
      <c r="J41" s="884"/>
      <c r="K41" s="884"/>
      <c r="L41" s="884"/>
      <c r="M41" s="560"/>
      <c r="N41" s="560"/>
      <c r="O41" s="560"/>
      <c r="P41" s="560"/>
      <c r="Q41" s="560"/>
      <c r="R41" s="752"/>
      <c r="S41" s="752"/>
      <c r="T41" s="560"/>
      <c r="U41" s="560"/>
      <c r="V41" s="560"/>
      <c r="W41" s="560"/>
      <c r="X41" s="560"/>
      <c r="Y41" s="560"/>
      <c r="Z41" s="560" t="s">
        <v>39</v>
      </c>
      <c r="AA41" s="560"/>
      <c r="AB41" s="561"/>
      <c r="AC41" s="560"/>
      <c r="AD41" s="561"/>
      <c r="AE41" s="560"/>
      <c r="AF41" s="559"/>
      <c r="AG41" s="4"/>
    </row>
    <row r="42" spans="1:33" ht="7.5" customHeight="1" thickBot="1">
      <c r="A42" s="4"/>
      <c r="B42" s="30"/>
      <c r="C42" s="884"/>
      <c r="D42" s="884"/>
      <c r="E42" s="884"/>
      <c r="F42" s="884"/>
      <c r="G42" s="884"/>
      <c r="H42" s="884"/>
      <c r="I42" s="884"/>
      <c r="J42" s="884"/>
      <c r="K42" s="884"/>
      <c r="L42" s="884"/>
      <c r="M42" s="560"/>
      <c r="N42" s="560"/>
      <c r="O42" s="560"/>
      <c r="P42" s="560"/>
      <c r="Q42" s="560"/>
      <c r="R42" s="752"/>
      <c r="S42" s="752"/>
      <c r="T42" s="560"/>
      <c r="U42" s="560"/>
      <c r="V42" s="560"/>
      <c r="W42" s="560"/>
      <c r="X42" s="560"/>
      <c r="Y42" s="560"/>
      <c r="Z42" s="560"/>
      <c r="AA42" s="560"/>
      <c r="AB42" s="561"/>
      <c r="AC42" s="560"/>
      <c r="AD42" s="561"/>
      <c r="AE42" s="8"/>
      <c r="AF42" s="5"/>
      <c r="AG42" s="4"/>
    </row>
    <row r="43" spans="1:33" ht="13.5" customHeight="1" thickBot="1">
      <c r="A43" s="4"/>
      <c r="B43" s="30"/>
      <c r="C43" s="743" t="s">
        <v>673</v>
      </c>
      <c r="D43" s="744"/>
      <c r="E43" s="744"/>
      <c r="F43" s="744"/>
      <c r="G43" s="744"/>
      <c r="H43" s="744"/>
      <c r="I43" s="744"/>
      <c r="J43" s="744"/>
      <c r="K43" s="744"/>
      <c r="L43" s="744"/>
      <c r="M43" s="744"/>
      <c r="N43" s="744"/>
      <c r="O43" s="744"/>
      <c r="P43" s="744"/>
      <c r="Q43" s="744"/>
      <c r="R43" s="745"/>
      <c r="S43" s="745"/>
      <c r="T43" s="745"/>
      <c r="U43" s="745"/>
      <c r="V43" s="745"/>
      <c r="W43" s="745"/>
      <c r="X43" s="745"/>
      <c r="Y43" s="745"/>
      <c r="Z43" s="745"/>
      <c r="AA43" s="745"/>
      <c r="AB43" s="745"/>
      <c r="AC43" s="745"/>
      <c r="AD43" s="746"/>
      <c r="AE43" s="746"/>
      <c r="AF43" s="5"/>
      <c r="AG43" s="4"/>
    </row>
    <row r="44" spans="1:33" s="4" customFormat="1" ht="6.75" customHeight="1">
      <c r="B44" s="30"/>
      <c r="C44" s="1667" t="s">
        <v>259</v>
      </c>
      <c r="D44" s="1667"/>
      <c r="E44" s="138"/>
      <c r="F44" s="753"/>
      <c r="G44" s="753"/>
      <c r="H44" s="753"/>
      <c r="I44" s="753"/>
      <c r="J44" s="753"/>
      <c r="K44" s="753"/>
      <c r="L44" s="753"/>
      <c r="M44" s="753"/>
      <c r="N44" s="753"/>
      <c r="O44" s="753"/>
      <c r="P44" s="753"/>
      <c r="Q44" s="753"/>
      <c r="R44" s="748"/>
      <c r="S44" s="748"/>
      <c r="T44" s="748"/>
      <c r="U44" s="748"/>
      <c r="V44" s="748"/>
      <c r="W44" s="748"/>
      <c r="X44" s="748"/>
      <c r="Y44" s="748"/>
      <c r="Z44" s="748"/>
      <c r="AA44" s="748"/>
      <c r="AB44" s="748"/>
      <c r="AC44" s="748"/>
      <c r="AD44" s="748"/>
      <c r="AE44" s="220"/>
      <c r="AF44" s="5"/>
    </row>
    <row r="45" spans="1:33" ht="14.25" customHeight="1">
      <c r="A45" s="4"/>
      <c r="B45" s="30"/>
      <c r="C45" s="1507"/>
      <c r="D45" s="1507"/>
      <c r="E45" s="1109"/>
      <c r="F45" s="1109">
        <v>2011</v>
      </c>
      <c r="G45" s="245"/>
      <c r="H45" s="1615">
        <v>2012</v>
      </c>
      <c r="I45" s="1615"/>
      <c r="J45" s="1615"/>
      <c r="K45" s="1615"/>
      <c r="L45" s="1615"/>
      <c r="M45" s="1615"/>
      <c r="N45" s="1615"/>
      <c r="O45" s="1615"/>
      <c r="P45" s="1615"/>
      <c r="Q45" s="1110"/>
      <c r="R45" s="1668" t="s">
        <v>674</v>
      </c>
      <c r="S45" s="245"/>
      <c r="T45" s="1670"/>
      <c r="U45" s="1670"/>
      <c r="V45" s="1670"/>
      <c r="W45" s="1670"/>
      <c r="X45" s="1670"/>
      <c r="Y45" s="1670"/>
      <c r="Z45" s="1670"/>
      <c r="AA45" s="1670"/>
      <c r="AB45" s="1670"/>
      <c r="AC45" s="1670"/>
      <c r="AD45" s="1670"/>
      <c r="AE45" s="1110"/>
      <c r="AF45" s="8"/>
      <c r="AG45" s="4"/>
    </row>
    <row r="46" spans="1:33" ht="14.25" customHeight="1">
      <c r="A46" s="4"/>
      <c r="B46" s="30"/>
      <c r="C46" s="1113"/>
      <c r="D46" s="1113"/>
      <c r="E46" s="1109"/>
      <c r="F46" s="749" t="s">
        <v>144</v>
      </c>
      <c r="G46" s="545"/>
      <c r="H46" s="749" t="s">
        <v>143</v>
      </c>
      <c r="I46" s="545"/>
      <c r="J46" s="749" t="s">
        <v>154</v>
      </c>
      <c r="K46" s="545"/>
      <c r="L46" s="749" t="s">
        <v>153</v>
      </c>
      <c r="M46" s="545"/>
      <c r="N46" s="749" t="s">
        <v>152</v>
      </c>
      <c r="O46" s="545"/>
      <c r="P46" s="749" t="s">
        <v>151</v>
      </c>
      <c r="Q46" s="1110"/>
      <c r="R46" s="1669"/>
      <c r="S46" s="1110"/>
      <c r="T46" s="1110"/>
      <c r="U46" s="1110"/>
      <c r="V46" s="1110"/>
      <c r="W46" s="1110"/>
      <c r="X46" s="1110"/>
      <c r="Y46" s="1110"/>
      <c r="Z46" s="1110"/>
      <c r="AA46" s="1110"/>
      <c r="AB46" s="1110"/>
      <c r="AC46" s="1110"/>
      <c r="AD46" s="1110"/>
      <c r="AE46" s="1110"/>
      <c r="AF46" s="5"/>
      <c r="AG46" s="4"/>
    </row>
    <row r="47" spans="1:33" s="105" customFormat="1" ht="14.25" customHeight="1">
      <c r="A47" s="101"/>
      <c r="B47" s="127"/>
      <c r="C47" s="1114" t="s">
        <v>95</v>
      </c>
      <c r="D47" s="103"/>
      <c r="E47" s="120">
        <v>0</v>
      </c>
      <c r="F47" s="269">
        <v>317558</v>
      </c>
      <c r="G47" s="269"/>
      <c r="H47" s="269">
        <v>318360</v>
      </c>
      <c r="I47" s="269"/>
      <c r="J47" s="269">
        <v>323173</v>
      </c>
      <c r="K47" s="269"/>
      <c r="L47" s="269">
        <v>329435</v>
      </c>
      <c r="M47" s="269"/>
      <c r="N47" s="269">
        <v>331840</v>
      </c>
      <c r="O47" s="269"/>
      <c r="P47" s="269">
        <v>335576</v>
      </c>
      <c r="Q47" s="274"/>
      <c r="R47" s="558">
        <v>92.2</v>
      </c>
      <c r="S47" s="274"/>
      <c r="T47" s="274"/>
      <c r="U47" s="274"/>
      <c r="V47" s="274"/>
      <c r="W47" s="274"/>
      <c r="X47" s="274"/>
      <c r="Y47" s="274"/>
      <c r="Z47" s="274"/>
      <c r="AA47" s="274"/>
      <c r="AB47" s="274"/>
      <c r="AC47" s="274"/>
      <c r="AD47" s="274"/>
      <c r="AE47" s="120"/>
      <c r="AF47" s="128"/>
      <c r="AG47" s="101"/>
    </row>
    <row r="48" spans="1:33" ht="15" customHeight="1">
      <c r="A48" s="4"/>
      <c r="B48" s="30"/>
      <c r="C48" s="330" t="s">
        <v>89</v>
      </c>
      <c r="D48" s="18"/>
      <c r="E48" s="548"/>
      <c r="F48" s="269">
        <v>12262</v>
      </c>
      <c r="G48" s="269"/>
      <c r="H48" s="269">
        <v>12338</v>
      </c>
      <c r="I48" s="269"/>
      <c r="J48" s="269">
        <v>12653</v>
      </c>
      <c r="K48" s="269"/>
      <c r="L48" s="269">
        <v>13044</v>
      </c>
      <c r="M48" s="269"/>
      <c r="N48" s="269">
        <v>13091</v>
      </c>
      <c r="O48" s="269"/>
      <c r="P48" s="269">
        <v>13368</v>
      </c>
      <c r="Q48" s="274"/>
      <c r="R48" s="558">
        <v>94.52</v>
      </c>
      <c r="S48" s="274"/>
      <c r="T48" s="274"/>
      <c r="U48" s="274"/>
      <c r="V48" s="274"/>
      <c r="W48" s="274"/>
      <c r="X48" s="274"/>
      <c r="Y48" s="274"/>
      <c r="Z48" s="274"/>
      <c r="AA48" s="274"/>
      <c r="AB48" s="274"/>
      <c r="AC48" s="274"/>
      <c r="AD48" s="274"/>
      <c r="AE48" s="120"/>
      <c r="AF48" s="5"/>
      <c r="AG48" s="4"/>
    </row>
    <row r="49" spans="1:33" ht="11.65" customHeight="1">
      <c r="A49" s="4"/>
      <c r="B49" s="30"/>
      <c r="C49" s="330" t="s">
        <v>82</v>
      </c>
      <c r="D49" s="18"/>
      <c r="E49" s="548"/>
      <c r="F49" s="269">
        <v>5970</v>
      </c>
      <c r="G49" s="269"/>
      <c r="H49" s="269">
        <v>5971</v>
      </c>
      <c r="I49" s="269"/>
      <c r="J49" s="269">
        <v>6143</v>
      </c>
      <c r="K49" s="269"/>
      <c r="L49" s="269">
        <v>6322</v>
      </c>
      <c r="M49" s="269"/>
      <c r="N49" s="269">
        <v>6353</v>
      </c>
      <c r="O49" s="269"/>
      <c r="P49" s="269">
        <v>6516</v>
      </c>
      <c r="Q49" s="274"/>
      <c r="R49" s="558">
        <v>95.86</v>
      </c>
      <c r="S49" s="274"/>
      <c r="T49" s="274"/>
      <c r="U49" s="274"/>
      <c r="V49" s="274"/>
      <c r="W49" s="274"/>
      <c r="X49" s="274"/>
      <c r="Y49" s="274"/>
      <c r="Z49" s="274"/>
      <c r="AA49" s="274"/>
      <c r="AB49" s="274"/>
      <c r="AC49" s="274"/>
      <c r="AD49" s="274"/>
      <c r="AE49" s="548"/>
      <c r="AF49" s="5"/>
      <c r="AG49" s="4"/>
    </row>
    <row r="50" spans="1:33" ht="11.65" customHeight="1">
      <c r="A50" s="4"/>
      <c r="B50" s="30"/>
      <c r="C50" s="330" t="s">
        <v>91</v>
      </c>
      <c r="D50" s="18"/>
      <c r="E50" s="548"/>
      <c r="F50" s="269">
        <v>15695</v>
      </c>
      <c r="G50" s="269"/>
      <c r="H50" s="269">
        <v>15764</v>
      </c>
      <c r="I50" s="269"/>
      <c r="J50" s="269">
        <v>16113</v>
      </c>
      <c r="K50" s="269"/>
      <c r="L50" s="269">
        <v>16224</v>
      </c>
      <c r="M50" s="269"/>
      <c r="N50" s="269">
        <v>16303</v>
      </c>
      <c r="O50" s="269"/>
      <c r="P50" s="269">
        <v>16451</v>
      </c>
      <c r="Q50" s="274"/>
      <c r="R50" s="558">
        <v>88.08</v>
      </c>
      <c r="S50" s="274"/>
      <c r="T50" s="274"/>
      <c r="U50" s="274"/>
      <c r="V50" s="274"/>
      <c r="W50" s="274"/>
      <c r="X50" s="274"/>
      <c r="Y50" s="274"/>
      <c r="Z50" s="274"/>
      <c r="AA50" s="274"/>
      <c r="AB50" s="274"/>
      <c r="AC50" s="274"/>
      <c r="AD50" s="274"/>
      <c r="AE50" s="548"/>
      <c r="AF50" s="5"/>
      <c r="AG50" s="4"/>
    </row>
    <row r="51" spans="1:33" ht="11.65" customHeight="1">
      <c r="A51" s="4"/>
      <c r="B51" s="30"/>
      <c r="C51" s="330" t="s">
        <v>93</v>
      </c>
      <c r="D51" s="18"/>
      <c r="E51" s="548"/>
      <c r="F51" s="269">
        <v>2061</v>
      </c>
      <c r="G51" s="269"/>
      <c r="H51" s="269">
        <v>2093</v>
      </c>
      <c r="I51" s="269"/>
      <c r="J51" s="269">
        <v>2082</v>
      </c>
      <c r="K51" s="269"/>
      <c r="L51" s="269">
        <v>2187</v>
      </c>
      <c r="M51" s="269"/>
      <c r="N51" s="269">
        <v>2262</v>
      </c>
      <c r="O51" s="269"/>
      <c r="P51" s="269">
        <v>2269</v>
      </c>
      <c r="Q51" s="274"/>
      <c r="R51" s="558">
        <v>106.72</v>
      </c>
      <c r="S51" s="274"/>
      <c r="T51" s="274"/>
      <c r="U51" s="274"/>
      <c r="V51" s="274"/>
      <c r="W51" s="274"/>
      <c r="X51" s="274"/>
      <c r="Y51" s="274"/>
      <c r="Z51" s="274"/>
      <c r="AA51" s="274"/>
      <c r="AB51" s="274"/>
      <c r="AC51" s="274"/>
      <c r="AD51" s="548"/>
      <c r="AE51" s="5"/>
      <c r="AF51" s="4"/>
      <c r="AG51" s="4"/>
    </row>
    <row r="52" spans="1:33" ht="11.65" customHeight="1">
      <c r="A52" s="4"/>
      <c r="B52" s="30"/>
      <c r="C52" s="330" t="s">
        <v>102</v>
      </c>
      <c r="D52" s="18"/>
      <c r="E52" s="548"/>
      <c r="F52" s="269">
        <v>3493</v>
      </c>
      <c r="G52" s="269"/>
      <c r="H52" s="269">
        <v>3501</v>
      </c>
      <c r="I52" s="269"/>
      <c r="J52" s="269">
        <v>3629</v>
      </c>
      <c r="K52" s="269"/>
      <c r="L52" s="269">
        <v>3813</v>
      </c>
      <c r="M52" s="269"/>
      <c r="N52" s="269">
        <v>3884</v>
      </c>
      <c r="O52" s="269"/>
      <c r="P52" s="269">
        <v>3910</v>
      </c>
      <c r="Q52" s="274"/>
      <c r="R52" s="558">
        <v>86.1</v>
      </c>
      <c r="S52" s="274"/>
      <c r="T52" s="274"/>
      <c r="U52" s="274"/>
      <c r="V52" s="274"/>
      <c r="W52" s="274"/>
      <c r="X52" s="274"/>
      <c r="Y52" s="274"/>
      <c r="Z52" s="274"/>
      <c r="AA52" s="274"/>
      <c r="AB52" s="274"/>
      <c r="AC52" s="274"/>
      <c r="AD52" s="548"/>
      <c r="AE52" s="5"/>
      <c r="AF52" s="4"/>
      <c r="AG52" s="4"/>
    </row>
    <row r="53" spans="1:33" ht="11.65" customHeight="1">
      <c r="A53" s="4"/>
      <c r="B53" s="30"/>
      <c r="C53" s="330" t="s">
        <v>88</v>
      </c>
      <c r="D53" s="18"/>
      <c r="E53" s="548"/>
      <c r="F53" s="269">
        <v>9369</v>
      </c>
      <c r="G53" s="269"/>
      <c r="H53" s="269">
        <v>9509</v>
      </c>
      <c r="I53" s="269"/>
      <c r="J53" s="269">
        <v>9991</v>
      </c>
      <c r="K53" s="269"/>
      <c r="L53" s="269">
        <v>10208</v>
      </c>
      <c r="M53" s="269"/>
      <c r="N53" s="269">
        <v>10245</v>
      </c>
      <c r="O53" s="269"/>
      <c r="P53" s="269">
        <v>10490</v>
      </c>
      <c r="Q53" s="274"/>
      <c r="R53" s="558">
        <v>95.69</v>
      </c>
      <c r="S53" s="274"/>
      <c r="T53" s="274"/>
      <c r="U53" s="274"/>
      <c r="V53" s="274"/>
      <c r="W53" s="274"/>
      <c r="X53" s="274"/>
      <c r="Y53" s="274"/>
      <c r="Z53" s="274"/>
      <c r="AA53" s="274"/>
      <c r="AB53" s="274"/>
      <c r="AC53" s="274"/>
      <c r="AD53" s="548"/>
      <c r="AE53" s="5"/>
      <c r="AF53" s="4"/>
      <c r="AG53" s="4"/>
    </row>
    <row r="54" spans="1:33" ht="11.65" customHeight="1">
      <c r="A54" s="4"/>
      <c r="B54" s="30"/>
      <c r="C54" s="330" t="s">
        <v>83</v>
      </c>
      <c r="D54" s="18"/>
      <c r="E54" s="548"/>
      <c r="F54" s="269">
        <v>4473</v>
      </c>
      <c r="G54" s="269"/>
      <c r="H54" s="269">
        <v>4492</v>
      </c>
      <c r="I54" s="269"/>
      <c r="J54" s="269">
        <v>4526</v>
      </c>
      <c r="K54" s="269"/>
      <c r="L54" s="269">
        <v>4727</v>
      </c>
      <c r="M54" s="269"/>
      <c r="N54" s="269">
        <v>4817</v>
      </c>
      <c r="O54" s="269"/>
      <c r="P54" s="269">
        <v>4796</v>
      </c>
      <c r="Q54" s="274"/>
      <c r="R54" s="558">
        <v>88.89</v>
      </c>
      <c r="S54" s="274"/>
      <c r="T54" s="274"/>
      <c r="U54" s="274"/>
      <c r="V54" s="274"/>
      <c r="W54" s="274"/>
      <c r="X54" s="274"/>
      <c r="Y54" s="274"/>
      <c r="Z54" s="274"/>
      <c r="AA54" s="274"/>
      <c r="AB54" s="274"/>
      <c r="AC54" s="274"/>
      <c r="AD54" s="548"/>
      <c r="AE54" s="5"/>
      <c r="AF54" s="4"/>
      <c r="AG54" s="4"/>
    </row>
    <row r="55" spans="1:33" ht="11.65" customHeight="1">
      <c r="A55" s="4"/>
      <c r="B55" s="30"/>
      <c r="C55" s="330" t="s">
        <v>101</v>
      </c>
      <c r="D55" s="18"/>
      <c r="E55" s="548"/>
      <c r="F55" s="269">
        <v>10682</v>
      </c>
      <c r="G55" s="269"/>
      <c r="H55" s="269">
        <v>10590</v>
      </c>
      <c r="I55" s="269"/>
      <c r="J55" s="269">
        <v>10939</v>
      </c>
      <c r="K55" s="269"/>
      <c r="L55" s="269">
        <v>11479</v>
      </c>
      <c r="M55" s="269"/>
      <c r="N55" s="269">
        <v>11806</v>
      </c>
      <c r="O55" s="269"/>
      <c r="P55" s="269">
        <v>11927</v>
      </c>
      <c r="Q55" s="274"/>
      <c r="R55" s="558">
        <v>92.68</v>
      </c>
      <c r="S55" s="274"/>
      <c r="T55" s="274"/>
      <c r="U55" s="274"/>
      <c r="V55" s="274"/>
      <c r="W55" s="274"/>
      <c r="X55" s="274"/>
      <c r="Y55" s="274"/>
      <c r="Z55" s="274"/>
      <c r="AA55" s="274"/>
      <c r="AB55" s="274"/>
      <c r="AC55" s="274"/>
      <c r="AD55" s="548"/>
      <c r="AE55" s="5"/>
      <c r="AF55" s="4"/>
      <c r="AG55" s="4"/>
    </row>
    <row r="56" spans="1:33" ht="11.65" customHeight="1">
      <c r="A56" s="4"/>
      <c r="B56" s="30"/>
      <c r="C56" s="330" t="s">
        <v>103</v>
      </c>
      <c r="D56" s="18"/>
      <c r="E56" s="548"/>
      <c r="F56" s="269">
        <v>3965</v>
      </c>
      <c r="G56" s="269"/>
      <c r="H56" s="269">
        <v>3959</v>
      </c>
      <c r="I56" s="269"/>
      <c r="J56" s="269">
        <v>4182</v>
      </c>
      <c r="K56" s="269"/>
      <c r="L56" s="269">
        <v>4308</v>
      </c>
      <c r="M56" s="269"/>
      <c r="N56" s="269">
        <v>4235</v>
      </c>
      <c r="O56" s="269"/>
      <c r="P56" s="269">
        <v>4362</v>
      </c>
      <c r="Q56" s="274"/>
      <c r="R56" s="558">
        <v>81.84</v>
      </c>
      <c r="S56" s="274"/>
      <c r="T56" s="274"/>
      <c r="U56" s="274"/>
      <c r="V56" s="274"/>
      <c r="W56" s="274"/>
      <c r="X56" s="274"/>
      <c r="Y56" s="274"/>
      <c r="Z56" s="274"/>
      <c r="AA56" s="274"/>
      <c r="AB56" s="274"/>
      <c r="AC56" s="274"/>
      <c r="AD56" s="548"/>
      <c r="AE56" s="5"/>
      <c r="AF56" s="4"/>
      <c r="AG56" s="4"/>
    </row>
    <row r="57" spans="1:33" ht="11.65" customHeight="1">
      <c r="A57" s="4"/>
      <c r="B57" s="30"/>
      <c r="C57" s="330" t="s">
        <v>87</v>
      </c>
      <c r="D57" s="18"/>
      <c r="E57" s="548"/>
      <c r="F57" s="269">
        <v>6256</v>
      </c>
      <c r="G57" s="269"/>
      <c r="H57" s="269">
        <v>6302</v>
      </c>
      <c r="I57" s="269"/>
      <c r="J57" s="269">
        <v>6491</v>
      </c>
      <c r="K57" s="269"/>
      <c r="L57" s="269">
        <v>6643</v>
      </c>
      <c r="M57" s="269"/>
      <c r="N57" s="269">
        <v>6812</v>
      </c>
      <c r="O57" s="269"/>
      <c r="P57" s="269">
        <v>6783</v>
      </c>
      <c r="Q57" s="274"/>
      <c r="R57" s="558">
        <v>90.55</v>
      </c>
      <c r="S57" s="274"/>
      <c r="T57" s="274"/>
      <c r="U57" s="274"/>
      <c r="V57" s="274"/>
      <c r="W57" s="274"/>
      <c r="X57" s="274"/>
      <c r="Y57" s="274"/>
      <c r="Z57" s="274"/>
      <c r="AA57" s="274"/>
      <c r="AB57" s="274"/>
      <c r="AC57" s="274"/>
      <c r="AD57" s="548"/>
      <c r="AE57" s="5"/>
      <c r="AF57" s="4"/>
      <c r="AG57" s="4"/>
    </row>
    <row r="58" spans="1:33" ht="11.65" customHeight="1">
      <c r="A58" s="4"/>
      <c r="B58" s="30"/>
      <c r="C58" s="330" t="s">
        <v>86</v>
      </c>
      <c r="D58" s="18"/>
      <c r="E58" s="548"/>
      <c r="F58" s="269">
        <v>63753</v>
      </c>
      <c r="G58" s="269"/>
      <c r="H58" s="269">
        <v>63754</v>
      </c>
      <c r="I58" s="269"/>
      <c r="J58" s="269">
        <v>64535</v>
      </c>
      <c r="K58" s="269"/>
      <c r="L58" s="269">
        <v>65279</v>
      </c>
      <c r="M58" s="269"/>
      <c r="N58" s="269">
        <v>64831</v>
      </c>
      <c r="O58" s="269"/>
      <c r="P58" s="269">
        <v>65069</v>
      </c>
      <c r="Q58" s="274"/>
      <c r="R58" s="558">
        <v>96.52</v>
      </c>
      <c r="S58" s="274"/>
      <c r="T58" s="274"/>
      <c r="U58" s="274"/>
      <c r="V58" s="274"/>
      <c r="W58" s="274"/>
      <c r="X58" s="274"/>
      <c r="Y58" s="274"/>
      <c r="Z58" s="274"/>
      <c r="AA58" s="274"/>
      <c r="AB58" s="274"/>
      <c r="AC58" s="274"/>
      <c r="AD58" s="548"/>
      <c r="AE58" s="5"/>
      <c r="AF58" s="4"/>
      <c r="AG58" s="4"/>
    </row>
    <row r="59" spans="1:33" ht="11.65" customHeight="1">
      <c r="A59" s="4"/>
      <c r="B59" s="30"/>
      <c r="C59" s="330" t="s">
        <v>84</v>
      </c>
      <c r="D59" s="18"/>
      <c r="E59" s="548"/>
      <c r="F59" s="269">
        <v>5165</v>
      </c>
      <c r="G59" s="269"/>
      <c r="H59" s="269">
        <v>5119</v>
      </c>
      <c r="I59" s="269"/>
      <c r="J59" s="269">
        <v>5166</v>
      </c>
      <c r="K59" s="269"/>
      <c r="L59" s="269">
        <v>5119</v>
      </c>
      <c r="M59" s="269"/>
      <c r="N59" s="269">
        <v>5079</v>
      </c>
      <c r="O59" s="269"/>
      <c r="P59" s="269">
        <v>5046</v>
      </c>
      <c r="Q59" s="274"/>
      <c r="R59" s="558">
        <v>94.34</v>
      </c>
      <c r="S59" s="274"/>
      <c r="T59" s="274"/>
      <c r="U59" s="274"/>
      <c r="V59" s="274"/>
      <c r="W59" s="274"/>
      <c r="X59" s="274"/>
      <c r="Y59" s="274"/>
      <c r="Z59" s="274"/>
      <c r="AA59" s="274"/>
      <c r="AB59" s="274"/>
      <c r="AC59" s="274"/>
      <c r="AD59" s="548"/>
      <c r="AE59" s="5"/>
      <c r="AF59" s="4"/>
      <c r="AG59" s="4"/>
    </row>
    <row r="60" spans="1:33" ht="11.65" customHeight="1">
      <c r="A60" s="4"/>
      <c r="B60" s="30"/>
      <c r="C60" s="330" t="s">
        <v>90</v>
      </c>
      <c r="D60" s="18"/>
      <c r="E60" s="548"/>
      <c r="F60" s="269">
        <v>98143</v>
      </c>
      <c r="G60" s="269"/>
      <c r="H60" s="269">
        <v>98121</v>
      </c>
      <c r="I60" s="269"/>
      <c r="J60" s="269">
        <v>98229</v>
      </c>
      <c r="K60" s="269"/>
      <c r="L60" s="269">
        <v>99113</v>
      </c>
      <c r="M60" s="269"/>
      <c r="N60" s="269">
        <v>99818</v>
      </c>
      <c r="O60" s="269"/>
      <c r="P60" s="269">
        <v>100778</v>
      </c>
      <c r="Q60" s="274"/>
      <c r="R60" s="558">
        <v>92.74</v>
      </c>
      <c r="S60" s="274"/>
      <c r="T60" s="274"/>
      <c r="U60" s="274"/>
      <c r="V60" s="274"/>
      <c r="W60" s="274"/>
      <c r="X60" s="274"/>
      <c r="Y60" s="274"/>
      <c r="Z60" s="274"/>
      <c r="AA60" s="274"/>
      <c r="AB60" s="274"/>
      <c r="AC60" s="274"/>
      <c r="AD60" s="548"/>
      <c r="AE60" s="5"/>
      <c r="AF60" s="4"/>
      <c r="AG60" s="4"/>
    </row>
    <row r="61" spans="1:33" ht="11.65" customHeight="1">
      <c r="A61" s="4"/>
      <c r="B61" s="30"/>
      <c r="C61" s="330" t="s">
        <v>109</v>
      </c>
      <c r="D61" s="18"/>
      <c r="E61" s="548"/>
      <c r="F61" s="269">
        <v>7522</v>
      </c>
      <c r="G61" s="269"/>
      <c r="H61" s="269">
        <v>7590</v>
      </c>
      <c r="I61" s="269"/>
      <c r="J61" s="269">
        <v>7586</v>
      </c>
      <c r="K61" s="269"/>
      <c r="L61" s="269">
        <v>7957</v>
      </c>
      <c r="M61" s="269"/>
      <c r="N61" s="269">
        <v>8073</v>
      </c>
      <c r="O61" s="269"/>
      <c r="P61" s="269">
        <v>8162</v>
      </c>
      <c r="Q61" s="274"/>
      <c r="R61" s="558">
        <v>92.48</v>
      </c>
      <c r="S61" s="274"/>
      <c r="T61" s="274"/>
      <c r="U61" s="274"/>
      <c r="V61" s="274"/>
      <c r="W61" s="274"/>
      <c r="X61" s="274"/>
      <c r="Y61" s="274"/>
      <c r="Z61" s="274"/>
      <c r="AA61" s="274"/>
      <c r="AB61" s="274"/>
      <c r="AC61" s="274"/>
      <c r="AD61" s="548"/>
      <c r="AE61" s="5"/>
      <c r="AF61" s="4"/>
      <c r="AG61" s="4"/>
    </row>
    <row r="62" spans="1:33" ht="11.65" customHeight="1">
      <c r="A62" s="4"/>
      <c r="B62" s="30"/>
      <c r="C62" s="330" t="s">
        <v>85</v>
      </c>
      <c r="D62" s="18"/>
      <c r="E62" s="548"/>
      <c r="F62" s="269">
        <v>23540</v>
      </c>
      <c r="G62" s="269"/>
      <c r="H62" s="269">
        <v>23656</v>
      </c>
      <c r="I62" s="269"/>
      <c r="J62" s="269">
        <v>24547</v>
      </c>
      <c r="K62" s="269"/>
      <c r="L62" s="269">
        <v>25288</v>
      </c>
      <c r="M62" s="269"/>
      <c r="N62" s="269">
        <v>25645</v>
      </c>
      <c r="O62" s="269"/>
      <c r="P62" s="269">
        <v>26234</v>
      </c>
      <c r="Q62" s="274"/>
      <c r="R62" s="558">
        <v>97.54</v>
      </c>
      <c r="S62" s="274"/>
      <c r="T62" s="274"/>
      <c r="U62" s="274"/>
      <c r="V62" s="274"/>
      <c r="W62" s="274"/>
      <c r="X62" s="274"/>
      <c r="Y62" s="274"/>
      <c r="Z62" s="274"/>
      <c r="AA62" s="274"/>
      <c r="AB62" s="274"/>
      <c r="AC62" s="274"/>
      <c r="AD62" s="548"/>
      <c r="AE62" s="5"/>
      <c r="AF62" s="4"/>
      <c r="AG62" s="4"/>
    </row>
    <row r="63" spans="1:33" ht="11.65" customHeight="1">
      <c r="A63" s="4"/>
      <c r="B63" s="30"/>
      <c r="C63" s="330" t="s">
        <v>92</v>
      </c>
      <c r="D63" s="18"/>
      <c r="E63" s="548"/>
      <c r="F63" s="269">
        <v>3379</v>
      </c>
      <c r="G63" s="269"/>
      <c r="H63" s="269">
        <v>3362</v>
      </c>
      <c r="I63" s="269"/>
      <c r="J63" s="269">
        <v>3423</v>
      </c>
      <c r="K63" s="269"/>
      <c r="L63" s="269">
        <v>3483</v>
      </c>
      <c r="M63" s="269"/>
      <c r="N63" s="269">
        <v>3583</v>
      </c>
      <c r="O63" s="269"/>
      <c r="P63" s="269">
        <v>3662</v>
      </c>
      <c r="Q63" s="274"/>
      <c r="R63" s="558">
        <v>89.98</v>
      </c>
      <c r="S63" s="274"/>
      <c r="T63" s="274"/>
      <c r="U63" s="274"/>
      <c r="V63" s="274"/>
      <c r="W63" s="274"/>
      <c r="X63" s="274"/>
      <c r="Y63" s="274"/>
      <c r="Z63" s="274"/>
      <c r="AA63" s="274"/>
      <c r="AB63" s="274"/>
      <c r="AC63" s="274"/>
      <c r="AD63" s="548"/>
      <c r="AE63" s="5"/>
      <c r="AF63" s="4"/>
      <c r="AG63" s="4"/>
    </row>
    <row r="64" spans="1:33" ht="11.65" customHeight="1">
      <c r="A64" s="4"/>
      <c r="B64" s="30"/>
      <c r="C64" s="330" t="s">
        <v>94</v>
      </c>
      <c r="D64" s="18"/>
      <c r="E64" s="548"/>
      <c r="F64" s="269">
        <v>6449</v>
      </c>
      <c r="G64" s="269"/>
      <c r="H64" s="269">
        <v>6393</v>
      </c>
      <c r="I64" s="269"/>
      <c r="J64" s="269">
        <v>6505</v>
      </c>
      <c r="K64" s="269"/>
      <c r="L64" s="269">
        <v>6732</v>
      </c>
      <c r="M64" s="269"/>
      <c r="N64" s="269">
        <v>6822</v>
      </c>
      <c r="O64" s="269"/>
      <c r="P64" s="269">
        <v>6885</v>
      </c>
      <c r="Q64" s="274"/>
      <c r="R64" s="558">
        <v>93.85</v>
      </c>
      <c r="S64" s="274"/>
      <c r="T64" s="274"/>
      <c r="U64" s="274"/>
      <c r="V64" s="274"/>
      <c r="W64" s="274"/>
      <c r="X64" s="274"/>
      <c r="Y64" s="274"/>
      <c r="Z64" s="274"/>
      <c r="AA64" s="274"/>
      <c r="AB64" s="274"/>
      <c r="AC64" s="274"/>
      <c r="AD64" s="548"/>
      <c r="AE64" s="5"/>
      <c r="AF64" s="4"/>
      <c r="AG64" s="4"/>
    </row>
    <row r="65" spans="1:33" ht="11.65" customHeight="1">
      <c r="A65" s="4"/>
      <c r="B65" s="30"/>
      <c r="C65" s="330" t="s">
        <v>104</v>
      </c>
      <c r="D65" s="18"/>
      <c r="E65" s="548"/>
      <c r="F65" s="269">
        <v>11886</v>
      </c>
      <c r="G65" s="269"/>
      <c r="H65" s="269">
        <v>11984</v>
      </c>
      <c r="I65" s="269"/>
      <c r="J65" s="269">
        <v>12067</v>
      </c>
      <c r="K65" s="269"/>
      <c r="L65" s="269">
        <v>12270</v>
      </c>
      <c r="M65" s="269"/>
      <c r="N65" s="269">
        <v>12433</v>
      </c>
      <c r="O65" s="269"/>
      <c r="P65" s="269">
        <v>12451</v>
      </c>
      <c r="Q65" s="274"/>
      <c r="R65" s="558">
        <v>84.44</v>
      </c>
      <c r="S65" s="274"/>
      <c r="T65" s="274"/>
      <c r="U65" s="274"/>
      <c r="V65" s="274"/>
      <c r="W65" s="274"/>
      <c r="X65" s="274"/>
      <c r="Y65" s="274"/>
      <c r="Z65" s="274"/>
      <c r="AA65" s="274"/>
      <c r="AB65" s="274"/>
      <c r="AC65" s="274"/>
      <c r="AD65" s="548"/>
      <c r="AE65" s="5"/>
      <c r="AF65" s="4"/>
      <c r="AG65" s="4"/>
    </row>
    <row r="66" spans="1:33" ht="11.25" customHeight="1">
      <c r="A66" s="4"/>
      <c r="B66" s="30"/>
      <c r="C66" s="330" t="s">
        <v>255</v>
      </c>
      <c r="D66" s="18"/>
      <c r="E66" s="548"/>
      <c r="F66" s="269">
        <v>17597</v>
      </c>
      <c r="G66" s="269"/>
      <c r="H66" s="269">
        <v>18072</v>
      </c>
      <c r="I66" s="269"/>
      <c r="J66" s="269">
        <v>18439</v>
      </c>
      <c r="K66" s="269"/>
      <c r="L66" s="269">
        <v>19224</v>
      </c>
      <c r="M66" s="269"/>
      <c r="N66" s="269">
        <v>19720</v>
      </c>
      <c r="O66" s="269"/>
      <c r="P66" s="269">
        <v>20351</v>
      </c>
      <c r="Q66" s="274"/>
      <c r="R66" s="558">
        <v>76.02</v>
      </c>
      <c r="S66" s="274"/>
      <c r="T66" s="274"/>
      <c r="U66" s="274"/>
      <c r="V66" s="274"/>
      <c r="W66" s="274"/>
      <c r="X66" s="274"/>
      <c r="Y66" s="274"/>
      <c r="Z66" s="274"/>
      <c r="AA66" s="274"/>
      <c r="AB66" s="274"/>
      <c r="AC66" s="274"/>
      <c r="AD66" s="548"/>
      <c r="AE66" s="5"/>
      <c r="AF66" s="4"/>
      <c r="AG66" s="4"/>
    </row>
    <row r="67" spans="1:33" ht="11.65" customHeight="1">
      <c r="A67" s="4"/>
      <c r="B67" s="30"/>
      <c r="C67" s="330" t="s">
        <v>256</v>
      </c>
      <c r="D67" s="18"/>
      <c r="E67" s="548"/>
      <c r="F67" s="269">
        <v>5898</v>
      </c>
      <c r="G67" s="269"/>
      <c r="H67" s="269">
        <v>5790</v>
      </c>
      <c r="I67" s="269"/>
      <c r="J67" s="269">
        <v>5927</v>
      </c>
      <c r="K67" s="269"/>
      <c r="L67" s="269">
        <v>6015</v>
      </c>
      <c r="M67" s="269"/>
      <c r="N67" s="269">
        <v>6028</v>
      </c>
      <c r="O67" s="269"/>
      <c r="P67" s="269">
        <v>6066</v>
      </c>
      <c r="Q67" s="274"/>
      <c r="R67" s="558">
        <v>86.65</v>
      </c>
      <c r="S67" s="274"/>
      <c r="T67" s="274"/>
      <c r="U67" s="274"/>
      <c r="V67" s="274"/>
      <c r="W67" s="274"/>
      <c r="X67" s="274"/>
      <c r="Y67" s="274"/>
      <c r="Z67" s="274"/>
      <c r="AA67" s="274"/>
      <c r="AB67" s="274"/>
      <c r="AC67" s="274"/>
      <c r="AD67" s="548"/>
      <c r="AE67" s="5"/>
      <c r="AF67" s="4"/>
      <c r="AG67" s="4"/>
    </row>
    <row r="68" spans="1:33" s="755" customFormat="1" ht="9" customHeight="1">
      <c r="A68" s="502"/>
      <c r="B68" s="1104"/>
      <c r="C68" s="1666" t="s">
        <v>675</v>
      </c>
      <c r="D68" s="1666"/>
      <c r="E68" s="1666"/>
      <c r="F68" s="1666"/>
      <c r="G68" s="1666"/>
      <c r="H68" s="1666"/>
      <c r="I68" s="1666"/>
      <c r="J68" s="1666"/>
      <c r="K68" s="1666"/>
      <c r="L68" s="1666"/>
      <c r="M68" s="1666"/>
      <c r="N68" s="1666"/>
      <c r="O68" s="1666"/>
      <c r="P68" s="1666"/>
      <c r="Q68" s="1666"/>
      <c r="R68" s="1666"/>
      <c r="S68" s="1666"/>
      <c r="T68" s="1666"/>
      <c r="U68" s="1666"/>
      <c r="V68" s="1666"/>
      <c r="W68" s="1666"/>
      <c r="X68" s="1666"/>
      <c r="Y68" s="1666"/>
      <c r="Z68" s="1666"/>
      <c r="AA68" s="1666"/>
      <c r="AB68" s="1666"/>
      <c r="AC68" s="1666"/>
      <c r="AD68" s="1666"/>
      <c r="AE68" s="754"/>
      <c r="AF68" s="1106"/>
      <c r="AG68" s="502"/>
    </row>
    <row r="69" spans="1:33" ht="10.5" customHeight="1">
      <c r="A69" s="4"/>
      <c r="B69" s="1104"/>
      <c r="C69" s="95" t="s">
        <v>260</v>
      </c>
      <c r="D69" s="18"/>
      <c r="E69" s="756"/>
      <c r="F69" s="756"/>
      <c r="G69" s="756"/>
      <c r="H69" s="756"/>
      <c r="I69" s="756"/>
      <c r="J69" s="756"/>
      <c r="K69" s="756"/>
      <c r="L69" s="756"/>
      <c r="M69" s="756"/>
      <c r="N69" s="757" t="s">
        <v>261</v>
      </c>
      <c r="O69" s="756"/>
      <c r="P69" s="758"/>
      <c r="Q69" s="758"/>
      <c r="R69" s="758"/>
      <c r="S69" s="758"/>
      <c r="T69" s="758"/>
      <c r="U69" s="758"/>
      <c r="V69" s="758"/>
      <c r="W69" s="758"/>
      <c r="X69" s="758"/>
      <c r="Y69" s="548"/>
      <c r="Z69" s="758"/>
      <c r="AA69" s="758"/>
      <c r="AB69" s="758"/>
      <c r="AC69" s="758"/>
      <c r="AD69" s="758"/>
      <c r="AE69" s="756"/>
      <c r="AF69" s="5"/>
      <c r="AG69" s="4"/>
    </row>
    <row r="70" spans="1:33" ht="8.25" customHeight="1" thickBot="1">
      <c r="A70" s="4"/>
      <c r="B70" s="143"/>
      <c r="C70" s="783" t="s">
        <v>651</v>
      </c>
      <c r="D70" s="18"/>
      <c r="E70" s="756"/>
      <c r="F70" s="756"/>
      <c r="G70" s="756"/>
      <c r="H70" s="756"/>
      <c r="I70" s="756"/>
      <c r="J70" s="756"/>
      <c r="K70" s="756"/>
      <c r="L70" s="756"/>
      <c r="M70" s="756"/>
      <c r="N70" s="757"/>
      <c r="O70" s="756"/>
      <c r="P70" s="758"/>
      <c r="Q70" s="758"/>
      <c r="R70" s="758"/>
      <c r="S70" s="758"/>
      <c r="T70" s="758"/>
      <c r="U70" s="758"/>
      <c r="V70" s="758"/>
      <c r="W70" s="758"/>
      <c r="X70" s="758"/>
      <c r="Y70" s="548"/>
      <c r="Z70" s="758"/>
      <c r="AA70" s="758"/>
      <c r="AB70" s="758"/>
      <c r="AC70" s="758"/>
      <c r="AD70" s="758"/>
      <c r="AE70" s="756"/>
      <c r="AF70" s="5"/>
      <c r="AG70" s="4"/>
    </row>
    <row r="71" spans="1:33" ht="13.5" thickBot="1">
      <c r="A71" s="4"/>
      <c r="B71" s="114">
        <v>18</v>
      </c>
      <c r="C71" s="1412" t="s">
        <v>655</v>
      </c>
      <c r="D71" s="1412"/>
      <c r="E71" s="1412"/>
      <c r="F71" s="1412"/>
      <c r="G71" s="1412"/>
      <c r="H71" s="1412"/>
      <c r="I71" s="8"/>
      <c r="J71" s="8"/>
      <c r="K71" s="8"/>
      <c r="L71" s="8"/>
      <c r="M71" s="8"/>
      <c r="N71" s="8"/>
      <c r="O71" s="8"/>
      <c r="P71" s="8"/>
      <c r="Q71" s="8"/>
      <c r="R71" s="8"/>
      <c r="S71" s="8"/>
      <c r="T71" s="8"/>
      <c r="U71" s="8"/>
      <c r="V71" s="8"/>
      <c r="W71" s="8"/>
      <c r="X71" s="8"/>
      <c r="Y71" s="8"/>
      <c r="Z71" s="8"/>
      <c r="AA71" s="8"/>
      <c r="AB71" s="8"/>
      <c r="AC71" s="8"/>
      <c r="AD71" s="8"/>
      <c r="AE71" s="8"/>
      <c r="AF71" s="8"/>
      <c r="AG71" s="8"/>
    </row>
    <row r="72" spans="1:33" ht="13.5" customHeight="1">
      <c r="A72" s="115"/>
      <c r="B72" s="115"/>
      <c r="C72" s="115"/>
      <c r="D72" s="115"/>
      <c r="E72" s="115"/>
      <c r="F72" s="115"/>
      <c r="G72" s="115"/>
      <c r="H72" s="115"/>
      <c r="I72" s="115"/>
      <c r="J72" s="115"/>
      <c r="K72" s="115"/>
      <c r="L72" s="115"/>
      <c r="M72" s="115"/>
      <c r="N72" s="115"/>
      <c r="O72" s="115"/>
      <c r="P72" s="115"/>
      <c r="Q72" s="115"/>
      <c r="R72" s="115"/>
      <c r="S72" s="115"/>
      <c r="T72" s="115"/>
      <c r="U72" s="115"/>
      <c r="W72" s="115"/>
      <c r="X72" s="115"/>
      <c r="Y72" s="115"/>
      <c r="Z72" s="115"/>
      <c r="AA72" s="115"/>
      <c r="AB72" s="135"/>
      <c r="AC72" s="115"/>
      <c r="AD72" s="135"/>
      <c r="AE72" s="115"/>
      <c r="AF72" s="115"/>
      <c r="AG72" s="115"/>
    </row>
    <row r="73" spans="1:33">
      <c r="A73" s="115"/>
      <c r="B73" s="115"/>
      <c r="C73" s="115"/>
      <c r="D73" s="115"/>
      <c r="E73" s="115"/>
      <c r="F73" s="759"/>
      <c r="G73" s="759"/>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row>
    <row r="74" spans="1:33">
      <c r="A74" s="115"/>
      <c r="B74" s="115"/>
      <c r="C74" s="115"/>
      <c r="D74" s="115"/>
      <c r="E74" s="115"/>
      <c r="F74" s="115"/>
      <c r="G74" s="115"/>
      <c r="H74" s="115" t="s">
        <v>39</v>
      </c>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row>
    <row r="75" spans="1:3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row>
    <row r="76" spans="1:3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row>
    <row r="77" spans="1:33">
      <c r="AB77" s="46"/>
      <c r="AD77" s="46"/>
    </row>
    <row r="82" spans="28:32" ht="8.25" customHeight="1"/>
    <row r="84" spans="28:32" ht="9" customHeight="1">
      <c r="AF84" s="9"/>
    </row>
    <row r="85" spans="28:32" ht="8.25" customHeight="1">
      <c r="AB85" s="1105"/>
      <c r="AD85" s="1105"/>
      <c r="AF85" s="1105"/>
    </row>
    <row r="86" spans="28:32" ht="9.75" customHeight="1"/>
  </sheetData>
  <mergeCells count="13">
    <mergeCell ref="X1:AE1"/>
    <mergeCell ref="B2:D2"/>
    <mergeCell ref="C5:D6"/>
    <mergeCell ref="U5:AA5"/>
    <mergeCell ref="AB5:AD5"/>
    <mergeCell ref="H6:P6"/>
    <mergeCell ref="R6:R7"/>
    <mergeCell ref="C68:AD68"/>
    <mergeCell ref="C71:H71"/>
    <mergeCell ref="C44:D45"/>
    <mergeCell ref="H45:P45"/>
    <mergeCell ref="R45:R46"/>
    <mergeCell ref="T45:AD4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indexed="22"/>
  </sheetPr>
  <dimension ref="A1:X78"/>
  <sheetViews>
    <sheetView zoomScaleNormal="100" workbookViewId="0">
      <selection activeCell="AB10" sqref="AB10"/>
    </sheetView>
  </sheetViews>
  <sheetFormatPr defaultRowHeight="12.75"/>
  <cols>
    <col min="1" max="1" width="1" style="297" customWidth="1"/>
    <col min="2" max="2" width="2.5703125" style="297" customWidth="1"/>
    <col min="3" max="3" width="1.140625" style="297" customWidth="1"/>
    <col min="4" max="4" width="27.5703125" style="297" customWidth="1"/>
    <col min="5" max="5" width="0.42578125" style="297" customWidth="1"/>
    <col min="6" max="6" width="7.140625" style="9" customWidth="1"/>
    <col min="7" max="7" width="0.42578125" style="9" customWidth="1"/>
    <col min="8" max="8" width="7.140625" style="9" customWidth="1"/>
    <col min="9" max="9" width="0.28515625" style="9" customWidth="1"/>
    <col min="10" max="10" width="7.140625" style="9" customWidth="1"/>
    <col min="11" max="11" width="0.28515625" style="9" customWidth="1"/>
    <col min="12" max="12" width="7.140625" style="9" customWidth="1"/>
    <col min="13" max="13" width="0.28515625" style="9" customWidth="1"/>
    <col min="14" max="14" width="7.140625" style="9" customWidth="1"/>
    <col min="15" max="15" width="0.42578125" style="9" customWidth="1"/>
    <col min="16" max="16" width="7.140625" style="9" customWidth="1"/>
    <col min="17" max="17" width="0.28515625" style="9" customWidth="1"/>
    <col min="18" max="18" width="7.140625" style="1163" customWidth="1"/>
    <col min="19" max="19" width="0.42578125" style="9" customWidth="1"/>
    <col min="20" max="20" width="7.140625" style="9" customWidth="1"/>
    <col min="21" max="21" width="0.42578125" style="9" customWidth="1"/>
    <col min="22" max="22" width="7.140625" style="1163" customWidth="1"/>
    <col min="23" max="23" width="2.5703125" style="297" customWidth="1"/>
    <col min="24" max="24" width="1" style="297" customWidth="1"/>
    <col min="25" max="16384" width="9.140625" style="297"/>
  </cols>
  <sheetData>
    <row r="1" spans="1:24" ht="13.5" customHeight="1" thickBot="1">
      <c r="A1" s="4"/>
      <c r="B1" s="61"/>
      <c r="C1" s="1679" t="s">
        <v>33</v>
      </c>
      <c r="D1" s="1611"/>
      <c r="E1" s="28"/>
      <c r="F1" s="1131"/>
      <c r="G1" s="1131"/>
      <c r="H1" s="1131"/>
      <c r="I1" s="1131"/>
      <c r="J1" s="1131"/>
      <c r="K1" s="1131"/>
      <c r="L1" s="1131"/>
      <c r="M1" s="1131"/>
      <c r="N1" s="1131"/>
      <c r="O1" s="1131"/>
      <c r="Q1" s="1115"/>
      <c r="R1" s="1115"/>
      <c r="S1" s="1115"/>
      <c r="T1" s="1115"/>
      <c r="U1" s="1115"/>
      <c r="V1" s="1115"/>
      <c r="W1" s="29"/>
      <c r="X1" s="4"/>
    </row>
    <row r="2" spans="1:24" ht="6" customHeight="1">
      <c r="A2" s="4"/>
      <c r="B2" s="1672"/>
      <c r="C2" s="1672"/>
      <c r="D2" s="1672"/>
      <c r="E2" s="1116"/>
      <c r="F2" s="1132"/>
      <c r="G2" s="1132"/>
      <c r="H2" s="1133"/>
      <c r="I2" s="1133"/>
      <c r="J2" s="1133"/>
      <c r="K2" s="1133"/>
      <c r="L2" s="1133"/>
      <c r="M2" s="1133"/>
      <c r="N2" s="1133"/>
      <c r="O2" s="1133"/>
      <c r="P2" s="1133"/>
      <c r="Q2" s="1133"/>
      <c r="R2" s="36"/>
      <c r="S2" s="1133"/>
      <c r="T2" s="1133"/>
      <c r="U2" s="1133"/>
      <c r="V2" s="36"/>
      <c r="W2" s="49"/>
      <c r="X2" s="4"/>
    </row>
    <row r="3" spans="1:24" ht="13.5" customHeight="1" thickBot="1">
      <c r="A3" s="4"/>
      <c r="B3" s="8"/>
      <c r="C3" s="8"/>
      <c r="D3" s="8"/>
      <c r="E3" s="8"/>
      <c r="F3" s="55"/>
      <c r="G3" s="55"/>
      <c r="H3" s="55"/>
      <c r="I3" s="55"/>
      <c r="J3" s="55"/>
      <c r="K3" s="55"/>
      <c r="L3" s="55"/>
      <c r="M3" s="55"/>
      <c r="N3" s="55" t="s">
        <v>39</v>
      </c>
      <c r="O3" s="55"/>
      <c r="P3" s="55"/>
      <c r="Q3" s="55"/>
      <c r="R3" s="883"/>
      <c r="S3" s="55"/>
      <c r="T3" s="55"/>
      <c r="U3" s="55"/>
      <c r="V3" s="883" t="s">
        <v>100</v>
      </c>
      <c r="W3" s="22"/>
      <c r="X3" s="4"/>
    </row>
    <row r="4" spans="1:24" s="12" customFormat="1" ht="13.5" customHeight="1" thickBot="1">
      <c r="A4" s="11"/>
      <c r="B4" s="21"/>
      <c r="C4" s="743" t="s">
        <v>0</v>
      </c>
      <c r="D4" s="744"/>
      <c r="E4" s="744"/>
      <c r="F4" s="1134"/>
      <c r="G4" s="1135"/>
      <c r="H4" s="1135"/>
      <c r="I4" s="1135"/>
      <c r="J4" s="1135"/>
      <c r="K4" s="1135"/>
      <c r="L4" s="1135"/>
      <c r="M4" s="1135"/>
      <c r="N4" s="1135"/>
      <c r="O4" s="1135"/>
      <c r="P4" s="1135"/>
      <c r="Q4" s="1135"/>
      <c r="R4" s="1136"/>
      <c r="S4" s="1135"/>
      <c r="T4" s="1135"/>
      <c r="U4" s="1135"/>
      <c r="V4" s="1137"/>
      <c r="W4" s="22"/>
      <c r="X4" s="4"/>
    </row>
    <row r="5" spans="1:24" ht="4.5" customHeight="1">
      <c r="A5" s="4"/>
      <c r="B5" s="8"/>
      <c r="C5" s="1667" t="s">
        <v>106</v>
      </c>
      <c r="D5" s="1667"/>
      <c r="E5" s="1118"/>
      <c r="G5" s="1138"/>
      <c r="H5" s="1138"/>
      <c r="I5" s="1138"/>
      <c r="J5" s="1138"/>
      <c r="K5" s="1138"/>
      <c r="L5" s="1138"/>
      <c r="M5" s="1138"/>
      <c r="N5" s="1138"/>
      <c r="O5" s="1138"/>
      <c r="P5" s="1138"/>
      <c r="Q5" s="1138"/>
      <c r="R5" s="1138"/>
      <c r="S5" s="1138"/>
      <c r="T5" s="1138"/>
      <c r="U5" s="1138"/>
      <c r="V5" s="1138"/>
      <c r="W5" s="22"/>
      <c r="X5" s="4"/>
    </row>
    <row r="6" spans="1:24" ht="12" customHeight="1">
      <c r="A6" s="4"/>
      <c r="B6" s="8"/>
      <c r="C6" s="1507"/>
      <c r="D6" s="1507"/>
      <c r="E6" s="1118"/>
      <c r="F6" s="1675">
        <v>2011</v>
      </c>
      <c r="G6" s="1675"/>
      <c r="H6" s="1675"/>
      <c r="I6" s="1675"/>
      <c r="J6" s="1675"/>
      <c r="K6" s="1675"/>
      <c r="L6" s="1675"/>
      <c r="M6" s="245"/>
      <c r="N6" s="1675">
        <v>2012</v>
      </c>
      <c r="O6" s="1675"/>
      <c r="P6" s="1675"/>
      <c r="Q6" s="1675"/>
      <c r="R6" s="1675"/>
      <c r="S6" s="1675"/>
      <c r="T6" s="1675"/>
      <c r="U6" s="1675"/>
      <c r="V6" s="1675"/>
      <c r="W6" s="22"/>
      <c r="X6" s="4"/>
    </row>
    <row r="7" spans="1:24" s="12" customFormat="1" ht="12.75" customHeight="1">
      <c r="A7" s="11"/>
      <c r="B7" s="21"/>
      <c r="C7" s="1139"/>
      <c r="D7" s="1139"/>
      <c r="E7" s="1139"/>
      <c r="F7" s="696" t="s">
        <v>147</v>
      </c>
      <c r="G7" s="1117"/>
      <c r="H7" s="696" t="s">
        <v>146</v>
      </c>
      <c r="I7" s="1117"/>
      <c r="J7" s="696" t="s">
        <v>145</v>
      </c>
      <c r="K7" s="1117"/>
      <c r="L7" s="696" t="s">
        <v>144</v>
      </c>
      <c r="M7" s="1117"/>
      <c r="N7" s="696" t="s">
        <v>143</v>
      </c>
      <c r="O7" s="1117"/>
      <c r="P7" s="696" t="s">
        <v>154</v>
      </c>
      <c r="Q7" s="1117"/>
      <c r="R7" s="696" t="s">
        <v>153</v>
      </c>
      <c r="S7" s="1117"/>
      <c r="T7" s="696" t="s">
        <v>152</v>
      </c>
      <c r="U7" s="1117"/>
      <c r="V7" s="696" t="s">
        <v>151</v>
      </c>
      <c r="W7" s="22"/>
      <c r="X7" s="4"/>
    </row>
    <row r="8" spans="1:24" ht="4.5" customHeight="1">
      <c r="A8" s="4"/>
      <c r="B8" s="8"/>
      <c r="C8" s="1118"/>
      <c r="D8" s="1118"/>
      <c r="E8" s="1118"/>
      <c r="F8" s="1140"/>
      <c r="G8" s="1140"/>
      <c r="H8" s="1140"/>
      <c r="I8" s="1140"/>
      <c r="J8" s="1140"/>
      <c r="K8" s="1140"/>
      <c r="L8" s="1140"/>
      <c r="M8" s="1140"/>
      <c r="N8" s="1140"/>
      <c r="O8" s="1140"/>
      <c r="P8" s="1140"/>
      <c r="Q8" s="1140"/>
      <c r="R8" s="1140"/>
      <c r="S8" s="1140"/>
      <c r="T8" s="1140"/>
      <c r="U8" s="1140"/>
      <c r="V8" s="1140"/>
      <c r="W8" s="22"/>
      <c r="X8" s="4"/>
    </row>
    <row r="9" spans="1:24" s="105" customFormat="1" ht="15" customHeight="1">
      <c r="A9" s="101"/>
      <c r="B9" s="102"/>
      <c r="C9" s="1678" t="s">
        <v>262</v>
      </c>
      <c r="D9" s="1678"/>
      <c r="E9" s="103"/>
      <c r="F9" s="120"/>
      <c r="G9" s="120"/>
      <c r="H9" s="120"/>
      <c r="I9" s="120"/>
      <c r="J9" s="120"/>
      <c r="K9" s="120"/>
      <c r="L9" s="120"/>
      <c r="M9" s="120"/>
      <c r="N9" s="120"/>
      <c r="O9" s="120"/>
      <c r="P9" s="120"/>
      <c r="Q9" s="120"/>
      <c r="R9" s="120"/>
      <c r="S9" s="120"/>
      <c r="T9" s="120"/>
      <c r="U9" s="120"/>
      <c r="V9" s="120"/>
      <c r="W9" s="22"/>
      <c r="X9" s="4"/>
    </row>
    <row r="10" spans="1:24" ht="15.75" customHeight="1">
      <c r="A10" s="4"/>
      <c r="B10" s="8"/>
      <c r="C10" s="330" t="s">
        <v>263</v>
      </c>
      <c r="D10" s="14"/>
      <c r="E10" s="14"/>
      <c r="F10" s="275">
        <v>284999</v>
      </c>
      <c r="G10" s="275">
        <v>0</v>
      </c>
      <c r="H10" s="275">
        <v>284402</v>
      </c>
      <c r="I10" s="275">
        <v>0</v>
      </c>
      <c r="J10" s="275">
        <v>284389</v>
      </c>
      <c r="K10" s="275">
        <v>0</v>
      </c>
      <c r="L10" s="275">
        <v>284194</v>
      </c>
      <c r="M10" s="275">
        <v>0</v>
      </c>
      <c r="N10" s="275">
        <v>282990</v>
      </c>
      <c r="O10" s="275">
        <v>0</v>
      </c>
      <c r="P10" s="275">
        <v>282682</v>
      </c>
      <c r="Q10" s="275">
        <v>0</v>
      </c>
      <c r="R10" s="275">
        <v>282361</v>
      </c>
      <c r="S10" s="275">
        <v>0</v>
      </c>
      <c r="T10" s="275">
        <v>281771</v>
      </c>
      <c r="U10" s="275">
        <v>0</v>
      </c>
      <c r="V10" s="275">
        <v>281177</v>
      </c>
      <c r="W10" s="22"/>
      <c r="X10" s="4">
        <v>321630</v>
      </c>
    </row>
    <row r="11" spans="1:24" ht="13.5" customHeight="1">
      <c r="A11" s="4"/>
      <c r="B11" s="8"/>
      <c r="C11" s="330"/>
      <c r="D11" s="1141" t="s">
        <v>99</v>
      </c>
      <c r="E11" s="18"/>
      <c r="F11" s="276">
        <v>143968</v>
      </c>
      <c r="G11" s="276"/>
      <c r="H11" s="276">
        <v>143793</v>
      </c>
      <c r="I11" s="276"/>
      <c r="J11" s="276">
        <v>143857</v>
      </c>
      <c r="K11" s="276"/>
      <c r="L11" s="276">
        <v>143877</v>
      </c>
      <c r="M11" s="276"/>
      <c r="N11" s="276">
        <v>143266</v>
      </c>
      <c r="O11" s="276"/>
      <c r="P11" s="276">
        <v>143180</v>
      </c>
      <c r="Q11" s="276"/>
      <c r="R11" s="276">
        <v>143141</v>
      </c>
      <c r="S11" s="276"/>
      <c r="T11" s="276">
        <v>143000</v>
      </c>
      <c r="U11" s="276"/>
      <c r="V11" s="276">
        <v>142815</v>
      </c>
      <c r="W11" s="22"/>
      <c r="X11" s="4"/>
    </row>
    <row r="12" spans="1:24" ht="13.5" customHeight="1">
      <c r="A12" s="4"/>
      <c r="B12" s="8"/>
      <c r="C12" s="330"/>
      <c r="D12" s="1141" t="s">
        <v>98</v>
      </c>
      <c r="E12" s="18"/>
      <c r="F12" s="276">
        <v>141031</v>
      </c>
      <c r="G12" s="276"/>
      <c r="H12" s="276">
        <v>140609</v>
      </c>
      <c r="I12" s="276"/>
      <c r="J12" s="276">
        <v>140532</v>
      </c>
      <c r="K12" s="276"/>
      <c r="L12" s="276">
        <v>140317</v>
      </c>
      <c r="M12" s="276"/>
      <c r="N12" s="276">
        <v>139724</v>
      </c>
      <c r="O12" s="276"/>
      <c r="P12" s="276">
        <v>139502</v>
      </c>
      <c r="Q12" s="276"/>
      <c r="R12" s="276">
        <v>139220</v>
      </c>
      <c r="S12" s="276"/>
      <c r="T12" s="276">
        <v>138771</v>
      </c>
      <c r="U12" s="276"/>
      <c r="V12" s="276">
        <v>138362</v>
      </c>
      <c r="W12" s="22"/>
      <c r="X12" s="4"/>
    </row>
    <row r="13" spans="1:24" ht="15" customHeight="1">
      <c r="A13" s="4"/>
      <c r="B13" s="8"/>
      <c r="C13" s="330" t="s">
        <v>264</v>
      </c>
      <c r="D13" s="14"/>
      <c r="E13" s="14"/>
      <c r="F13" s="275">
        <v>1936237</v>
      </c>
      <c r="G13" s="275">
        <v>0</v>
      </c>
      <c r="H13" s="275">
        <v>1939820</v>
      </c>
      <c r="I13" s="275">
        <v>0</v>
      </c>
      <c r="J13" s="275">
        <v>1944662</v>
      </c>
      <c r="K13" s="275">
        <v>0</v>
      </c>
      <c r="L13" s="275">
        <v>1949200</v>
      </c>
      <c r="M13" s="275">
        <v>0</v>
      </c>
      <c r="N13" s="275">
        <v>1953184</v>
      </c>
      <c r="O13" s="275">
        <v>0</v>
      </c>
      <c r="P13" s="275">
        <v>1958164</v>
      </c>
      <c r="Q13" s="275">
        <v>0</v>
      </c>
      <c r="R13" s="275">
        <v>1960510</v>
      </c>
      <c r="S13" s="275">
        <v>0</v>
      </c>
      <c r="T13" s="275">
        <v>1962778</v>
      </c>
      <c r="U13" s="275">
        <v>0</v>
      </c>
      <c r="V13" s="275">
        <v>1965136</v>
      </c>
      <c r="W13" s="22"/>
      <c r="X13" s="4"/>
    </row>
    <row r="14" spans="1:24" ht="13.5" customHeight="1">
      <c r="A14" s="4"/>
      <c r="B14" s="8"/>
      <c r="C14" s="330"/>
      <c r="D14" s="1141" t="s">
        <v>99</v>
      </c>
      <c r="E14" s="18"/>
      <c r="F14" s="276">
        <v>909787</v>
      </c>
      <c r="G14" s="276"/>
      <c r="H14" s="276">
        <v>911692</v>
      </c>
      <c r="I14" s="276"/>
      <c r="J14" s="276">
        <v>914353</v>
      </c>
      <c r="K14" s="276"/>
      <c r="L14" s="276">
        <v>916833</v>
      </c>
      <c r="M14" s="276"/>
      <c r="N14" s="276">
        <v>919052</v>
      </c>
      <c r="O14" s="276"/>
      <c r="P14" s="276">
        <v>922048</v>
      </c>
      <c r="Q14" s="276"/>
      <c r="R14" s="276">
        <v>923550</v>
      </c>
      <c r="S14" s="276"/>
      <c r="T14" s="276">
        <v>925249</v>
      </c>
      <c r="U14" s="276"/>
      <c r="V14" s="276">
        <v>926778</v>
      </c>
      <c r="W14" s="22"/>
      <c r="X14" s="4"/>
    </row>
    <row r="15" spans="1:24" ht="13.5" customHeight="1">
      <c r="A15" s="4"/>
      <c r="B15" s="8"/>
      <c r="C15" s="330"/>
      <c r="D15" s="1141" t="s">
        <v>98</v>
      </c>
      <c r="E15" s="18"/>
      <c r="F15" s="276">
        <v>1026450</v>
      </c>
      <c r="G15" s="276"/>
      <c r="H15" s="276">
        <v>1028128</v>
      </c>
      <c r="I15" s="276"/>
      <c r="J15" s="276">
        <v>1030309</v>
      </c>
      <c r="K15" s="276"/>
      <c r="L15" s="276">
        <v>1032367</v>
      </c>
      <c r="M15" s="276"/>
      <c r="N15" s="276">
        <v>1034132</v>
      </c>
      <c r="O15" s="276"/>
      <c r="P15" s="276">
        <v>1036116</v>
      </c>
      <c r="Q15" s="276"/>
      <c r="R15" s="276">
        <v>1036960</v>
      </c>
      <c r="S15" s="276"/>
      <c r="T15" s="276">
        <v>1037529</v>
      </c>
      <c r="U15" s="276"/>
      <c r="V15" s="276">
        <v>1038358</v>
      </c>
      <c r="W15" s="22"/>
      <c r="X15" s="4"/>
    </row>
    <row r="16" spans="1:24" ht="15" customHeight="1">
      <c r="A16" s="4"/>
      <c r="B16" s="8"/>
      <c r="C16" s="330" t="s">
        <v>265</v>
      </c>
      <c r="D16" s="14"/>
      <c r="E16" s="14"/>
      <c r="F16" s="277">
        <v>701293</v>
      </c>
      <c r="G16" s="277">
        <v>0</v>
      </c>
      <c r="H16" s="277">
        <v>702346</v>
      </c>
      <c r="I16" s="277">
        <v>0</v>
      </c>
      <c r="J16" s="277">
        <v>704752</v>
      </c>
      <c r="K16" s="277">
        <v>0</v>
      </c>
      <c r="L16" s="277">
        <v>706693</v>
      </c>
      <c r="M16" s="277">
        <v>0</v>
      </c>
      <c r="N16" s="277">
        <v>707220</v>
      </c>
      <c r="O16" s="277">
        <v>0</v>
      </c>
      <c r="P16" s="277">
        <v>707508</v>
      </c>
      <c r="Q16" s="277">
        <v>0</v>
      </c>
      <c r="R16" s="277">
        <v>705860</v>
      </c>
      <c r="S16" s="277">
        <v>0</v>
      </c>
      <c r="T16" s="277">
        <v>706484</v>
      </c>
      <c r="U16" s="277">
        <v>0</v>
      </c>
      <c r="V16" s="277">
        <v>707001</v>
      </c>
      <c r="W16" s="22"/>
      <c r="X16" s="4"/>
    </row>
    <row r="17" spans="1:24" ht="13.5" customHeight="1">
      <c r="A17" s="4"/>
      <c r="B17" s="8"/>
      <c r="C17" s="330"/>
      <c r="D17" s="1141" t="s">
        <v>99</v>
      </c>
      <c r="E17" s="18"/>
      <c r="F17" s="278">
        <v>127904</v>
      </c>
      <c r="G17" s="278"/>
      <c r="H17" s="278">
        <v>128282</v>
      </c>
      <c r="I17" s="278"/>
      <c r="J17" s="278">
        <v>129184</v>
      </c>
      <c r="K17" s="278"/>
      <c r="L17" s="278">
        <v>129842</v>
      </c>
      <c r="M17" s="278"/>
      <c r="N17" s="278">
        <v>129977</v>
      </c>
      <c r="O17" s="278"/>
      <c r="P17" s="278">
        <v>130094</v>
      </c>
      <c r="Q17" s="278"/>
      <c r="R17" s="278">
        <v>129407</v>
      </c>
      <c r="S17" s="278"/>
      <c r="T17" s="278">
        <v>129716</v>
      </c>
      <c r="U17" s="278"/>
      <c r="V17" s="278">
        <v>129890</v>
      </c>
      <c r="W17" s="22"/>
      <c r="X17" s="4"/>
    </row>
    <row r="18" spans="1:24" ht="13.5" customHeight="1">
      <c r="A18" s="4"/>
      <c r="B18" s="8"/>
      <c r="C18" s="330"/>
      <c r="D18" s="1141" t="s">
        <v>98</v>
      </c>
      <c r="E18" s="18"/>
      <c r="F18" s="278">
        <v>573389</v>
      </c>
      <c r="G18" s="278"/>
      <c r="H18" s="278">
        <v>574064</v>
      </c>
      <c r="I18" s="278"/>
      <c r="J18" s="278">
        <v>575568</v>
      </c>
      <c r="K18" s="278"/>
      <c r="L18" s="278">
        <v>576851</v>
      </c>
      <c r="M18" s="278"/>
      <c r="N18" s="278">
        <v>577243</v>
      </c>
      <c r="O18" s="278"/>
      <c r="P18" s="278">
        <v>577414</v>
      </c>
      <c r="Q18" s="278"/>
      <c r="R18" s="278">
        <v>576453</v>
      </c>
      <c r="S18" s="278"/>
      <c r="T18" s="278">
        <v>576768</v>
      </c>
      <c r="U18" s="278"/>
      <c r="V18" s="278">
        <v>577111</v>
      </c>
      <c r="W18" s="22"/>
      <c r="X18" s="4"/>
    </row>
    <row r="19" spans="1:24" ht="4.5" customHeight="1">
      <c r="A19" s="4"/>
      <c r="B19" s="8"/>
      <c r="C19" s="330"/>
      <c r="D19" s="18"/>
      <c r="E19" s="18"/>
      <c r="F19" s="278"/>
      <c r="G19" s="278"/>
      <c r="H19" s="278"/>
      <c r="I19" s="278"/>
      <c r="J19" s="278"/>
      <c r="K19" s="278"/>
      <c r="L19" s="278"/>
      <c r="M19" s="278"/>
      <c r="N19" s="278"/>
      <c r="O19" s="278"/>
      <c r="P19" s="278"/>
      <c r="Q19" s="278"/>
      <c r="R19" s="278"/>
      <c r="S19" s="278"/>
      <c r="T19" s="278"/>
      <c r="U19" s="278"/>
      <c r="V19" s="278"/>
      <c r="W19" s="22"/>
      <c r="X19" s="4"/>
    </row>
    <row r="20" spans="1:24" s="105" customFormat="1" ht="23.25" customHeight="1">
      <c r="A20" s="101"/>
      <c r="B20" s="102"/>
      <c r="C20" s="1680" t="s">
        <v>266</v>
      </c>
      <c r="D20" s="1680"/>
      <c r="E20" s="103"/>
      <c r="F20" s="124">
        <v>164443</v>
      </c>
      <c r="G20" s="124"/>
      <c r="H20" s="124">
        <v>165255</v>
      </c>
      <c r="I20" s="124"/>
      <c r="J20" s="124">
        <v>166399</v>
      </c>
      <c r="K20" s="124"/>
      <c r="L20" s="124">
        <v>167355</v>
      </c>
      <c r="M20" s="124"/>
      <c r="N20" s="124">
        <v>168862</v>
      </c>
      <c r="O20" s="124"/>
      <c r="P20" s="124">
        <v>171077</v>
      </c>
      <c r="Q20" s="124"/>
      <c r="R20" s="124">
        <v>172878</v>
      </c>
      <c r="S20" s="124"/>
      <c r="T20" s="124">
        <v>174590</v>
      </c>
      <c r="U20" s="124"/>
      <c r="V20" s="124">
        <v>175443</v>
      </c>
      <c r="W20" s="22"/>
      <c r="X20" s="4"/>
    </row>
    <row r="21" spans="1:24" ht="12.75" customHeight="1">
      <c r="A21" s="4"/>
      <c r="B21" s="8"/>
      <c r="C21" s="1677" t="s">
        <v>686</v>
      </c>
      <c r="D21" s="1677"/>
      <c r="E21" s="1677"/>
      <c r="F21" s="1677"/>
      <c r="G21" s="1677"/>
      <c r="H21" s="1677"/>
      <c r="I21" s="1677"/>
      <c r="J21" s="1677"/>
      <c r="K21" s="1677"/>
      <c r="L21" s="1677"/>
      <c r="M21" s="1677"/>
      <c r="N21" s="1677"/>
      <c r="O21" s="1677"/>
      <c r="P21" s="1677"/>
      <c r="Q21" s="1677"/>
      <c r="R21" s="1677"/>
      <c r="S21" s="1677"/>
      <c r="T21" s="1677"/>
      <c r="U21" s="1677"/>
      <c r="V21" s="1677"/>
      <c r="W21" s="22"/>
      <c r="X21" s="279"/>
    </row>
    <row r="22" spans="1:24" ht="2.25" customHeight="1" thickBot="1">
      <c r="A22" s="4"/>
      <c r="B22" s="8"/>
      <c r="C22" s="280"/>
      <c r="D22" s="280"/>
      <c r="E22" s="280"/>
      <c r="F22" s="280"/>
      <c r="G22" s="280"/>
      <c r="H22" s="280"/>
      <c r="I22" s="280"/>
      <c r="J22" s="280"/>
      <c r="K22" s="280"/>
      <c r="L22" s="280"/>
      <c r="M22" s="280"/>
      <c r="N22" s="280"/>
      <c r="O22" s="280"/>
      <c r="P22" s="280"/>
      <c r="Q22" s="280"/>
      <c r="R22" s="280"/>
      <c r="S22" s="280"/>
      <c r="T22" s="280"/>
      <c r="U22" s="280"/>
      <c r="V22" s="280"/>
      <c r="W22" s="22"/>
      <c r="X22" s="279"/>
    </row>
    <row r="23" spans="1:24" ht="13.5" customHeight="1" thickBot="1">
      <c r="A23" s="4"/>
      <c r="B23" s="8"/>
      <c r="C23" s="743" t="s">
        <v>687</v>
      </c>
      <c r="D23" s="744"/>
      <c r="E23" s="744"/>
      <c r="F23" s="1142"/>
      <c r="G23" s="1142"/>
      <c r="H23" s="1142"/>
      <c r="I23" s="1142"/>
      <c r="J23" s="1142"/>
      <c r="K23" s="1142"/>
      <c r="L23" s="1142"/>
      <c r="M23" s="1142"/>
      <c r="N23" s="1142"/>
      <c r="O23" s="1142"/>
      <c r="P23" s="1142"/>
      <c r="Q23" s="1142"/>
      <c r="R23" s="1142"/>
      <c r="S23" s="1142"/>
      <c r="T23" s="1142"/>
      <c r="U23" s="1142"/>
      <c r="V23" s="1137"/>
      <c r="W23" s="22"/>
      <c r="X23" s="4"/>
    </row>
    <row r="24" spans="1:24" ht="9.75" customHeight="1">
      <c r="A24" s="4"/>
      <c r="B24" s="8"/>
      <c r="C24" s="281" t="s">
        <v>106</v>
      </c>
      <c r="D24" s="18"/>
      <c r="E24" s="18"/>
      <c r="F24" s="166"/>
      <c r="G24" s="166"/>
      <c r="H24" s="166"/>
      <c r="I24" s="166"/>
      <c r="J24" s="166"/>
      <c r="K24" s="166"/>
      <c r="L24" s="166"/>
      <c r="M24" s="166"/>
      <c r="N24" s="166"/>
      <c r="O24" s="166"/>
      <c r="P24" s="166"/>
      <c r="Q24" s="166"/>
      <c r="R24" s="166"/>
      <c r="S24" s="166"/>
      <c r="T24" s="166"/>
      <c r="U24" s="166"/>
      <c r="V24" s="166"/>
      <c r="W24" s="22"/>
      <c r="X24" s="4"/>
    </row>
    <row r="25" spans="1:24" ht="15" customHeight="1">
      <c r="A25" s="4"/>
      <c r="B25" s="8"/>
      <c r="C25" s="1678" t="s">
        <v>267</v>
      </c>
      <c r="D25" s="1678"/>
      <c r="E25" s="103"/>
      <c r="F25" s="120"/>
      <c r="G25" s="120"/>
      <c r="H25" s="120"/>
      <c r="I25" s="120"/>
      <c r="J25" s="120"/>
      <c r="K25" s="120"/>
      <c r="L25" s="120"/>
      <c r="M25" s="120"/>
      <c r="N25" s="120"/>
      <c r="O25" s="120"/>
      <c r="P25" s="120"/>
      <c r="Q25" s="120"/>
      <c r="R25" s="120"/>
      <c r="S25" s="120"/>
      <c r="T25" s="120"/>
      <c r="U25" s="120"/>
      <c r="V25" s="120"/>
      <c r="W25" s="22"/>
      <c r="X25" s="4"/>
    </row>
    <row r="26" spans="1:24" s="12" customFormat="1" ht="15" customHeight="1">
      <c r="A26" s="11"/>
      <c r="B26" s="21"/>
      <c r="C26" s="282" t="s">
        <v>268</v>
      </c>
      <c r="D26" s="1143"/>
      <c r="E26" s="1143"/>
      <c r="F26" s="283">
        <v>1204401</v>
      </c>
      <c r="G26" s="283"/>
      <c r="H26" s="283">
        <v>1208728</v>
      </c>
      <c r="I26" s="283"/>
      <c r="J26" s="283">
        <v>1209828</v>
      </c>
      <c r="K26" s="283"/>
      <c r="L26" s="283">
        <v>1210029</v>
      </c>
      <c r="M26" s="283"/>
      <c r="N26" s="283">
        <v>1169922</v>
      </c>
      <c r="O26" s="283"/>
      <c r="P26" s="283">
        <v>1174505</v>
      </c>
      <c r="Q26" s="283"/>
      <c r="R26" s="283">
        <v>1181017</v>
      </c>
      <c r="S26" s="283"/>
      <c r="T26" s="283">
        <v>1176816</v>
      </c>
      <c r="U26" s="283"/>
      <c r="V26" s="283">
        <v>1179155</v>
      </c>
      <c r="W26" s="22"/>
      <c r="X26" s="11"/>
    </row>
    <row r="27" spans="1:24" ht="15" customHeight="1">
      <c r="A27" s="4"/>
      <c r="B27" s="8"/>
      <c r="C27" s="1676" t="s">
        <v>269</v>
      </c>
      <c r="D27" s="1676"/>
      <c r="E27" s="18"/>
      <c r="F27" s="276">
        <v>72589</v>
      </c>
      <c r="G27" s="283"/>
      <c r="H27" s="276">
        <v>73397</v>
      </c>
      <c r="I27" s="283"/>
      <c r="J27" s="276">
        <v>73883</v>
      </c>
      <c r="K27" s="283"/>
      <c r="L27" s="276">
        <v>74138</v>
      </c>
      <c r="M27" s="283"/>
      <c r="N27" s="276">
        <v>70899</v>
      </c>
      <c r="O27" s="283"/>
      <c r="P27" s="276">
        <v>71558</v>
      </c>
      <c r="Q27" s="283"/>
      <c r="R27" s="276">
        <v>72278</v>
      </c>
      <c r="S27" s="283"/>
      <c r="T27" s="276">
        <v>72865</v>
      </c>
      <c r="U27" s="283"/>
      <c r="V27" s="276">
        <v>73117</v>
      </c>
      <c r="W27" s="104"/>
      <c r="X27" s="4"/>
    </row>
    <row r="28" spans="1:24" ht="15" customHeight="1">
      <c r="A28" s="4"/>
      <c r="B28" s="8"/>
      <c r="C28" s="1676" t="s">
        <v>270</v>
      </c>
      <c r="D28" s="1676"/>
      <c r="E28" s="18"/>
      <c r="F28" s="276">
        <v>2244</v>
      </c>
      <c r="G28" s="283"/>
      <c r="H28" s="276">
        <v>1267</v>
      </c>
      <c r="I28" s="283"/>
      <c r="J28" s="276">
        <v>1930</v>
      </c>
      <c r="K28" s="283"/>
      <c r="L28" s="276">
        <v>1972</v>
      </c>
      <c r="M28" s="283"/>
      <c r="N28" s="276">
        <v>4046</v>
      </c>
      <c r="O28" s="283"/>
      <c r="P28" s="276">
        <v>3933</v>
      </c>
      <c r="Q28" s="283"/>
      <c r="R28" s="276">
        <v>5772</v>
      </c>
      <c r="S28" s="283"/>
      <c r="T28" s="276">
        <v>6076</v>
      </c>
      <c r="U28" s="283"/>
      <c r="V28" s="276">
        <v>6737</v>
      </c>
      <c r="W28" s="22"/>
      <c r="X28" s="115"/>
    </row>
    <row r="29" spans="1:24" ht="15" customHeight="1">
      <c r="A29" s="4"/>
      <c r="B29" s="8"/>
      <c r="C29" s="1676" t="s">
        <v>271</v>
      </c>
      <c r="D29" s="1676"/>
      <c r="E29" s="18"/>
      <c r="F29" s="283">
        <v>12474</v>
      </c>
      <c r="G29" s="283"/>
      <c r="H29" s="283">
        <v>12512</v>
      </c>
      <c r="I29" s="283"/>
      <c r="J29" s="283">
        <v>12557</v>
      </c>
      <c r="K29" s="283"/>
      <c r="L29" s="283">
        <v>12571</v>
      </c>
      <c r="M29" s="283"/>
      <c r="N29" s="283">
        <v>12611</v>
      </c>
      <c r="O29" s="283"/>
      <c r="P29" s="283">
        <v>12631</v>
      </c>
      <c r="Q29" s="283"/>
      <c r="R29" s="283">
        <v>12644</v>
      </c>
      <c r="S29" s="283"/>
      <c r="T29" s="283">
        <v>12646</v>
      </c>
      <c r="U29" s="283"/>
      <c r="V29" s="283">
        <v>12637</v>
      </c>
      <c r="W29" s="22"/>
      <c r="X29" s="4"/>
    </row>
    <row r="30" spans="1:24" ht="15" customHeight="1">
      <c r="A30" s="4"/>
      <c r="B30" s="8"/>
      <c r="C30" s="1676" t="s">
        <v>272</v>
      </c>
      <c r="D30" s="1676"/>
      <c r="E30" s="18"/>
      <c r="F30" s="276">
        <v>12256</v>
      </c>
      <c r="G30" s="283"/>
      <c r="H30" s="276">
        <v>12292</v>
      </c>
      <c r="I30" s="283"/>
      <c r="J30" s="276">
        <v>12318</v>
      </c>
      <c r="K30" s="283"/>
      <c r="L30" s="276">
        <v>12273</v>
      </c>
      <c r="M30" s="283"/>
      <c r="N30" s="276">
        <v>12319</v>
      </c>
      <c r="O30" s="283"/>
      <c r="P30" s="276">
        <v>12310</v>
      </c>
      <c r="Q30" s="283"/>
      <c r="R30" s="276">
        <v>12309</v>
      </c>
      <c r="S30" s="283"/>
      <c r="T30" s="276">
        <v>12283</v>
      </c>
      <c r="U30" s="283"/>
      <c r="V30" s="276">
        <v>12211</v>
      </c>
      <c r="W30" s="22"/>
      <c r="X30" s="4"/>
    </row>
    <row r="31" spans="1:24" s="1148" customFormat="1" ht="14.25" customHeight="1">
      <c r="A31" s="1144"/>
      <c r="B31" s="1145"/>
      <c r="C31" s="1683" t="s">
        <v>688</v>
      </c>
      <c r="D31" s="1683"/>
      <c r="E31" s="1683"/>
      <c r="F31" s="1683"/>
      <c r="G31" s="1683"/>
      <c r="H31" s="1683"/>
      <c r="I31" s="1683"/>
      <c r="J31" s="1683"/>
      <c r="K31" s="1683"/>
      <c r="L31" s="1683"/>
      <c r="M31" s="1683"/>
      <c r="N31" s="1683"/>
      <c r="O31" s="1683"/>
      <c r="P31" s="1683"/>
      <c r="Q31" s="1683"/>
      <c r="R31" s="1683"/>
      <c r="S31" s="1683"/>
      <c r="T31" s="1683"/>
      <c r="U31" s="1683"/>
      <c r="V31" s="1683"/>
      <c r="W31" s="1146"/>
      <c r="X31" s="1147"/>
    </row>
    <row r="32" spans="1:24" ht="6.75" customHeight="1" thickBot="1">
      <c r="A32" s="4"/>
      <c r="B32" s="8"/>
      <c r="C32" s="1149"/>
      <c r="D32" s="1149"/>
      <c r="E32" s="1149"/>
      <c r="F32" s="1150"/>
      <c r="G32" s="1150"/>
      <c r="H32" s="1150"/>
      <c r="I32" s="1150"/>
      <c r="J32" s="1150"/>
      <c r="K32" s="1150"/>
      <c r="L32" s="1150"/>
      <c r="M32" s="1150"/>
      <c r="N32" s="1150"/>
      <c r="O32" s="1150"/>
      <c r="P32" s="1150"/>
      <c r="Q32" s="1150"/>
      <c r="R32" s="1151"/>
      <c r="S32" s="1150"/>
      <c r="T32" s="1150"/>
      <c r="U32" s="1150"/>
      <c r="V32" s="1151"/>
      <c r="W32" s="22"/>
      <c r="X32" s="1152"/>
    </row>
    <row r="33" spans="1:24" ht="13.5" customHeight="1" thickBot="1">
      <c r="A33" s="4"/>
      <c r="B33" s="8"/>
      <c r="C33" s="743" t="s">
        <v>2</v>
      </c>
      <c r="D33" s="744"/>
      <c r="E33" s="744"/>
      <c r="F33" s="1142"/>
      <c r="G33" s="1142"/>
      <c r="H33" s="1142"/>
      <c r="I33" s="1142"/>
      <c r="J33" s="1142"/>
      <c r="K33" s="1142"/>
      <c r="L33" s="1142"/>
      <c r="M33" s="1142"/>
      <c r="N33" s="1142"/>
      <c r="O33" s="1142"/>
      <c r="P33" s="1142"/>
      <c r="Q33" s="1142"/>
      <c r="R33" s="1142"/>
      <c r="S33" s="1142"/>
      <c r="T33" s="1142"/>
      <c r="U33" s="1142"/>
      <c r="V33" s="1137"/>
      <c r="W33" s="22"/>
      <c r="X33" s="4"/>
    </row>
    <row r="34" spans="1:24" ht="9.75" customHeight="1">
      <c r="A34" s="4"/>
      <c r="B34" s="8"/>
      <c r="C34" s="281" t="s">
        <v>106</v>
      </c>
      <c r="D34" s="18"/>
      <c r="E34" s="1118"/>
      <c r="F34" s="1140"/>
      <c r="G34" s="1140"/>
      <c r="H34" s="1140"/>
      <c r="I34" s="1140"/>
      <c r="J34" s="1140"/>
      <c r="K34" s="1153"/>
      <c r="L34" s="1140"/>
      <c r="M34" s="1140"/>
      <c r="N34" s="1140"/>
      <c r="O34" s="1140"/>
      <c r="P34" s="1140"/>
      <c r="Q34" s="1140"/>
      <c r="R34" s="1140"/>
      <c r="S34" s="1140"/>
      <c r="T34" s="1140"/>
      <c r="U34" s="1140"/>
      <c r="V34" s="1140"/>
      <c r="W34" s="22"/>
      <c r="X34" s="4"/>
    </row>
    <row r="35" spans="1:24" ht="15" customHeight="1">
      <c r="A35" s="4"/>
      <c r="B35" s="8"/>
      <c r="C35" s="1678" t="s">
        <v>273</v>
      </c>
      <c r="D35" s="1678"/>
      <c r="E35" s="885"/>
      <c r="F35" s="1154">
        <v>25587</v>
      </c>
      <c r="G35" s="1154">
        <v>0</v>
      </c>
      <c r="H35" s="1154">
        <v>21680</v>
      </c>
      <c r="I35" s="1154">
        <v>0</v>
      </c>
      <c r="J35" s="1154">
        <v>25671</v>
      </c>
      <c r="K35" s="1154">
        <v>0</v>
      </c>
      <c r="L35" s="1154">
        <v>26927</v>
      </c>
      <c r="M35" s="1154">
        <v>0</v>
      </c>
      <c r="N35" s="1154">
        <v>29874</v>
      </c>
      <c r="O35" s="1154"/>
      <c r="P35" s="1154">
        <v>27064</v>
      </c>
      <c r="Q35" s="1154"/>
      <c r="R35" s="1154">
        <v>27024</v>
      </c>
      <c r="S35" s="1154"/>
      <c r="T35" s="1154">
        <v>20440</v>
      </c>
      <c r="U35" s="1154"/>
      <c r="V35" s="1154">
        <v>20011</v>
      </c>
      <c r="W35" s="22"/>
      <c r="X35" s="4"/>
    </row>
    <row r="36" spans="1:24" ht="16.5" customHeight="1">
      <c r="A36" s="4"/>
      <c r="B36" s="8"/>
      <c r="C36" s="1682" t="s">
        <v>274</v>
      </c>
      <c r="D36" s="1682"/>
      <c r="E36" s="885"/>
      <c r="F36" s="1155">
        <v>23133</v>
      </c>
      <c r="G36" s="1155"/>
      <c r="H36" s="1155">
        <v>19260</v>
      </c>
      <c r="I36" s="1155"/>
      <c r="J36" s="1155">
        <v>22535</v>
      </c>
      <c r="K36" s="1155"/>
      <c r="L36" s="1155">
        <v>23948</v>
      </c>
      <c r="M36" s="1155"/>
      <c r="N36" s="1155">
        <v>25761</v>
      </c>
      <c r="O36" s="1155"/>
      <c r="P36" s="1155">
        <v>22738</v>
      </c>
      <c r="Q36" s="1155"/>
      <c r="R36" s="1155">
        <v>23298</v>
      </c>
      <c r="S36" s="1155"/>
      <c r="T36" s="1155">
        <v>17733</v>
      </c>
      <c r="U36" s="1155"/>
      <c r="V36" s="1155">
        <v>16927</v>
      </c>
      <c r="W36" s="22"/>
      <c r="X36" s="4"/>
    </row>
    <row r="37" spans="1:24" ht="24" customHeight="1">
      <c r="A37" s="4"/>
      <c r="B37" s="8"/>
      <c r="C37" s="1682" t="s">
        <v>275</v>
      </c>
      <c r="D37" s="1682"/>
      <c r="E37" s="885"/>
      <c r="F37" s="1155">
        <v>2454</v>
      </c>
      <c r="G37" s="1155"/>
      <c r="H37" s="1155">
        <v>2420</v>
      </c>
      <c r="I37" s="1155"/>
      <c r="J37" s="1155">
        <v>3136</v>
      </c>
      <c r="K37" s="1155"/>
      <c r="L37" s="1155">
        <v>2979</v>
      </c>
      <c r="M37" s="1155"/>
      <c r="N37" s="1155">
        <v>4113</v>
      </c>
      <c r="O37" s="1155"/>
      <c r="P37" s="1155">
        <v>4326</v>
      </c>
      <c r="Q37" s="1155"/>
      <c r="R37" s="1155">
        <v>3726</v>
      </c>
      <c r="S37" s="1155"/>
      <c r="T37" s="1155">
        <v>2707</v>
      </c>
      <c r="U37" s="1155"/>
      <c r="V37" s="1155">
        <v>3084</v>
      </c>
      <c r="W37" s="22"/>
      <c r="X37" s="4"/>
    </row>
    <row r="38" spans="1:24" ht="9.75" customHeight="1">
      <c r="A38" s="4"/>
      <c r="B38" s="8"/>
      <c r="C38" s="1684" t="s">
        <v>689</v>
      </c>
      <c r="D38" s="1684"/>
      <c r="E38" s="1684"/>
      <c r="F38" s="1684"/>
      <c r="G38" s="1684"/>
      <c r="H38" s="1684"/>
      <c r="I38" s="1684"/>
      <c r="J38" s="1684"/>
      <c r="K38" s="1684"/>
      <c r="L38" s="1684"/>
      <c r="M38" s="1684"/>
      <c r="N38" s="1684"/>
      <c r="O38" s="1684"/>
      <c r="P38" s="1684"/>
      <c r="Q38" s="1684"/>
      <c r="R38" s="1684"/>
      <c r="S38" s="1684"/>
      <c r="T38" s="1684"/>
      <c r="U38" s="1684"/>
      <c r="V38" s="1684"/>
      <c r="W38" s="22"/>
      <c r="X38" s="4"/>
    </row>
    <row r="39" spans="1:24" s="300" customFormat="1" ht="15" customHeight="1">
      <c r="A39" s="298"/>
      <c r="B39" s="299"/>
      <c r="C39" s="1678" t="s">
        <v>690</v>
      </c>
      <c r="D39" s="1678"/>
      <c r="E39" s="1156"/>
      <c r="F39" s="1154">
        <v>297470</v>
      </c>
      <c r="G39" s="1154">
        <v>0</v>
      </c>
      <c r="H39" s="1154">
        <v>293436</v>
      </c>
      <c r="I39" s="1154">
        <v>0</v>
      </c>
      <c r="J39" s="1154">
        <v>309381</v>
      </c>
      <c r="K39" s="1154">
        <v>0</v>
      </c>
      <c r="L39" s="1154">
        <v>317118</v>
      </c>
      <c r="M39" s="1154">
        <v>0</v>
      </c>
      <c r="N39" s="1154">
        <v>334184</v>
      </c>
      <c r="O39" s="1154"/>
      <c r="P39" s="1154">
        <v>351959</v>
      </c>
      <c r="Q39" s="1154"/>
      <c r="R39" s="1154">
        <v>360714</v>
      </c>
      <c r="S39" s="1154"/>
      <c r="T39" s="1154">
        <v>363573</v>
      </c>
      <c r="U39" s="1154"/>
      <c r="V39" s="1154">
        <v>375240</v>
      </c>
      <c r="W39" s="1157"/>
      <c r="X39" s="298"/>
    </row>
    <row r="40" spans="1:24" s="12" customFormat="1" ht="17.25" customHeight="1">
      <c r="A40" s="11"/>
      <c r="B40" s="21"/>
      <c r="C40" s="1682" t="s">
        <v>274</v>
      </c>
      <c r="D40" s="1682"/>
      <c r="E40" s="1158"/>
      <c r="F40" s="1155">
        <v>244233</v>
      </c>
      <c r="G40" s="1155"/>
      <c r="H40" s="1155">
        <v>241555</v>
      </c>
      <c r="I40" s="1155"/>
      <c r="J40" s="1155">
        <v>254245</v>
      </c>
      <c r="K40" s="1155"/>
      <c r="L40" s="1155">
        <v>261093</v>
      </c>
      <c r="M40" s="1155"/>
      <c r="N40" s="1155">
        <v>276434</v>
      </c>
      <c r="O40" s="1155"/>
      <c r="P40" s="1155">
        <v>289219</v>
      </c>
      <c r="Q40" s="1155"/>
      <c r="R40" s="1155">
        <v>294987</v>
      </c>
      <c r="S40" s="1155"/>
      <c r="T40" s="1155">
        <v>297996</v>
      </c>
      <c r="U40" s="1155"/>
      <c r="V40" s="1155">
        <v>306547</v>
      </c>
      <c r="W40" s="301"/>
      <c r="X40" s="11"/>
    </row>
    <row r="41" spans="1:24" s="12" customFormat="1" ht="19.5" customHeight="1">
      <c r="A41" s="11"/>
      <c r="B41" s="21"/>
      <c r="C41" s="1682" t="s">
        <v>275</v>
      </c>
      <c r="D41" s="1682"/>
      <c r="E41" s="1158"/>
      <c r="F41" s="1155">
        <v>26112</v>
      </c>
      <c r="G41" s="1155"/>
      <c r="H41" s="1155">
        <v>24645</v>
      </c>
      <c r="I41" s="1155"/>
      <c r="J41" s="1155">
        <v>26250</v>
      </c>
      <c r="K41" s="1155"/>
      <c r="L41" s="1155">
        <v>26949</v>
      </c>
      <c r="M41" s="1155"/>
      <c r="N41" s="1155">
        <v>28378</v>
      </c>
      <c r="O41" s="1155"/>
      <c r="P41" s="1155">
        <v>31582</v>
      </c>
      <c r="Q41" s="1155"/>
      <c r="R41" s="1155">
        <v>33075</v>
      </c>
      <c r="S41" s="1155"/>
      <c r="T41" s="1155">
        <v>32640</v>
      </c>
      <c r="U41" s="1155"/>
      <c r="V41" s="1155">
        <v>32841</v>
      </c>
      <c r="W41" s="301"/>
      <c r="X41" s="11"/>
    </row>
    <row r="42" spans="1:24" s="12" customFormat="1" ht="21.75" customHeight="1">
      <c r="A42" s="11"/>
      <c r="B42" s="21"/>
      <c r="C42" s="1682" t="s">
        <v>277</v>
      </c>
      <c r="D42" s="1682"/>
      <c r="E42" s="1158"/>
      <c r="F42" s="1155">
        <v>27097</v>
      </c>
      <c r="G42" s="1155"/>
      <c r="H42" s="1155">
        <v>27212</v>
      </c>
      <c r="I42" s="1155"/>
      <c r="J42" s="1155">
        <v>28861</v>
      </c>
      <c r="K42" s="1155"/>
      <c r="L42" s="1155">
        <v>29049</v>
      </c>
      <c r="M42" s="1155"/>
      <c r="N42" s="1155">
        <v>29345</v>
      </c>
      <c r="O42" s="1155"/>
      <c r="P42" s="1155">
        <v>31133</v>
      </c>
      <c r="Q42" s="1155"/>
      <c r="R42" s="1155">
        <v>32623</v>
      </c>
      <c r="S42" s="1155"/>
      <c r="T42" s="1155">
        <v>32901</v>
      </c>
      <c r="U42" s="1155"/>
      <c r="V42" s="1155">
        <v>35814</v>
      </c>
      <c r="W42" s="301"/>
      <c r="X42" s="11"/>
    </row>
    <row r="43" spans="1:24" s="12" customFormat="1" ht="23.25" customHeight="1">
      <c r="A43" s="11"/>
      <c r="B43" s="21"/>
      <c r="C43" s="1682" t="s">
        <v>278</v>
      </c>
      <c r="D43" s="1682"/>
      <c r="E43" s="1158"/>
      <c r="F43" s="1155">
        <v>28</v>
      </c>
      <c r="G43" s="1155"/>
      <c r="H43" s="1155">
        <v>24</v>
      </c>
      <c r="I43" s="1155"/>
      <c r="J43" s="1155">
        <v>25</v>
      </c>
      <c r="K43" s="1155"/>
      <c r="L43" s="1155">
        <v>27</v>
      </c>
      <c r="M43" s="1155"/>
      <c r="N43" s="1155">
        <v>27</v>
      </c>
      <c r="O43" s="1155"/>
      <c r="P43" s="1155">
        <v>25</v>
      </c>
      <c r="Q43" s="1155"/>
      <c r="R43" s="1155">
        <v>29</v>
      </c>
      <c r="S43" s="1155"/>
      <c r="T43" s="1155">
        <v>36</v>
      </c>
      <c r="U43" s="1155"/>
      <c r="V43" s="1155">
        <v>38</v>
      </c>
      <c r="W43" s="301"/>
      <c r="X43" s="11"/>
    </row>
    <row r="44" spans="1:24" ht="15" customHeight="1">
      <c r="A44" s="4"/>
      <c r="B44" s="8"/>
      <c r="C44" s="1678" t="s">
        <v>279</v>
      </c>
      <c r="D44" s="1678"/>
      <c r="E44" s="885"/>
      <c r="F44" s="1154">
        <v>16324</v>
      </c>
      <c r="G44" s="1154">
        <v>16086</v>
      </c>
      <c r="H44" s="1154">
        <v>16292</v>
      </c>
      <c r="I44" s="1154">
        <v>16088</v>
      </c>
      <c r="J44" s="1154">
        <v>17645</v>
      </c>
      <c r="K44" s="1154">
        <v>16090</v>
      </c>
      <c r="L44" s="1154">
        <v>18556</v>
      </c>
      <c r="M44" s="1154">
        <v>16092</v>
      </c>
      <c r="N44" s="1154">
        <v>18658</v>
      </c>
      <c r="O44" s="1154">
        <v>16094</v>
      </c>
      <c r="P44" s="1154">
        <v>20371</v>
      </c>
      <c r="Q44" s="1154">
        <v>16096</v>
      </c>
      <c r="R44" s="1154">
        <v>21516</v>
      </c>
      <c r="S44" s="1154">
        <v>16098</v>
      </c>
      <c r="T44" s="1154">
        <v>21427</v>
      </c>
      <c r="U44" s="1154">
        <v>0</v>
      </c>
      <c r="V44" s="1154">
        <v>22389</v>
      </c>
      <c r="W44" s="22"/>
      <c r="X44" s="4"/>
    </row>
    <row r="45" spans="1:24" ht="13.5" customHeight="1">
      <c r="A45" s="4"/>
      <c r="B45" s="8"/>
      <c r="C45" s="1681" t="s">
        <v>280</v>
      </c>
      <c r="D45" s="1682"/>
      <c r="E45" s="885"/>
      <c r="F45" s="751">
        <v>5442</v>
      </c>
      <c r="G45" s="751"/>
      <c r="H45" s="751">
        <v>5356</v>
      </c>
      <c r="I45" s="751"/>
      <c r="J45" s="751">
        <v>5736</v>
      </c>
      <c r="K45" s="751"/>
      <c r="L45" s="751">
        <v>5895</v>
      </c>
      <c r="M45" s="751"/>
      <c r="N45" s="751">
        <v>5987</v>
      </c>
      <c r="O45" s="751"/>
      <c r="P45" s="751">
        <v>6414</v>
      </c>
      <c r="Q45" s="751"/>
      <c r="R45" s="751">
        <v>6733</v>
      </c>
      <c r="S45" s="751"/>
      <c r="T45" s="751">
        <v>6658</v>
      </c>
      <c r="U45" s="751"/>
      <c r="V45" s="751">
        <v>6985</v>
      </c>
      <c r="W45" s="22"/>
      <c r="X45" s="4"/>
    </row>
    <row r="46" spans="1:24" ht="13.5" customHeight="1">
      <c r="A46" s="4"/>
      <c r="B46" s="8"/>
      <c r="C46" s="1681" t="s">
        <v>281</v>
      </c>
      <c r="D46" s="1682"/>
      <c r="E46" s="885"/>
      <c r="F46" s="751">
        <v>4332</v>
      </c>
      <c r="G46" s="751"/>
      <c r="H46" s="751">
        <v>4281</v>
      </c>
      <c r="I46" s="751"/>
      <c r="J46" s="751">
        <v>4563</v>
      </c>
      <c r="K46" s="751"/>
      <c r="L46" s="751">
        <v>4808</v>
      </c>
      <c r="M46" s="751"/>
      <c r="N46" s="751">
        <v>4717</v>
      </c>
      <c r="O46" s="751"/>
      <c r="P46" s="751">
        <v>4983</v>
      </c>
      <c r="Q46" s="751"/>
      <c r="R46" s="751">
        <v>5209</v>
      </c>
      <c r="S46" s="751"/>
      <c r="T46" s="751">
        <v>5244</v>
      </c>
      <c r="U46" s="751"/>
      <c r="V46" s="751">
        <v>5733</v>
      </c>
      <c r="W46" s="22"/>
      <c r="X46" s="4"/>
    </row>
    <row r="47" spans="1:24" ht="13.5" customHeight="1">
      <c r="A47" s="4"/>
      <c r="B47" s="8"/>
      <c r="C47" s="1681" t="s">
        <v>282</v>
      </c>
      <c r="D47" s="1682"/>
      <c r="E47" s="885"/>
      <c r="F47" s="751">
        <v>3675</v>
      </c>
      <c r="G47" s="751"/>
      <c r="H47" s="751">
        <v>3773</v>
      </c>
      <c r="I47" s="751"/>
      <c r="J47" s="751">
        <v>4193</v>
      </c>
      <c r="K47" s="751"/>
      <c r="L47" s="751">
        <v>4507</v>
      </c>
      <c r="M47" s="751"/>
      <c r="N47" s="751">
        <v>4463</v>
      </c>
      <c r="O47" s="751"/>
      <c r="P47" s="751">
        <v>5041</v>
      </c>
      <c r="Q47" s="751"/>
      <c r="R47" s="751">
        <v>5346</v>
      </c>
      <c r="S47" s="751"/>
      <c r="T47" s="751">
        <v>5349</v>
      </c>
      <c r="U47" s="751"/>
      <c r="V47" s="751">
        <v>5384</v>
      </c>
      <c r="W47" s="22"/>
      <c r="X47" s="4"/>
    </row>
    <row r="48" spans="1:24" ht="13.5" customHeight="1">
      <c r="A48" s="4"/>
      <c r="B48" s="8"/>
      <c r="C48" s="1681" t="s">
        <v>283</v>
      </c>
      <c r="D48" s="1682"/>
      <c r="E48" s="885"/>
      <c r="F48" s="751">
        <v>1937</v>
      </c>
      <c r="G48" s="751"/>
      <c r="H48" s="751">
        <v>1962</v>
      </c>
      <c r="I48" s="751"/>
      <c r="J48" s="751">
        <v>2131</v>
      </c>
      <c r="K48" s="751"/>
      <c r="L48" s="751">
        <v>2289</v>
      </c>
      <c r="M48" s="751"/>
      <c r="N48" s="751">
        <v>2415</v>
      </c>
      <c r="O48" s="751"/>
      <c r="P48" s="751">
        <v>2739</v>
      </c>
      <c r="Q48" s="751"/>
      <c r="R48" s="751">
        <v>2963</v>
      </c>
      <c r="S48" s="751"/>
      <c r="T48" s="751">
        <v>2898</v>
      </c>
      <c r="U48" s="751"/>
      <c r="V48" s="751">
        <v>2915</v>
      </c>
      <c r="W48" s="22"/>
      <c r="X48" s="4"/>
    </row>
    <row r="49" spans="1:24" ht="13.5" customHeight="1">
      <c r="A49" s="4"/>
      <c r="B49" s="8"/>
      <c r="C49" s="1682" t="s">
        <v>254</v>
      </c>
      <c r="D49" s="1682"/>
      <c r="E49" s="751" t="e">
        <v>#REF!</v>
      </c>
      <c r="F49" s="751">
        <v>938</v>
      </c>
      <c r="G49" s="751">
        <v>16086</v>
      </c>
      <c r="H49" s="751">
        <v>920</v>
      </c>
      <c r="I49" s="751">
        <v>16088</v>
      </c>
      <c r="J49" s="751">
        <v>1022</v>
      </c>
      <c r="K49" s="751">
        <v>16090</v>
      </c>
      <c r="L49" s="751">
        <v>1057</v>
      </c>
      <c r="M49" s="751">
        <v>16092</v>
      </c>
      <c r="N49" s="751">
        <v>1076</v>
      </c>
      <c r="O49" s="751">
        <v>16094</v>
      </c>
      <c r="P49" s="751">
        <v>1194</v>
      </c>
      <c r="Q49" s="751">
        <v>16096</v>
      </c>
      <c r="R49" s="751">
        <v>1265</v>
      </c>
      <c r="S49" s="751">
        <v>16098</v>
      </c>
      <c r="T49" s="751">
        <v>1278</v>
      </c>
      <c r="U49" s="751">
        <v>0</v>
      </c>
      <c r="V49" s="751">
        <v>1372</v>
      </c>
      <c r="W49" s="22"/>
      <c r="X49" s="4"/>
    </row>
    <row r="50" spans="1:24" s="300" customFormat="1" ht="15" customHeight="1">
      <c r="A50" s="298"/>
      <c r="B50" s="299"/>
      <c r="C50" s="1159" t="s">
        <v>284</v>
      </c>
      <c r="D50" s="1159"/>
      <c r="E50" s="1159"/>
      <c r="F50" s="1154"/>
      <c r="G50" s="1154"/>
      <c r="H50" s="1154"/>
      <c r="I50" s="1154"/>
      <c r="J50" s="1154"/>
      <c r="K50" s="1154"/>
      <c r="L50" s="1154"/>
      <c r="M50" s="1154"/>
      <c r="N50" s="1154"/>
      <c r="O50" s="1154"/>
      <c r="P50" s="1154"/>
      <c r="Q50" s="1154"/>
      <c r="R50" s="1154"/>
      <c r="S50" s="1154"/>
      <c r="T50" s="1154"/>
      <c r="U50" s="1154"/>
      <c r="V50" s="1154"/>
      <c r="W50" s="1157"/>
      <c r="X50" s="298"/>
    </row>
    <row r="51" spans="1:24" s="12" customFormat="1" ht="13.5" customHeight="1">
      <c r="A51" s="11"/>
      <c r="B51" s="21"/>
      <c r="C51" s="1682" t="s">
        <v>285</v>
      </c>
      <c r="D51" s="1682"/>
      <c r="E51" s="1158"/>
      <c r="F51" s="1160">
        <v>504.15</v>
      </c>
      <c r="G51" s="1160"/>
      <c r="H51" s="1160">
        <v>509.65</v>
      </c>
      <c r="I51" s="1160"/>
      <c r="J51" s="1160">
        <v>501.52</v>
      </c>
      <c r="K51" s="1160"/>
      <c r="L51" s="1160">
        <v>504.16</v>
      </c>
      <c r="M51" s="1160"/>
      <c r="N51" s="1160">
        <v>503.86</v>
      </c>
      <c r="O51" s="1160"/>
      <c r="P51" s="1160">
        <v>503.88</v>
      </c>
      <c r="Q51" s="1160"/>
      <c r="R51" s="1160">
        <v>500.59</v>
      </c>
      <c r="S51" s="1160"/>
      <c r="T51" s="1160">
        <v>501.13</v>
      </c>
      <c r="U51" s="1160"/>
      <c r="V51" s="1160">
        <v>497.61</v>
      </c>
      <c r="W51" s="301"/>
      <c r="X51" s="11"/>
    </row>
    <row r="52" spans="1:24" s="12" customFormat="1" ht="13.5" customHeight="1">
      <c r="A52" s="11"/>
      <c r="B52" s="21"/>
      <c r="C52" s="1682" t="s">
        <v>286</v>
      </c>
      <c r="D52" s="1682"/>
      <c r="E52" s="1158"/>
      <c r="F52" s="1160">
        <v>17.37</v>
      </c>
      <c r="G52" s="1160"/>
      <c r="H52" s="1160">
        <v>17.41</v>
      </c>
      <c r="I52" s="1160"/>
      <c r="J52" s="1160">
        <v>17.37</v>
      </c>
      <c r="K52" s="1160"/>
      <c r="L52" s="1160">
        <v>17.32</v>
      </c>
      <c r="M52" s="1160"/>
      <c r="N52" s="1160">
        <v>17.38</v>
      </c>
      <c r="O52" s="1160"/>
      <c r="P52" s="1160">
        <v>17.309999999999999</v>
      </c>
      <c r="Q52" s="1160"/>
      <c r="R52" s="1160">
        <v>17.239999999999998</v>
      </c>
      <c r="S52" s="1160"/>
      <c r="T52" s="1160">
        <v>17.21</v>
      </c>
      <c r="U52" s="1160"/>
      <c r="V52" s="1160">
        <v>17.239999999999998</v>
      </c>
      <c r="W52" s="301"/>
      <c r="X52" s="11"/>
    </row>
    <row r="53" spans="1:24" ht="9.75" customHeight="1">
      <c r="A53" s="4"/>
      <c r="B53" s="8"/>
      <c r="C53" s="1683" t="s">
        <v>688</v>
      </c>
      <c r="D53" s="1683"/>
      <c r="E53" s="1683"/>
      <c r="F53" s="1683"/>
      <c r="G53" s="1683"/>
      <c r="H53" s="1683"/>
      <c r="I53" s="1683"/>
      <c r="J53" s="1683"/>
      <c r="K53" s="1683"/>
      <c r="L53" s="1683"/>
      <c r="M53" s="1683"/>
      <c r="N53" s="1683"/>
      <c r="O53" s="1683"/>
      <c r="P53" s="1683"/>
      <c r="Q53" s="1683"/>
      <c r="R53" s="1683"/>
      <c r="S53" s="1683"/>
      <c r="T53" s="1683"/>
      <c r="U53" s="1683"/>
      <c r="V53" s="1683"/>
      <c r="W53" s="22"/>
      <c r="X53" s="4"/>
    </row>
    <row r="54" spans="1:24" ht="6.75" customHeight="1" thickBot="1">
      <c r="A54" s="4"/>
      <c r="B54" s="8"/>
      <c r="C54" s="284"/>
      <c r="D54" s="284"/>
      <c r="E54" s="284"/>
      <c r="F54" s="284"/>
      <c r="G54" s="284"/>
      <c r="H54" s="284"/>
      <c r="I54" s="284"/>
      <c r="J54" s="284"/>
      <c r="K54" s="284"/>
      <c r="L54" s="284"/>
      <c r="M54" s="284"/>
      <c r="N54" s="284"/>
      <c r="O54" s="284"/>
      <c r="P54" s="284"/>
      <c r="Q54" s="284"/>
      <c r="R54" s="284"/>
      <c r="S54" s="284"/>
      <c r="T54" s="284"/>
      <c r="U54" s="284"/>
      <c r="V54" s="284"/>
      <c r="W54" s="22"/>
      <c r="X54" s="4"/>
    </row>
    <row r="55" spans="1:24" ht="13.5" customHeight="1" thickBot="1">
      <c r="A55" s="4"/>
      <c r="B55" s="8"/>
      <c r="C55" s="743" t="s">
        <v>25</v>
      </c>
      <c r="D55" s="743"/>
      <c r="E55" s="743"/>
      <c r="F55" s="743"/>
      <c r="G55" s="743"/>
      <c r="H55" s="743"/>
      <c r="I55" s="743"/>
      <c r="J55" s="743"/>
      <c r="K55" s="743"/>
      <c r="L55" s="743"/>
      <c r="M55" s="743"/>
      <c r="N55" s="743"/>
      <c r="O55" s="743"/>
      <c r="P55" s="743"/>
      <c r="Q55" s="743"/>
      <c r="R55" s="743"/>
      <c r="S55" s="743"/>
      <c r="T55" s="743"/>
      <c r="U55" s="743"/>
      <c r="V55" s="1137"/>
      <c r="W55" s="22"/>
      <c r="X55" s="4"/>
    </row>
    <row r="56" spans="1:24" ht="9.75" customHeight="1">
      <c r="A56" s="4"/>
      <c r="B56" s="8"/>
      <c r="C56" s="285" t="s">
        <v>106</v>
      </c>
      <c r="D56" s="271"/>
      <c r="E56" s="885"/>
      <c r="F56" s="1161"/>
      <c r="G56" s="1161"/>
      <c r="H56" s="1161"/>
      <c r="I56" s="1161"/>
      <c r="J56" s="1161"/>
      <c r="K56" s="1161"/>
      <c r="L56" s="1161"/>
      <c r="M56" s="1162"/>
      <c r="N56" s="1161"/>
      <c r="O56" s="1161"/>
      <c r="P56" s="1161"/>
      <c r="Q56" s="1161"/>
      <c r="R56" s="1161"/>
      <c r="S56" s="1161"/>
      <c r="T56" s="1161"/>
      <c r="U56" s="1161"/>
      <c r="V56" s="1161"/>
      <c r="W56" s="22"/>
      <c r="X56" s="4"/>
    </row>
    <row r="57" spans="1:24" ht="13.5" customHeight="1">
      <c r="A57" s="4"/>
      <c r="B57" s="8"/>
      <c r="C57" s="1678" t="s">
        <v>276</v>
      </c>
      <c r="D57" s="1678"/>
      <c r="E57" s="885"/>
      <c r="F57" s="1154">
        <v>93969</v>
      </c>
      <c r="G57" s="1154">
        <v>0</v>
      </c>
      <c r="H57" s="1154">
        <v>84950</v>
      </c>
      <c r="I57" s="1154">
        <v>0</v>
      </c>
      <c r="J57" s="1154">
        <v>113539</v>
      </c>
      <c r="K57" s="1154">
        <v>0</v>
      </c>
      <c r="L57" s="1154">
        <v>96461</v>
      </c>
      <c r="M57" s="1154">
        <v>0</v>
      </c>
      <c r="N57" s="1154">
        <v>93741</v>
      </c>
      <c r="O57" s="1154">
        <v>0</v>
      </c>
      <c r="P57" s="1154">
        <v>118041</v>
      </c>
      <c r="Q57" s="1154">
        <v>0</v>
      </c>
      <c r="R57" s="1154">
        <v>106229</v>
      </c>
      <c r="S57" s="1154">
        <v>0</v>
      </c>
      <c r="T57" s="1154">
        <v>92758</v>
      </c>
      <c r="U57" s="1154">
        <v>0</v>
      </c>
      <c r="V57" s="1154">
        <v>87091</v>
      </c>
      <c r="W57" s="22"/>
      <c r="X57" s="4"/>
    </row>
    <row r="58" spans="1:24" ht="13.5" customHeight="1">
      <c r="A58" s="4"/>
      <c r="B58" s="8"/>
      <c r="C58" s="1678" t="s">
        <v>287</v>
      </c>
      <c r="D58" s="1678"/>
      <c r="E58" s="885"/>
      <c r="F58" s="1154">
        <v>96435</v>
      </c>
      <c r="G58" s="1154">
        <v>0</v>
      </c>
      <c r="H58" s="1154">
        <v>87076</v>
      </c>
      <c r="I58" s="1154">
        <v>0</v>
      </c>
      <c r="J58" s="1154">
        <v>117643</v>
      </c>
      <c r="K58" s="1154">
        <v>0</v>
      </c>
      <c r="L58" s="1154">
        <v>98895</v>
      </c>
      <c r="M58" s="1154">
        <v>0</v>
      </c>
      <c r="N58" s="1154">
        <v>95902</v>
      </c>
      <c r="O58" s="1154">
        <v>0</v>
      </c>
      <c r="P58" s="1154">
        <v>121629</v>
      </c>
      <c r="Q58" s="1154">
        <v>0</v>
      </c>
      <c r="R58" s="1154">
        <v>108632</v>
      </c>
      <c r="S58" s="1154">
        <v>0</v>
      </c>
      <c r="T58" s="1154">
        <v>94797</v>
      </c>
      <c r="U58" s="1154">
        <v>0</v>
      </c>
      <c r="V58" s="1154">
        <v>88942</v>
      </c>
      <c r="W58" s="22"/>
      <c r="X58" s="4"/>
    </row>
    <row r="59" spans="1:24" s="300" customFormat="1" ht="12" customHeight="1">
      <c r="A59" s="298"/>
      <c r="B59" s="299"/>
      <c r="C59" s="1684" t="s">
        <v>691</v>
      </c>
      <c r="D59" s="1684"/>
      <c r="E59" s="1684"/>
      <c r="F59" s="1684"/>
      <c r="G59" s="1684"/>
      <c r="H59" s="1684"/>
      <c r="I59" s="1684"/>
      <c r="J59" s="1684"/>
      <c r="K59" s="1684"/>
      <c r="L59" s="1684"/>
      <c r="M59" s="1684"/>
      <c r="N59" s="1684"/>
      <c r="O59" s="1684"/>
      <c r="P59" s="1684"/>
      <c r="Q59" s="1684"/>
      <c r="R59" s="1684"/>
      <c r="S59" s="1684"/>
      <c r="T59" s="1684"/>
      <c r="U59" s="1684"/>
      <c r="V59" s="1684"/>
      <c r="W59" s="22"/>
      <c r="X59" s="298"/>
    </row>
    <row r="60" spans="1:24" ht="13.5" customHeight="1">
      <c r="A60" s="4"/>
      <c r="B60" s="8"/>
      <c r="C60" s="240" t="s">
        <v>260</v>
      </c>
      <c r="D60" s="286"/>
      <c r="E60" s="286"/>
      <c r="F60" s="286"/>
      <c r="G60" s="286"/>
      <c r="H60" s="286"/>
      <c r="I60" s="286"/>
      <c r="J60" s="757" t="s">
        <v>261</v>
      </c>
      <c r="K60" s="286"/>
      <c r="L60" s="286"/>
      <c r="M60" s="286"/>
      <c r="N60" s="286"/>
      <c r="O60" s="286"/>
      <c r="P60" s="286"/>
      <c r="Q60" s="286"/>
      <c r="R60" s="286"/>
      <c r="S60" s="286"/>
      <c r="T60" s="286"/>
      <c r="U60" s="286"/>
      <c r="V60" s="286"/>
      <c r="W60" s="22"/>
      <c r="X60" s="4"/>
    </row>
    <row r="61" spans="1:24" ht="12" customHeight="1">
      <c r="A61" s="4"/>
      <c r="B61" s="8"/>
      <c r="C61" s="1686" t="s">
        <v>652</v>
      </c>
      <c r="D61" s="1686"/>
      <c r="E61" s="1686"/>
      <c r="F61" s="1686"/>
      <c r="G61" s="1686"/>
      <c r="H61" s="1686"/>
      <c r="I61" s="1686"/>
      <c r="J61" s="1686"/>
      <c r="K61" s="1686"/>
      <c r="L61" s="1686"/>
      <c r="M61" s="1686"/>
      <c r="N61" s="1686"/>
      <c r="O61" s="1686"/>
      <c r="P61" s="1686"/>
      <c r="Q61" s="1686"/>
      <c r="R61" s="1686"/>
      <c r="S61" s="1686"/>
      <c r="T61" s="1686"/>
      <c r="U61" s="1686"/>
      <c r="V61" s="1686"/>
      <c r="W61" s="22"/>
      <c r="X61" s="4"/>
    </row>
    <row r="62" spans="1:24" ht="12" customHeight="1" thickBot="1">
      <c r="A62" s="4"/>
      <c r="B62" s="8"/>
      <c r="C62" s="1686" t="s">
        <v>653</v>
      </c>
      <c r="D62" s="1686"/>
      <c r="E62" s="1686"/>
      <c r="F62" s="1686"/>
      <c r="G62" s="1686"/>
      <c r="H62" s="1686"/>
      <c r="I62" s="1686"/>
      <c r="J62" s="1686"/>
      <c r="K62" s="1686"/>
      <c r="L62" s="1686"/>
      <c r="M62" s="1686"/>
      <c r="N62" s="1686"/>
      <c r="O62" s="1686"/>
      <c r="P62" s="1686"/>
      <c r="Q62" s="1686"/>
      <c r="R62" s="1686"/>
      <c r="S62" s="1686"/>
      <c r="T62" s="1686"/>
      <c r="U62" s="1686"/>
      <c r="V62" s="1686"/>
      <c r="W62" s="22"/>
      <c r="X62" s="4"/>
    </row>
    <row r="63" spans="1:24" ht="13.5" customHeight="1" thickBot="1">
      <c r="A63" s="4"/>
      <c r="B63" s="8"/>
      <c r="C63" s="4"/>
      <c r="D63" s="4"/>
      <c r="E63" s="8"/>
      <c r="F63" s="55"/>
      <c r="G63" s="55"/>
      <c r="H63" s="55"/>
      <c r="I63" s="55"/>
      <c r="J63" s="55"/>
      <c r="K63" s="55"/>
      <c r="L63" s="55"/>
      <c r="M63" s="55"/>
      <c r="N63" s="55"/>
      <c r="O63" s="55"/>
      <c r="P63" s="55"/>
      <c r="Q63" s="55"/>
      <c r="R63" s="1624" t="s">
        <v>655</v>
      </c>
      <c r="S63" s="1624"/>
      <c r="T63" s="1624"/>
      <c r="U63" s="1624"/>
      <c r="V63" s="1685"/>
      <c r="W63" s="114">
        <v>19</v>
      </c>
      <c r="X63" s="55"/>
    </row>
    <row r="64" spans="1:24" ht="13.5" customHeight="1"/>
    <row r="66" spans="8:23">
      <c r="H66" s="1164"/>
    </row>
    <row r="74" spans="8:23" ht="8.25" customHeight="1"/>
    <row r="76" spans="8:23" ht="9" customHeight="1">
      <c r="W76" s="9"/>
    </row>
    <row r="77" spans="8:23" ht="8.25" customHeight="1">
      <c r="R77" s="9"/>
      <c r="V77" s="1400"/>
      <c r="W77" s="1400"/>
    </row>
    <row r="78" spans="8:23" ht="9.75" customHeight="1"/>
  </sheetData>
  <mergeCells count="40">
    <mergeCell ref="R63:V63"/>
    <mergeCell ref="V77:W77"/>
    <mergeCell ref="C49:D49"/>
    <mergeCell ref="C51:D51"/>
    <mergeCell ref="C52:D52"/>
    <mergeCell ref="C53:V53"/>
    <mergeCell ref="C57:D57"/>
    <mergeCell ref="C58:D58"/>
    <mergeCell ref="C59:V59"/>
    <mergeCell ref="C61:V61"/>
    <mergeCell ref="C62:V62"/>
    <mergeCell ref="C48:D48"/>
    <mergeCell ref="C40:D40"/>
    <mergeCell ref="C41:D41"/>
    <mergeCell ref="C42:D42"/>
    <mergeCell ref="C30:D30"/>
    <mergeCell ref="C31:V31"/>
    <mergeCell ref="C35:D35"/>
    <mergeCell ref="C36:D36"/>
    <mergeCell ref="C37:D37"/>
    <mergeCell ref="C38:V38"/>
    <mergeCell ref="C39:D39"/>
    <mergeCell ref="C43:D43"/>
    <mergeCell ref="C44:D44"/>
    <mergeCell ref="C45:D45"/>
    <mergeCell ref="C46:D46"/>
    <mergeCell ref="C47:D47"/>
    <mergeCell ref="C1:D1"/>
    <mergeCell ref="B2:D2"/>
    <mergeCell ref="C5:D6"/>
    <mergeCell ref="C9:D9"/>
    <mergeCell ref="C20:D20"/>
    <mergeCell ref="F6:L6"/>
    <mergeCell ref="N6:T6"/>
    <mergeCell ref="U6:V6"/>
    <mergeCell ref="C28:D28"/>
    <mergeCell ref="C29:D29"/>
    <mergeCell ref="C21:V21"/>
    <mergeCell ref="C25:D25"/>
    <mergeCell ref="C27:D27"/>
  </mergeCells>
  <printOptions horizontalCentered="1"/>
  <pageMargins left="0.15748031496062992" right="0.15748031496062992" top="0.2" bottom="0.19685039370078741" header="0.08" footer="0"/>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dimension ref="A1:BD351"/>
  <sheetViews>
    <sheetView topLeftCell="A49" zoomScaleNormal="100" workbookViewId="0">
      <selection activeCell="AG23" sqref="AG23"/>
    </sheetView>
  </sheetViews>
  <sheetFormatPr defaultRowHeight="12.75"/>
  <cols>
    <col min="1" max="1" width="0.85546875" style="426" customWidth="1"/>
    <col min="2" max="2" width="2.5703125" style="426" customWidth="1"/>
    <col min="3" max="3" width="0.7109375" style="426" customWidth="1"/>
    <col min="4" max="4" width="33" style="426" customWidth="1"/>
    <col min="5" max="5" width="0.140625" style="426" customWidth="1"/>
    <col min="6" max="6" width="4.42578125" style="956" customWidth="1"/>
    <col min="7" max="7" width="0.28515625" style="956" customWidth="1"/>
    <col min="8" max="8" width="4.5703125" style="956" customWidth="1"/>
    <col min="9" max="9" width="0.28515625" style="956" customWidth="1"/>
    <col min="10" max="10" width="4.5703125" style="956" customWidth="1"/>
    <col min="11" max="11" width="0.28515625" style="956" customWidth="1"/>
    <col min="12" max="12" width="4.42578125" style="955" customWidth="1"/>
    <col min="13" max="13" width="0.42578125" style="955" customWidth="1"/>
    <col min="14" max="14" width="4.5703125" style="955" customWidth="1"/>
    <col min="15" max="15" width="0.28515625" style="955" customWidth="1"/>
    <col min="16" max="16" width="4.5703125" style="955" customWidth="1"/>
    <col min="17" max="17" width="0.28515625" style="955" customWidth="1"/>
    <col min="18" max="18" width="4.5703125" style="955" customWidth="1"/>
    <col min="19" max="19" width="0.28515625" style="955" customWidth="1"/>
    <col min="20" max="20" width="4.5703125" style="956" customWidth="1"/>
    <col min="21" max="21" width="0.28515625" style="956" customWidth="1"/>
    <col min="22" max="22" width="4.5703125" style="956" customWidth="1"/>
    <col min="23" max="23" width="0.28515625" style="956" customWidth="1"/>
    <col min="24" max="24" width="4.5703125" style="955" customWidth="1"/>
    <col min="25" max="25" width="0.28515625" style="955" customWidth="1"/>
    <col min="26" max="26" width="4.5703125" style="955" customWidth="1"/>
    <col min="27" max="27" width="0.28515625" style="955" customWidth="1"/>
    <col min="28" max="28" width="4.5703125" style="956" customWidth="1"/>
    <col min="29" max="29" width="0.28515625" style="956" customWidth="1"/>
    <col min="30" max="30" width="4.5703125" style="956" customWidth="1"/>
    <col min="31" max="31" width="2.42578125" style="957" customWidth="1"/>
    <col min="32" max="32" width="0.85546875" style="426" customWidth="1"/>
    <col min="33" max="37" width="11.140625" style="426" bestFit="1" customWidth="1"/>
    <col min="38" max="16384" width="9.140625" style="426"/>
  </cols>
  <sheetData>
    <row r="1" spans="1:56" ht="13.5" customHeight="1" thickBot="1">
      <c r="A1" s="422"/>
      <c r="B1" s="1203"/>
      <c r="C1" s="1203"/>
      <c r="E1" s="1203"/>
      <c r="F1" s="656"/>
      <c r="G1" s="894"/>
      <c r="H1" s="894"/>
      <c r="I1" s="894"/>
      <c r="J1" s="894"/>
      <c r="K1" s="656"/>
      <c r="L1" s="656"/>
      <c r="M1" s="656"/>
      <c r="N1" s="656"/>
      <c r="O1" s="656"/>
      <c r="P1" s="656"/>
      <c r="Q1" s="656"/>
      <c r="R1" s="656"/>
      <c r="S1" s="894"/>
      <c r="T1" s="894"/>
      <c r="U1" s="894"/>
      <c r="V1" s="894"/>
      <c r="W1" s="656"/>
      <c r="X1" s="656"/>
      <c r="Y1" s="656"/>
      <c r="Z1" s="656"/>
      <c r="AA1" s="894"/>
      <c r="AB1" s="895"/>
      <c r="AC1" s="895"/>
      <c r="AD1" s="1208" t="s">
        <v>288</v>
      </c>
      <c r="AE1" s="896"/>
      <c r="AF1" s="422"/>
    </row>
    <row r="2" spans="1:56" ht="6" customHeight="1">
      <c r="A2" s="422"/>
      <c r="B2" s="897"/>
      <c r="C2" s="893"/>
      <c r="D2" s="657"/>
      <c r="E2" s="657"/>
      <c r="F2" s="898"/>
      <c r="G2" s="898"/>
      <c r="H2" s="898"/>
      <c r="I2" s="898"/>
      <c r="J2" s="898"/>
      <c r="K2" s="898"/>
      <c r="L2" s="899"/>
      <c r="M2" s="899"/>
      <c r="N2" s="899"/>
      <c r="O2" s="899"/>
      <c r="P2" s="899"/>
      <c r="Q2" s="899"/>
      <c r="R2" s="899"/>
      <c r="S2" s="899"/>
      <c r="T2" s="898"/>
      <c r="U2" s="898"/>
      <c r="V2" s="898"/>
      <c r="W2" s="898"/>
      <c r="X2" s="899"/>
      <c r="Y2" s="899"/>
      <c r="Z2" s="899"/>
      <c r="AA2" s="899"/>
      <c r="AB2" s="898"/>
      <c r="AC2" s="898"/>
      <c r="AD2" s="898"/>
      <c r="AE2" s="900"/>
      <c r="AF2" s="431"/>
    </row>
    <row r="3" spans="1:56" ht="13.5" customHeight="1" thickBot="1">
      <c r="A3" s="422"/>
      <c r="B3" s="432"/>
      <c r="C3" s="431"/>
      <c r="D3" s="431"/>
      <c r="E3" s="431"/>
      <c r="F3" s="901"/>
      <c r="G3" s="901"/>
      <c r="H3" s="901"/>
      <c r="I3" s="901"/>
      <c r="J3" s="901"/>
      <c r="K3" s="901"/>
      <c r="L3" s="902"/>
      <c r="M3" s="902"/>
      <c r="N3" s="902"/>
      <c r="O3" s="902"/>
      <c r="P3" s="902"/>
      <c r="Q3" s="902"/>
      <c r="R3" s="902"/>
      <c r="S3" s="902"/>
      <c r="T3" s="901"/>
      <c r="U3" s="901"/>
      <c r="V3" s="901"/>
      <c r="W3" s="901"/>
      <c r="X3" s="902"/>
      <c r="Y3" s="902"/>
      <c r="Z3" s="902"/>
      <c r="AA3" s="902"/>
      <c r="AB3" s="1688" t="s">
        <v>100</v>
      </c>
      <c r="AC3" s="1688"/>
      <c r="AD3" s="1688"/>
      <c r="AE3" s="903"/>
      <c r="AF3" s="431"/>
    </row>
    <row r="4" spans="1:56" ht="13.5" customHeight="1" thickBot="1">
      <c r="A4" s="422"/>
      <c r="B4" s="432"/>
      <c r="C4" s="578" t="s">
        <v>289</v>
      </c>
      <c r="D4" s="904"/>
      <c r="E4" s="904"/>
      <c r="F4" s="905"/>
      <c r="G4" s="905"/>
      <c r="H4" s="905"/>
      <c r="I4" s="905"/>
      <c r="J4" s="905"/>
      <c r="K4" s="905"/>
      <c r="L4" s="905"/>
      <c r="M4" s="905"/>
      <c r="N4" s="905"/>
      <c r="O4" s="905"/>
      <c r="P4" s="905"/>
      <c r="Q4" s="905"/>
      <c r="R4" s="905"/>
      <c r="S4" s="905"/>
      <c r="T4" s="905"/>
      <c r="U4" s="905"/>
      <c r="V4" s="905"/>
      <c r="W4" s="905"/>
      <c r="X4" s="905"/>
      <c r="Y4" s="905"/>
      <c r="Z4" s="905"/>
      <c r="AA4" s="905"/>
      <c r="AB4" s="905"/>
      <c r="AC4" s="905"/>
      <c r="AD4" s="906"/>
      <c r="AE4" s="277"/>
      <c r="AF4" s="277"/>
    </row>
    <row r="5" spans="1:56" s="568" customFormat="1" ht="4.5" customHeight="1">
      <c r="A5" s="422"/>
      <c r="B5" s="432"/>
      <c r="C5" s="907"/>
      <c r="D5" s="907"/>
      <c r="E5" s="907"/>
      <c r="F5" s="908"/>
      <c r="G5" s="908"/>
      <c r="H5" s="908"/>
      <c r="I5" s="908"/>
      <c r="J5" s="908"/>
      <c r="K5" s="908"/>
      <c r="L5" s="908"/>
      <c r="M5" s="908"/>
      <c r="N5" s="908"/>
      <c r="O5" s="908"/>
      <c r="P5" s="908"/>
      <c r="Q5" s="908"/>
      <c r="R5" s="908"/>
      <c r="S5" s="908"/>
      <c r="T5" s="908"/>
      <c r="U5" s="908"/>
      <c r="V5" s="908"/>
      <c r="W5" s="908"/>
      <c r="X5" s="908"/>
      <c r="Y5" s="908"/>
      <c r="Z5" s="908"/>
      <c r="AA5" s="908"/>
      <c r="AB5" s="908"/>
      <c r="AC5" s="908"/>
      <c r="AD5" s="908"/>
      <c r="AE5" s="277"/>
      <c r="AF5" s="277"/>
      <c r="AG5" s="426"/>
      <c r="AH5" s="426"/>
      <c r="AI5" s="426"/>
      <c r="AJ5" s="426"/>
      <c r="AK5" s="426"/>
      <c r="AL5" s="426"/>
      <c r="AM5" s="426"/>
      <c r="AN5" s="426"/>
      <c r="AO5" s="426"/>
      <c r="AP5" s="426"/>
      <c r="AQ5" s="426"/>
      <c r="AR5" s="426"/>
      <c r="AS5" s="426"/>
      <c r="AT5" s="426"/>
      <c r="AU5" s="426"/>
      <c r="AV5" s="426"/>
      <c r="AW5" s="426"/>
      <c r="AX5" s="426"/>
      <c r="AY5" s="426"/>
      <c r="AZ5" s="426"/>
      <c r="BA5" s="426"/>
      <c r="BB5" s="426"/>
      <c r="BC5" s="426"/>
      <c r="BD5" s="426"/>
    </row>
    <row r="6" spans="1:56" s="568" customFormat="1" ht="13.5" customHeight="1">
      <c r="A6" s="422"/>
      <c r="B6" s="432"/>
      <c r="C6" s="907"/>
      <c r="D6" s="907"/>
      <c r="E6" s="907"/>
      <c r="F6" s="1500">
        <v>2011</v>
      </c>
      <c r="G6" s="1500"/>
      <c r="H6" s="1500"/>
      <c r="I6" s="1500"/>
      <c r="J6" s="1500"/>
      <c r="K6" s="1500"/>
      <c r="L6" s="1500"/>
      <c r="M6" s="1500"/>
      <c r="N6" s="1500"/>
      <c r="O6" s="1500"/>
      <c r="P6" s="1500"/>
      <c r="Q6" s="1500"/>
      <c r="R6" s="1500"/>
      <c r="S6" s="456"/>
      <c r="T6" s="1500">
        <v>2012</v>
      </c>
      <c r="U6" s="1500"/>
      <c r="V6" s="1500"/>
      <c r="W6" s="1500"/>
      <c r="X6" s="1500"/>
      <c r="Y6" s="1500"/>
      <c r="Z6" s="1500"/>
      <c r="AA6" s="1500"/>
      <c r="AB6" s="1500"/>
      <c r="AC6" s="1500"/>
      <c r="AD6" s="1500"/>
      <c r="AE6" s="277"/>
      <c r="AF6" s="277"/>
      <c r="AG6" s="426"/>
      <c r="AH6" s="426"/>
      <c r="AI6" s="426"/>
      <c r="AJ6" s="426"/>
      <c r="AK6" s="426"/>
      <c r="AL6" s="426"/>
      <c r="AM6" s="426"/>
      <c r="AN6" s="426"/>
      <c r="AO6" s="426"/>
      <c r="AP6" s="426"/>
      <c r="AQ6" s="426"/>
      <c r="AR6" s="426"/>
      <c r="AS6" s="426"/>
      <c r="AT6" s="426"/>
      <c r="AU6" s="426"/>
      <c r="AV6" s="426"/>
      <c r="AW6" s="426"/>
      <c r="AX6" s="426"/>
      <c r="AY6" s="426"/>
      <c r="AZ6" s="426"/>
      <c r="BA6" s="426"/>
      <c r="BB6" s="426"/>
      <c r="BC6" s="426"/>
      <c r="BD6" s="426"/>
    </row>
    <row r="7" spans="1:56" s="568" customFormat="1" ht="13.5" customHeight="1">
      <c r="A7" s="422"/>
      <c r="B7" s="432"/>
      <c r="C7" s="907"/>
      <c r="D7" s="907"/>
      <c r="E7" s="907"/>
      <c r="F7" s="656" t="s">
        <v>150</v>
      </c>
      <c r="G7" s="742"/>
      <c r="H7" s="656" t="s">
        <v>149</v>
      </c>
      <c r="I7" s="742"/>
      <c r="J7" s="656" t="s">
        <v>148</v>
      </c>
      <c r="K7" s="742"/>
      <c r="L7" s="656" t="s">
        <v>147</v>
      </c>
      <c r="M7" s="742"/>
      <c r="N7" s="656" t="s">
        <v>146</v>
      </c>
      <c r="O7" s="742"/>
      <c r="P7" s="656" t="s">
        <v>145</v>
      </c>
      <c r="Q7" s="742"/>
      <c r="R7" s="656" t="s">
        <v>144</v>
      </c>
      <c r="S7" s="742"/>
      <c r="T7" s="656" t="s">
        <v>143</v>
      </c>
      <c r="U7" s="742"/>
      <c r="V7" s="656" t="s">
        <v>154</v>
      </c>
      <c r="W7" s="742"/>
      <c r="X7" s="656" t="s">
        <v>153</v>
      </c>
      <c r="Y7" s="742"/>
      <c r="Z7" s="656" t="s">
        <v>152</v>
      </c>
      <c r="AA7" s="742"/>
      <c r="AB7" s="656" t="s">
        <v>151</v>
      </c>
      <c r="AC7" s="742"/>
      <c r="AD7" s="656" t="s">
        <v>150</v>
      </c>
      <c r="AE7" s="277"/>
      <c r="AF7" s="742"/>
      <c r="AG7" s="426"/>
      <c r="AH7" s="426"/>
      <c r="AI7" s="426"/>
      <c r="AJ7" s="426"/>
      <c r="AK7" s="426"/>
      <c r="AL7" s="426"/>
      <c r="AM7" s="426"/>
      <c r="AN7" s="426"/>
      <c r="AO7" s="426"/>
      <c r="AP7" s="426"/>
      <c r="AQ7" s="426"/>
      <c r="AR7" s="426"/>
      <c r="AS7" s="426"/>
      <c r="AT7" s="426"/>
      <c r="AU7" s="426"/>
      <c r="AV7" s="426"/>
      <c r="AW7" s="426"/>
      <c r="AX7" s="426"/>
      <c r="AY7" s="426"/>
      <c r="AZ7" s="426"/>
      <c r="BA7" s="426"/>
      <c r="BB7" s="426"/>
      <c r="BC7" s="426"/>
      <c r="BD7" s="426"/>
    </row>
    <row r="8" spans="1:56" s="568" customFormat="1" ht="3.75" customHeight="1">
      <c r="A8" s="422"/>
      <c r="B8" s="432"/>
      <c r="C8" s="907"/>
      <c r="D8" s="907"/>
      <c r="E8" s="907"/>
      <c r="F8" s="742"/>
      <c r="G8" s="909"/>
      <c r="H8" s="742"/>
      <c r="I8" s="909"/>
      <c r="J8" s="742"/>
      <c r="K8" s="909"/>
      <c r="L8" s="742"/>
      <c r="M8" s="909"/>
      <c r="N8" s="742"/>
      <c r="O8" s="909"/>
      <c r="P8" s="742"/>
      <c r="Q8" s="909"/>
      <c r="R8" s="742"/>
      <c r="S8" s="909"/>
      <c r="T8" s="742"/>
      <c r="U8" s="909"/>
      <c r="V8" s="742"/>
      <c r="W8" s="909"/>
      <c r="X8" s="742"/>
      <c r="Y8" s="909"/>
      <c r="Z8" s="742"/>
      <c r="AA8" s="909"/>
      <c r="AB8" s="742"/>
      <c r="AC8" s="909"/>
      <c r="AD8" s="742"/>
      <c r="AE8" s="277"/>
      <c r="AF8" s="742"/>
      <c r="AG8" s="426"/>
      <c r="AH8" s="426"/>
      <c r="AI8" s="426"/>
      <c r="AJ8" s="426"/>
      <c r="AK8" s="426"/>
      <c r="AL8" s="426"/>
      <c r="AM8" s="426"/>
      <c r="AN8" s="426"/>
      <c r="AO8" s="426"/>
      <c r="AP8" s="426"/>
      <c r="AQ8" s="426"/>
      <c r="AR8" s="426"/>
      <c r="AS8" s="426"/>
      <c r="AT8" s="426"/>
      <c r="AU8" s="426"/>
      <c r="AV8" s="426"/>
      <c r="AW8" s="426"/>
      <c r="AX8" s="426"/>
      <c r="AY8" s="426"/>
      <c r="AZ8" s="426"/>
      <c r="BA8" s="426"/>
      <c r="BB8" s="426"/>
      <c r="BC8" s="426"/>
      <c r="BD8" s="426"/>
    </row>
    <row r="9" spans="1:56" s="568" customFormat="1" ht="11.25" customHeight="1">
      <c r="A9" s="422"/>
      <c r="B9" s="432"/>
      <c r="C9" s="1199" t="s">
        <v>290</v>
      </c>
      <c r="D9" s="1199"/>
      <c r="E9" s="287"/>
      <c r="F9" s="287">
        <v>-2.5</v>
      </c>
      <c r="G9" s="287"/>
      <c r="H9" s="288">
        <v>-2.7</v>
      </c>
      <c r="I9" s="287"/>
      <c r="J9" s="288">
        <v>-2.8</v>
      </c>
      <c r="K9" s="287"/>
      <c r="L9" s="288">
        <v>-3.1</v>
      </c>
      <c r="M9" s="287"/>
      <c r="N9" s="288">
        <v>-3.4</v>
      </c>
      <c r="O9" s="287"/>
      <c r="P9" s="288">
        <v>-3.9</v>
      </c>
      <c r="Q9" s="287"/>
      <c r="R9" s="288">
        <v>-4.4000000000000004</v>
      </c>
      <c r="S9" s="287"/>
      <c r="T9" s="288">
        <v>-4.7</v>
      </c>
      <c r="U9" s="287"/>
      <c r="V9" s="288">
        <v>-4.9000000000000004</v>
      </c>
      <c r="W9" s="287"/>
      <c r="X9" s="288">
        <v>-4.8</v>
      </c>
      <c r="Y9" s="287"/>
      <c r="Z9" s="288">
        <v>-4.7</v>
      </c>
      <c r="AA9" s="287"/>
      <c r="AB9" s="288">
        <v>-4.5999999999999996</v>
      </c>
      <c r="AC9" s="287"/>
      <c r="AD9" s="288">
        <v>-4.4000000000000004</v>
      </c>
      <c r="AE9" s="289"/>
      <c r="AF9" s="277"/>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row>
    <row r="10" spans="1:56" s="568" customFormat="1" ht="2.25" customHeight="1">
      <c r="A10" s="422"/>
      <c r="B10" s="432"/>
      <c r="C10" s="1199"/>
      <c r="D10" s="1199"/>
      <c r="E10" s="290"/>
      <c r="F10" s="290"/>
      <c r="G10" s="290"/>
      <c r="H10" s="291"/>
      <c r="I10" s="290"/>
      <c r="J10" s="291"/>
      <c r="K10" s="290"/>
      <c r="L10" s="291"/>
      <c r="M10" s="290"/>
      <c r="N10" s="291"/>
      <c r="O10" s="290"/>
      <c r="P10" s="291"/>
      <c r="Q10" s="290"/>
      <c r="R10" s="291"/>
      <c r="S10" s="290"/>
      <c r="T10" s="291"/>
      <c r="U10" s="290"/>
      <c r="V10" s="291"/>
      <c r="W10" s="290"/>
      <c r="X10" s="291"/>
      <c r="Y10" s="290"/>
      <c r="Z10" s="291"/>
      <c r="AA10" s="290"/>
      <c r="AB10" s="291"/>
      <c r="AC10" s="290"/>
      <c r="AD10" s="291"/>
      <c r="AE10" s="289"/>
      <c r="AF10" s="277"/>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row>
    <row r="11" spans="1:56" s="568" customFormat="1" ht="9.75" customHeight="1">
      <c r="A11" s="422"/>
      <c r="B11" s="432"/>
      <c r="C11" s="1199" t="s">
        <v>291</v>
      </c>
      <c r="D11" s="1205"/>
      <c r="E11" s="910"/>
      <c r="F11" s="910"/>
      <c r="G11" s="910"/>
      <c r="H11" s="911"/>
      <c r="I11" s="910"/>
      <c r="J11" s="911"/>
      <c r="K11" s="910"/>
      <c r="L11" s="911"/>
      <c r="M11" s="910"/>
      <c r="N11" s="911"/>
      <c r="O11" s="910"/>
      <c r="P11" s="911"/>
      <c r="Q11" s="910"/>
      <c r="R11" s="911"/>
      <c r="S11" s="910"/>
      <c r="T11" s="911"/>
      <c r="U11" s="910"/>
      <c r="V11" s="911"/>
      <c r="W11" s="910"/>
      <c r="X11" s="911"/>
      <c r="Y11" s="910"/>
      <c r="Z11" s="911"/>
      <c r="AA11" s="910"/>
      <c r="AB11" s="911"/>
      <c r="AC11" s="910"/>
      <c r="AD11" s="911"/>
      <c r="AE11" s="422"/>
      <c r="AF11" s="277"/>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row>
    <row r="12" spans="1:56" s="568" customFormat="1" ht="11.25" customHeight="1">
      <c r="A12" s="422"/>
      <c r="B12" s="432"/>
      <c r="C12" s="422"/>
      <c r="D12" s="330" t="s">
        <v>292</v>
      </c>
      <c r="E12" s="912"/>
      <c r="F12" s="912">
        <v>-14.4</v>
      </c>
      <c r="G12" s="912"/>
      <c r="H12" s="913">
        <v>-13.8</v>
      </c>
      <c r="I12" s="912"/>
      <c r="J12" s="913">
        <v>-15</v>
      </c>
      <c r="K12" s="912"/>
      <c r="L12" s="913">
        <v>-17.100000000000001</v>
      </c>
      <c r="M12" s="912"/>
      <c r="N12" s="913">
        <v>-20.2</v>
      </c>
      <c r="O12" s="912"/>
      <c r="P12" s="913">
        <v>-21.5</v>
      </c>
      <c r="Q12" s="912"/>
      <c r="R12" s="913">
        <v>-21.6</v>
      </c>
      <c r="S12" s="912"/>
      <c r="T12" s="913">
        <v>-22</v>
      </c>
      <c r="U12" s="912"/>
      <c r="V12" s="913">
        <v>-21.6</v>
      </c>
      <c r="W12" s="912"/>
      <c r="X12" s="913">
        <v>-20.2</v>
      </c>
      <c r="Y12" s="912"/>
      <c r="Z12" s="913">
        <v>-19.600000000000001</v>
      </c>
      <c r="AA12" s="912"/>
      <c r="AB12" s="913">
        <v>-19.8</v>
      </c>
      <c r="AC12" s="912"/>
      <c r="AD12" s="913">
        <v>-19.899999999999999</v>
      </c>
      <c r="AE12" s="422"/>
      <c r="AF12" s="277"/>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row>
    <row r="13" spans="1:56" s="568" customFormat="1" ht="12.75" customHeight="1">
      <c r="A13" s="422"/>
      <c r="B13" s="432"/>
      <c r="C13" s="422"/>
      <c r="D13" s="330" t="s">
        <v>293</v>
      </c>
      <c r="E13" s="912"/>
      <c r="F13" s="912">
        <v>-54.7</v>
      </c>
      <c r="G13" s="912"/>
      <c r="H13" s="913">
        <v>-55.6</v>
      </c>
      <c r="I13" s="912"/>
      <c r="J13" s="913">
        <v>-57.3</v>
      </c>
      <c r="K13" s="912"/>
      <c r="L13" s="913">
        <v>-59.3</v>
      </c>
      <c r="M13" s="912"/>
      <c r="N13" s="913">
        <v>-61.9</v>
      </c>
      <c r="O13" s="912"/>
      <c r="P13" s="913">
        <v>-64.2</v>
      </c>
      <c r="Q13" s="912"/>
      <c r="R13" s="913">
        <v>-65.3</v>
      </c>
      <c r="S13" s="912"/>
      <c r="T13" s="913">
        <v>-66.599999999999994</v>
      </c>
      <c r="U13" s="912"/>
      <c r="V13" s="913">
        <v>-67.5</v>
      </c>
      <c r="W13" s="912"/>
      <c r="X13" s="913">
        <v>-68.8</v>
      </c>
      <c r="Y13" s="912"/>
      <c r="Z13" s="913">
        <v>-69.7</v>
      </c>
      <c r="AA13" s="912"/>
      <c r="AB13" s="913">
        <v>-70.900000000000006</v>
      </c>
      <c r="AC13" s="912"/>
      <c r="AD13" s="913">
        <v>-71.5</v>
      </c>
      <c r="AE13" s="422"/>
      <c r="AF13" s="277"/>
      <c r="AG13" s="426"/>
      <c r="AH13" s="426"/>
      <c r="AI13" s="426"/>
      <c r="AJ13" s="426"/>
      <c r="AK13" s="426"/>
      <c r="AL13" s="426"/>
      <c r="AM13" s="426"/>
      <c r="AN13" s="426"/>
      <c r="AO13" s="426"/>
      <c r="AP13" s="426"/>
      <c r="AQ13" s="426"/>
      <c r="AR13" s="426"/>
      <c r="AS13" s="426"/>
      <c r="AT13" s="426"/>
      <c r="AU13" s="426"/>
      <c r="AV13" s="426"/>
      <c r="AW13" s="426"/>
      <c r="AX13" s="426"/>
      <c r="AY13" s="426"/>
      <c r="AZ13" s="426"/>
      <c r="BA13" s="426"/>
      <c r="BB13" s="426"/>
      <c r="BC13" s="426"/>
      <c r="BD13" s="426"/>
    </row>
    <row r="14" spans="1:56" s="568" customFormat="1" ht="11.25" customHeight="1">
      <c r="A14" s="422"/>
      <c r="B14" s="432"/>
      <c r="C14" s="422"/>
      <c r="D14" s="330" t="s">
        <v>294</v>
      </c>
      <c r="E14" s="912"/>
      <c r="F14" s="912">
        <v>-16.600000000000001</v>
      </c>
      <c r="G14" s="912"/>
      <c r="H14" s="913">
        <v>-17.8</v>
      </c>
      <c r="I14" s="912"/>
      <c r="J14" s="913">
        <v>-18.3</v>
      </c>
      <c r="K14" s="912"/>
      <c r="L14" s="913">
        <v>-19.2</v>
      </c>
      <c r="M14" s="912"/>
      <c r="N14" s="913">
        <v>-19.7</v>
      </c>
      <c r="O14" s="912"/>
      <c r="P14" s="913">
        <v>-21.3</v>
      </c>
      <c r="Q14" s="912"/>
      <c r="R14" s="913">
        <v>-22.4</v>
      </c>
      <c r="S14" s="912"/>
      <c r="T14" s="913">
        <v>-22.3</v>
      </c>
      <c r="U14" s="912"/>
      <c r="V14" s="913">
        <v>-21.2</v>
      </c>
      <c r="W14" s="912"/>
      <c r="X14" s="913">
        <v>-19.899999999999999</v>
      </c>
      <c r="Y14" s="912"/>
      <c r="Z14" s="913">
        <v>-19.3</v>
      </c>
      <c r="AA14" s="912"/>
      <c r="AB14" s="913">
        <v>-19.8</v>
      </c>
      <c r="AC14" s="912"/>
      <c r="AD14" s="913">
        <v>-19.899999999999999</v>
      </c>
      <c r="AE14" s="422"/>
      <c r="AF14" s="277"/>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row>
    <row r="15" spans="1:56" s="568" customFormat="1" ht="12" customHeight="1">
      <c r="A15" s="422"/>
      <c r="B15" s="432"/>
      <c r="C15" s="422"/>
      <c r="D15" s="330" t="s">
        <v>295</v>
      </c>
      <c r="E15" s="912"/>
      <c r="F15" s="912">
        <v>-14.7</v>
      </c>
      <c r="G15" s="912"/>
      <c r="H15" s="913">
        <v>-16.8</v>
      </c>
      <c r="I15" s="912"/>
      <c r="J15" s="913">
        <v>-19.2</v>
      </c>
      <c r="K15" s="912"/>
      <c r="L15" s="913">
        <v>-22.5</v>
      </c>
      <c r="M15" s="912"/>
      <c r="N15" s="913">
        <v>-23.8</v>
      </c>
      <c r="O15" s="912"/>
      <c r="P15" s="913">
        <v>-26.4</v>
      </c>
      <c r="Q15" s="912"/>
      <c r="R15" s="913">
        <v>-28.1</v>
      </c>
      <c r="S15" s="912"/>
      <c r="T15" s="913">
        <v>-29.5</v>
      </c>
      <c r="U15" s="912"/>
      <c r="V15" s="913">
        <v>-29.2</v>
      </c>
      <c r="W15" s="912"/>
      <c r="X15" s="913">
        <v>-29.6</v>
      </c>
      <c r="Y15" s="912"/>
      <c r="Z15" s="913">
        <v>-29.9</v>
      </c>
      <c r="AA15" s="912"/>
      <c r="AB15" s="913">
        <v>-29.5</v>
      </c>
      <c r="AC15" s="912"/>
      <c r="AD15" s="913">
        <v>-30.3</v>
      </c>
      <c r="AE15" s="422"/>
      <c r="AF15" s="277"/>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row>
    <row r="16" spans="1:56" s="568" customFormat="1" ht="10.5" customHeight="1">
      <c r="A16" s="422"/>
      <c r="B16" s="432"/>
      <c r="C16" s="422"/>
      <c r="D16" s="1205"/>
      <c r="E16" s="1205"/>
      <c r="F16" s="910"/>
      <c r="G16" s="910"/>
      <c r="H16" s="910"/>
      <c r="I16" s="910"/>
      <c r="J16" s="910"/>
      <c r="K16" s="910"/>
      <c r="L16" s="910"/>
      <c r="M16" s="910"/>
      <c r="N16" s="910"/>
      <c r="O16" s="910"/>
      <c r="P16" s="910"/>
      <c r="Q16" s="910"/>
      <c r="R16" s="910"/>
      <c r="S16" s="910"/>
      <c r="T16" s="910"/>
      <c r="U16" s="910"/>
      <c r="V16" s="910"/>
      <c r="W16" s="910"/>
      <c r="X16" s="910"/>
      <c r="Y16" s="910"/>
      <c r="Z16" s="910"/>
      <c r="AA16" s="910"/>
      <c r="AB16" s="910"/>
      <c r="AC16" s="910"/>
      <c r="AD16" s="910"/>
      <c r="AE16" s="422"/>
      <c r="AF16" s="277"/>
      <c r="AG16" s="426"/>
      <c r="AH16" s="426"/>
      <c r="AI16" s="426"/>
      <c r="AJ16" s="426"/>
      <c r="AK16" s="426"/>
      <c r="AL16" s="426"/>
      <c r="AM16" s="426"/>
      <c r="AN16" s="426"/>
      <c r="AO16" s="426"/>
      <c r="AP16" s="426"/>
      <c r="AQ16" s="426"/>
      <c r="AR16" s="426"/>
      <c r="AS16" s="426"/>
      <c r="AT16" s="426"/>
      <c r="AU16" s="426"/>
      <c r="AV16" s="426"/>
      <c r="AW16" s="426"/>
      <c r="AX16" s="426"/>
      <c r="AY16" s="426"/>
      <c r="AZ16" s="426"/>
      <c r="BA16" s="426"/>
      <c r="BB16" s="426"/>
      <c r="BC16" s="426"/>
      <c r="BD16" s="426"/>
    </row>
    <row r="17" spans="1:56" s="568" customFormat="1" ht="10.5" customHeight="1">
      <c r="A17" s="422"/>
      <c r="B17" s="432"/>
      <c r="C17" s="422"/>
      <c r="D17" s="1205"/>
      <c r="E17" s="1205"/>
      <c r="F17" s="910"/>
      <c r="G17" s="910"/>
      <c r="H17" s="910"/>
      <c r="I17" s="910"/>
      <c r="J17" s="910"/>
      <c r="K17" s="910"/>
      <c r="L17" s="910"/>
      <c r="M17" s="910"/>
      <c r="N17" s="910"/>
      <c r="O17" s="910"/>
      <c r="P17" s="910"/>
      <c r="Q17" s="910"/>
      <c r="R17" s="910"/>
      <c r="S17" s="910"/>
      <c r="T17" s="910"/>
      <c r="U17" s="910"/>
      <c r="V17" s="910"/>
      <c r="W17" s="910"/>
      <c r="X17" s="910"/>
      <c r="Y17" s="910"/>
      <c r="Z17" s="910"/>
      <c r="AA17" s="910"/>
      <c r="AB17" s="910"/>
      <c r="AC17" s="910"/>
      <c r="AD17" s="910"/>
      <c r="AE17" s="422"/>
      <c r="AF17" s="277"/>
      <c r="AG17" s="426"/>
      <c r="AH17" s="426"/>
      <c r="AI17" s="426"/>
      <c r="AJ17" s="426"/>
      <c r="AK17" s="426"/>
      <c r="AL17" s="426"/>
      <c r="AM17" s="426"/>
      <c r="AN17" s="426"/>
      <c r="AO17" s="426"/>
      <c r="AP17" s="426"/>
      <c r="AQ17" s="426"/>
      <c r="AR17" s="426"/>
      <c r="AS17" s="426"/>
      <c r="AT17" s="426"/>
      <c r="AU17" s="426"/>
      <c r="AV17" s="426"/>
      <c r="AW17" s="426"/>
      <c r="AX17" s="426"/>
      <c r="AY17" s="426"/>
      <c r="AZ17" s="426"/>
      <c r="BA17" s="426"/>
      <c r="BB17" s="426"/>
      <c r="BC17" s="426"/>
      <c r="BD17" s="426"/>
    </row>
    <row r="18" spans="1:56" s="568" customFormat="1" ht="10.5" customHeight="1">
      <c r="A18" s="422"/>
      <c r="B18" s="432"/>
      <c r="C18" s="422"/>
      <c r="D18" s="1205"/>
      <c r="E18" s="1205"/>
      <c r="F18" s="910"/>
      <c r="G18" s="910"/>
      <c r="H18" s="910"/>
      <c r="I18" s="910"/>
      <c r="J18" s="910"/>
      <c r="K18" s="910"/>
      <c r="L18" s="910"/>
      <c r="M18" s="910"/>
      <c r="N18" s="910"/>
      <c r="O18" s="910"/>
      <c r="P18" s="910"/>
      <c r="Q18" s="910"/>
      <c r="R18" s="910"/>
      <c r="S18" s="910"/>
      <c r="T18" s="910"/>
      <c r="U18" s="910"/>
      <c r="V18" s="910"/>
      <c r="W18" s="910"/>
      <c r="X18" s="910"/>
      <c r="Y18" s="910"/>
      <c r="Z18" s="910"/>
      <c r="AA18" s="910"/>
      <c r="AB18" s="910"/>
      <c r="AC18" s="910"/>
      <c r="AD18" s="910"/>
      <c r="AE18" s="422"/>
      <c r="AF18" s="277"/>
      <c r="AG18" s="426"/>
      <c r="AH18" s="426"/>
      <c r="AI18" s="426"/>
      <c r="AJ18" s="426"/>
      <c r="AK18" s="426"/>
      <c r="AL18" s="426"/>
      <c r="AM18" s="426"/>
      <c r="AN18" s="426"/>
      <c r="AO18" s="426"/>
      <c r="AP18" s="426"/>
      <c r="AQ18" s="426"/>
      <c r="AR18" s="426"/>
      <c r="AS18" s="426"/>
      <c r="AT18" s="426"/>
      <c r="AU18" s="426"/>
      <c r="AV18" s="426"/>
      <c r="AW18" s="426"/>
      <c r="AX18" s="426"/>
      <c r="AY18" s="426"/>
      <c r="AZ18" s="426"/>
      <c r="BA18" s="426"/>
      <c r="BB18" s="426"/>
      <c r="BC18" s="426"/>
      <c r="BD18" s="426"/>
    </row>
    <row r="19" spans="1:56" s="568" customFormat="1" ht="10.5" customHeight="1">
      <c r="A19" s="422"/>
      <c r="B19" s="432"/>
      <c r="C19" s="422"/>
      <c r="D19" s="1205"/>
      <c r="E19" s="1205"/>
      <c r="F19" s="910"/>
      <c r="G19" s="910"/>
      <c r="H19" s="910"/>
      <c r="I19" s="910"/>
      <c r="J19" s="910"/>
      <c r="K19" s="910"/>
      <c r="L19" s="910"/>
      <c r="M19" s="910"/>
      <c r="N19" s="910"/>
      <c r="O19" s="910"/>
      <c r="P19" s="910"/>
      <c r="Q19" s="910"/>
      <c r="R19" s="910"/>
      <c r="S19" s="910"/>
      <c r="T19" s="910"/>
      <c r="U19" s="910"/>
      <c r="V19" s="910"/>
      <c r="W19" s="910"/>
      <c r="X19" s="910"/>
      <c r="Y19" s="910"/>
      <c r="Z19" s="910"/>
      <c r="AA19" s="910"/>
      <c r="AB19" s="910"/>
      <c r="AC19" s="910"/>
      <c r="AD19" s="910"/>
      <c r="AE19" s="422"/>
      <c r="AF19" s="277"/>
      <c r="AG19" s="1209"/>
      <c r="AH19" s="1209"/>
      <c r="AI19" s="1209"/>
      <c r="AJ19" s="1209"/>
      <c r="AK19" s="1209"/>
      <c r="AL19" s="426"/>
      <c r="AM19" s="426"/>
      <c r="AN19" s="426"/>
      <c r="AO19" s="426"/>
      <c r="AP19" s="426"/>
      <c r="AQ19" s="426"/>
      <c r="AR19" s="426"/>
      <c r="AS19" s="426"/>
      <c r="AT19" s="426"/>
      <c r="AU19" s="426"/>
      <c r="AV19" s="426"/>
      <c r="AW19" s="426"/>
      <c r="AX19" s="426"/>
      <c r="AY19" s="426"/>
      <c r="AZ19" s="426"/>
      <c r="BA19" s="426"/>
      <c r="BB19" s="426"/>
      <c r="BC19" s="426"/>
      <c r="BD19" s="426"/>
    </row>
    <row r="20" spans="1:56" s="568" customFormat="1" ht="10.5" customHeight="1">
      <c r="A20" s="422"/>
      <c r="B20" s="432"/>
      <c r="C20" s="422"/>
      <c r="D20" s="1205"/>
      <c r="E20" s="1205"/>
      <c r="F20" s="910"/>
      <c r="G20" s="910"/>
      <c r="H20" s="910"/>
      <c r="I20" s="910"/>
      <c r="J20" s="910"/>
      <c r="K20" s="910"/>
      <c r="L20" s="910"/>
      <c r="M20" s="910"/>
      <c r="N20" s="910"/>
      <c r="O20" s="910"/>
      <c r="P20" s="910"/>
      <c r="Q20" s="910"/>
      <c r="R20" s="910"/>
      <c r="S20" s="910"/>
      <c r="T20" s="910"/>
      <c r="U20" s="910"/>
      <c r="V20" s="910"/>
      <c r="W20" s="910"/>
      <c r="X20" s="910"/>
      <c r="Y20" s="910"/>
      <c r="Z20" s="910"/>
      <c r="AA20" s="910"/>
      <c r="AB20" s="910"/>
      <c r="AC20" s="910"/>
      <c r="AD20" s="910"/>
      <c r="AE20" s="422"/>
      <c r="AF20" s="277"/>
      <c r="AG20" s="426"/>
      <c r="AH20" s="426"/>
      <c r="AI20" s="426"/>
      <c r="AJ20" s="426"/>
      <c r="AK20" s="426"/>
      <c r="AL20" s="426"/>
      <c r="AM20" s="426"/>
      <c r="AN20" s="426"/>
      <c r="AO20" s="426"/>
      <c r="AP20" s="426"/>
      <c r="AQ20" s="426"/>
      <c r="AR20" s="426"/>
      <c r="AS20" s="426"/>
      <c r="AT20" s="426"/>
      <c r="AU20" s="426"/>
      <c r="AV20" s="426"/>
      <c r="AW20" s="426"/>
      <c r="AX20" s="426"/>
      <c r="AY20" s="426"/>
      <c r="AZ20" s="426"/>
      <c r="BA20" s="426"/>
      <c r="BB20" s="426"/>
      <c r="BC20" s="426"/>
      <c r="BD20" s="426"/>
    </row>
    <row r="21" spans="1:56" s="568" customFormat="1" ht="10.5" customHeight="1">
      <c r="A21" s="422"/>
      <c r="B21" s="432"/>
      <c r="C21" s="422"/>
      <c r="D21" s="1205"/>
      <c r="E21" s="1205"/>
      <c r="F21" s="910"/>
      <c r="G21" s="910"/>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422"/>
      <c r="AF21" s="277"/>
      <c r="AG21" s="426"/>
      <c r="AH21" s="426"/>
      <c r="AI21" s="426"/>
      <c r="AJ21" s="426"/>
      <c r="AK21" s="426"/>
      <c r="AL21" s="426"/>
      <c r="AM21" s="426"/>
      <c r="AN21" s="426"/>
      <c r="AO21" s="426"/>
      <c r="AP21" s="426"/>
      <c r="AQ21" s="426"/>
      <c r="AR21" s="426"/>
      <c r="AS21" s="426"/>
      <c r="AT21" s="426"/>
      <c r="AU21" s="426"/>
      <c r="AV21" s="426"/>
      <c r="AW21" s="426"/>
      <c r="AX21" s="426"/>
      <c r="AY21" s="426"/>
      <c r="AZ21" s="426"/>
      <c r="BA21" s="426"/>
      <c r="BB21" s="426"/>
      <c r="BC21" s="426"/>
      <c r="BD21" s="426"/>
    </row>
    <row r="22" spans="1:56" s="568" customFormat="1" ht="10.5" customHeight="1">
      <c r="A22" s="422"/>
      <c r="B22" s="432"/>
      <c r="C22" s="422"/>
      <c r="D22" s="1205"/>
      <c r="E22" s="1205"/>
      <c r="F22" s="910"/>
      <c r="G22" s="910"/>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422"/>
      <c r="AF22" s="277"/>
      <c r="AG22" s="426"/>
      <c r="AH22" s="426"/>
      <c r="AI22" s="426"/>
      <c r="AJ22" s="426"/>
      <c r="AK22" s="426"/>
      <c r="AL22" s="426"/>
      <c r="AM22" s="426"/>
      <c r="AN22" s="426"/>
      <c r="AO22" s="426"/>
      <c r="AP22" s="426"/>
      <c r="AQ22" s="426"/>
      <c r="AR22" s="426"/>
      <c r="AS22" s="426"/>
      <c r="AT22" s="426"/>
      <c r="AU22" s="426"/>
      <c r="AV22" s="426"/>
      <c r="AW22" s="426"/>
      <c r="AX22" s="426"/>
      <c r="AY22" s="426"/>
      <c r="AZ22" s="426"/>
      <c r="BA22" s="426"/>
      <c r="BB22" s="426"/>
      <c r="BC22" s="426"/>
      <c r="BD22" s="426"/>
    </row>
    <row r="23" spans="1:56" s="568" customFormat="1" ht="10.5" customHeight="1">
      <c r="A23" s="422"/>
      <c r="B23" s="432"/>
      <c r="C23" s="422"/>
      <c r="D23" s="1205"/>
      <c r="E23" s="1205"/>
      <c r="F23" s="910"/>
      <c r="G23" s="910"/>
      <c r="H23" s="910"/>
      <c r="I23" s="910"/>
      <c r="J23" s="910"/>
      <c r="K23" s="910"/>
      <c r="L23" s="910"/>
      <c r="M23" s="910"/>
      <c r="N23" s="910"/>
      <c r="O23" s="910"/>
      <c r="P23" s="910"/>
      <c r="Q23" s="910"/>
      <c r="R23" s="910"/>
      <c r="S23" s="910"/>
      <c r="T23" s="910"/>
      <c r="U23" s="910"/>
      <c r="V23" s="910"/>
      <c r="W23" s="910"/>
      <c r="X23" s="910"/>
      <c r="Y23" s="910"/>
      <c r="Z23" s="910"/>
      <c r="AA23" s="910"/>
      <c r="AB23" s="910"/>
      <c r="AC23" s="910"/>
      <c r="AD23" s="910"/>
      <c r="AE23" s="422"/>
      <c r="AF23" s="277"/>
      <c r="AG23" s="426"/>
      <c r="AH23" s="426"/>
      <c r="AI23" s="426"/>
      <c r="AJ23" s="426"/>
      <c r="AK23" s="426"/>
      <c r="AL23" s="426"/>
      <c r="AM23" s="426"/>
      <c r="AN23" s="426"/>
      <c r="AO23" s="426"/>
      <c r="AP23" s="426"/>
      <c r="AQ23" s="426"/>
      <c r="AR23" s="426"/>
      <c r="AS23" s="426"/>
      <c r="AT23" s="426"/>
      <c r="AU23" s="426"/>
      <c r="AV23" s="426"/>
      <c r="AW23" s="426"/>
      <c r="AX23" s="426"/>
      <c r="AY23" s="426"/>
      <c r="AZ23" s="426"/>
      <c r="BA23" s="426"/>
      <c r="BB23" s="426"/>
      <c r="BC23" s="426"/>
      <c r="BD23" s="426"/>
    </row>
    <row r="24" spans="1:56" s="568" customFormat="1" ht="10.5" customHeight="1">
      <c r="A24" s="422"/>
      <c r="B24" s="432"/>
      <c r="C24" s="422"/>
      <c r="D24" s="1205"/>
      <c r="E24" s="1205"/>
      <c r="F24" s="910"/>
      <c r="G24" s="910"/>
      <c r="H24" s="910"/>
      <c r="I24" s="910"/>
      <c r="J24" s="910"/>
      <c r="K24" s="910"/>
      <c r="L24" s="910"/>
      <c r="M24" s="910"/>
      <c r="N24" s="910"/>
      <c r="O24" s="910"/>
      <c r="P24" s="910"/>
      <c r="Q24" s="910"/>
      <c r="R24" s="910"/>
      <c r="S24" s="910"/>
      <c r="T24" s="910"/>
      <c r="U24" s="910"/>
      <c r="V24" s="910"/>
      <c r="W24" s="910"/>
      <c r="X24" s="910"/>
      <c r="Y24" s="910"/>
      <c r="Z24" s="910"/>
      <c r="AA24" s="910"/>
      <c r="AB24" s="910"/>
      <c r="AC24" s="910"/>
      <c r="AD24" s="910"/>
      <c r="AE24" s="422"/>
      <c r="AF24" s="277"/>
      <c r="AG24" s="426"/>
      <c r="AH24" s="426"/>
      <c r="AI24" s="426"/>
      <c r="AJ24" s="426"/>
      <c r="AK24" s="426"/>
      <c r="AL24" s="426"/>
      <c r="AM24" s="426"/>
      <c r="AN24" s="426"/>
      <c r="AO24" s="426"/>
      <c r="AP24" s="426"/>
      <c r="AQ24" s="426"/>
      <c r="AR24" s="426"/>
      <c r="AS24" s="426"/>
      <c r="AT24" s="426"/>
      <c r="AU24" s="426"/>
      <c r="AV24" s="426"/>
      <c r="AW24" s="426"/>
      <c r="AX24" s="426"/>
      <c r="AY24" s="426"/>
      <c r="AZ24" s="426"/>
      <c r="BA24" s="426"/>
      <c r="BB24" s="426"/>
      <c r="BC24" s="426"/>
      <c r="BD24" s="426"/>
    </row>
    <row r="25" spans="1:56" s="568" customFormat="1" ht="10.5" customHeight="1">
      <c r="A25" s="422"/>
      <c r="B25" s="432"/>
      <c r="C25" s="422"/>
      <c r="D25" s="1205"/>
      <c r="E25" s="1205"/>
      <c r="F25" s="910"/>
      <c r="G25" s="910"/>
      <c r="H25" s="910"/>
      <c r="I25" s="910"/>
      <c r="J25" s="910"/>
      <c r="K25" s="910"/>
      <c r="L25" s="910"/>
      <c r="M25" s="910"/>
      <c r="N25" s="910"/>
      <c r="O25" s="910"/>
      <c r="P25" s="910"/>
      <c r="Q25" s="910"/>
      <c r="R25" s="910"/>
      <c r="S25" s="910"/>
      <c r="T25" s="910"/>
      <c r="U25" s="910"/>
      <c r="V25" s="910"/>
      <c r="W25" s="910"/>
      <c r="X25" s="910"/>
      <c r="Y25" s="910"/>
      <c r="Z25" s="910"/>
      <c r="AA25" s="910"/>
      <c r="AB25" s="910"/>
      <c r="AC25" s="910"/>
      <c r="AD25" s="910"/>
      <c r="AE25" s="422"/>
      <c r="AF25" s="277"/>
      <c r="AG25" s="426"/>
      <c r="AH25" s="426"/>
      <c r="AI25" s="426"/>
      <c r="AJ25" s="426"/>
      <c r="AK25" s="426"/>
      <c r="AL25" s="426"/>
      <c r="AM25" s="426"/>
      <c r="AN25" s="426"/>
      <c r="AO25" s="426"/>
      <c r="AP25" s="426"/>
      <c r="AQ25" s="426"/>
      <c r="AR25" s="426"/>
      <c r="AS25" s="426"/>
      <c r="AT25" s="426"/>
      <c r="AU25" s="426"/>
      <c r="AV25" s="426"/>
      <c r="AW25" s="426"/>
      <c r="AX25" s="426"/>
      <c r="AY25" s="426"/>
      <c r="AZ25" s="426"/>
      <c r="BA25" s="426"/>
      <c r="BB25" s="426"/>
      <c r="BC25" s="426"/>
      <c r="BD25" s="426"/>
    </row>
    <row r="26" spans="1:56" s="568" customFormat="1" ht="10.5" customHeight="1">
      <c r="A26" s="422"/>
      <c r="B26" s="432"/>
      <c r="C26" s="422"/>
      <c r="D26" s="1205"/>
      <c r="E26" s="1205"/>
      <c r="F26" s="910"/>
      <c r="G26" s="910"/>
      <c r="H26" s="910"/>
      <c r="I26" s="910"/>
      <c r="J26" s="910"/>
      <c r="K26" s="910"/>
      <c r="L26" s="910"/>
      <c r="M26" s="910"/>
      <c r="N26" s="910"/>
      <c r="O26" s="910"/>
      <c r="P26" s="910"/>
      <c r="Q26" s="910"/>
      <c r="R26" s="910"/>
      <c r="S26" s="910"/>
      <c r="T26" s="910"/>
      <c r="U26" s="910"/>
      <c r="V26" s="910"/>
      <c r="W26" s="910"/>
      <c r="X26" s="910"/>
      <c r="Y26" s="910"/>
      <c r="Z26" s="910"/>
      <c r="AA26" s="910"/>
      <c r="AB26" s="910"/>
      <c r="AC26" s="910"/>
      <c r="AD26" s="910"/>
      <c r="AE26" s="422"/>
      <c r="AF26" s="277"/>
      <c r="AG26" s="426"/>
      <c r="AH26" s="426"/>
      <c r="AI26" s="426"/>
      <c r="AJ26" s="426"/>
      <c r="AK26" s="426"/>
      <c r="AL26" s="426"/>
      <c r="AM26" s="426"/>
      <c r="AN26" s="426"/>
      <c r="AO26" s="426"/>
      <c r="AP26" s="426"/>
      <c r="AQ26" s="426"/>
      <c r="AR26" s="426"/>
      <c r="AS26" s="426"/>
      <c r="AT26" s="426"/>
      <c r="AU26" s="426"/>
      <c r="AV26" s="426"/>
      <c r="AW26" s="426"/>
      <c r="AX26" s="426"/>
      <c r="AY26" s="426"/>
      <c r="AZ26" s="426"/>
      <c r="BA26" s="426"/>
      <c r="BB26" s="426"/>
      <c r="BC26" s="426"/>
      <c r="BD26" s="426"/>
    </row>
    <row r="27" spans="1:56" s="568" customFormat="1" ht="10.5" customHeight="1">
      <c r="A27" s="422"/>
      <c r="B27" s="432"/>
      <c r="C27" s="422"/>
      <c r="D27" s="1205"/>
      <c r="E27" s="1205"/>
      <c r="F27" s="910"/>
      <c r="G27" s="910"/>
      <c r="H27" s="910"/>
      <c r="I27" s="910"/>
      <c r="J27" s="910"/>
      <c r="K27" s="910"/>
      <c r="L27" s="910"/>
      <c r="M27" s="910"/>
      <c r="N27" s="910"/>
      <c r="O27" s="910"/>
      <c r="P27" s="910"/>
      <c r="Q27" s="910"/>
      <c r="R27" s="910"/>
      <c r="S27" s="910"/>
      <c r="T27" s="910"/>
      <c r="U27" s="910"/>
      <c r="V27" s="910"/>
      <c r="W27" s="910"/>
      <c r="X27" s="910"/>
      <c r="Y27" s="910"/>
      <c r="Z27" s="910"/>
      <c r="AA27" s="910"/>
      <c r="AB27" s="910"/>
      <c r="AC27" s="910"/>
      <c r="AD27" s="910"/>
      <c r="AE27" s="422"/>
      <c r="AF27" s="277"/>
      <c r="AG27" s="426"/>
      <c r="AH27" s="426"/>
      <c r="AI27" s="426"/>
      <c r="AJ27" s="426"/>
      <c r="AK27" s="426"/>
      <c r="AL27" s="426"/>
      <c r="AM27" s="426"/>
      <c r="AN27" s="426"/>
      <c r="AO27" s="426"/>
      <c r="AP27" s="426"/>
      <c r="AQ27" s="426"/>
      <c r="AR27" s="426"/>
      <c r="AS27" s="426"/>
      <c r="AT27" s="426"/>
      <c r="AU27" s="426"/>
      <c r="AV27" s="426"/>
      <c r="AW27" s="426"/>
      <c r="AX27" s="426"/>
      <c r="AY27" s="426"/>
      <c r="AZ27" s="426"/>
      <c r="BA27" s="426"/>
      <c r="BB27" s="426"/>
      <c r="BC27" s="426"/>
      <c r="BD27" s="426"/>
    </row>
    <row r="28" spans="1:56" s="568" customFormat="1" ht="10.5" customHeight="1">
      <c r="A28" s="422"/>
      <c r="B28" s="432"/>
      <c r="C28" s="422"/>
      <c r="D28" s="1205"/>
      <c r="E28" s="1205"/>
      <c r="F28" s="910"/>
      <c r="G28" s="910"/>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422"/>
      <c r="AF28" s="277"/>
      <c r="AG28" s="426"/>
      <c r="AH28" s="426"/>
      <c r="AI28" s="426"/>
      <c r="AJ28" s="426"/>
      <c r="AK28" s="426"/>
      <c r="AL28" s="426"/>
      <c r="AM28" s="426"/>
      <c r="AN28" s="426"/>
      <c r="AO28" s="426"/>
      <c r="AP28" s="426"/>
      <c r="AQ28" s="426"/>
      <c r="AR28" s="426"/>
      <c r="AS28" s="426"/>
      <c r="AT28" s="426"/>
      <c r="AU28" s="426"/>
      <c r="AV28" s="426"/>
      <c r="AW28" s="426"/>
      <c r="AX28" s="426"/>
      <c r="AY28" s="426"/>
      <c r="AZ28" s="426"/>
      <c r="BA28" s="426"/>
      <c r="BB28" s="426"/>
      <c r="BC28" s="426"/>
      <c r="BD28" s="426"/>
    </row>
    <row r="29" spans="1:56" s="568" customFormat="1" ht="6" customHeight="1">
      <c r="A29" s="422"/>
      <c r="B29" s="432"/>
      <c r="C29" s="422"/>
      <c r="D29" s="1205"/>
      <c r="E29" s="1205"/>
      <c r="F29" s="910"/>
      <c r="G29" s="910"/>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422"/>
      <c r="AF29" s="277"/>
      <c r="AG29" s="426"/>
      <c r="AH29" s="426"/>
      <c r="AI29" s="426"/>
      <c r="AJ29" s="426"/>
      <c r="AK29" s="426"/>
      <c r="AL29" s="426"/>
      <c r="AM29" s="426"/>
      <c r="AN29" s="426"/>
      <c r="AO29" s="426"/>
      <c r="AP29" s="426"/>
      <c r="AQ29" s="426"/>
      <c r="AR29" s="426"/>
      <c r="AS29" s="426"/>
      <c r="AT29" s="426"/>
      <c r="AU29" s="426"/>
      <c r="AV29" s="426"/>
      <c r="AW29" s="426"/>
      <c r="AX29" s="426"/>
      <c r="AY29" s="426"/>
      <c r="AZ29" s="426"/>
      <c r="BA29" s="426"/>
      <c r="BB29" s="426"/>
      <c r="BC29" s="426"/>
      <c r="BD29" s="426"/>
    </row>
    <row r="30" spans="1:56" s="568" customFormat="1" ht="18.75" customHeight="1">
      <c r="A30" s="422"/>
      <c r="B30" s="432"/>
      <c r="C30" s="1199" t="s">
        <v>296</v>
      </c>
      <c r="D30" s="1205"/>
      <c r="E30" s="1205"/>
      <c r="F30" s="908"/>
      <c r="G30" s="914"/>
      <c r="H30" s="914"/>
      <c r="I30" s="914"/>
      <c r="J30" s="914"/>
      <c r="K30" s="914"/>
      <c r="L30" s="914"/>
      <c r="M30" s="914"/>
      <c r="N30" s="914"/>
      <c r="O30" s="914"/>
      <c r="P30" s="914"/>
      <c r="Q30" s="914"/>
      <c r="R30" s="914"/>
      <c r="S30" s="914"/>
      <c r="T30" s="914"/>
      <c r="U30" s="914"/>
      <c r="V30" s="914"/>
      <c r="W30" s="914"/>
      <c r="X30" s="914"/>
      <c r="Y30" s="914"/>
      <c r="Z30" s="914"/>
      <c r="AA30" s="914"/>
      <c r="AB30" s="914"/>
      <c r="AC30" s="914"/>
      <c r="AD30" s="914"/>
      <c r="AE30" s="915"/>
      <c r="AF30" s="277"/>
      <c r="AG30" s="426"/>
      <c r="AH30" s="426"/>
      <c r="AI30" s="426"/>
      <c r="AJ30" s="426"/>
      <c r="AK30" s="426"/>
      <c r="AL30" s="426"/>
      <c r="AM30" s="426"/>
      <c r="AN30" s="426"/>
      <c r="AO30" s="426"/>
      <c r="AP30" s="426"/>
      <c r="AQ30" s="426"/>
      <c r="AR30" s="426"/>
      <c r="AS30" s="426"/>
      <c r="AT30" s="426"/>
      <c r="AU30" s="426"/>
      <c r="AV30" s="426"/>
      <c r="AW30" s="426"/>
      <c r="AX30" s="426"/>
      <c r="AY30" s="426"/>
      <c r="AZ30" s="426"/>
      <c r="BA30" s="426"/>
      <c r="BB30" s="426"/>
      <c r="BC30" s="426"/>
      <c r="BD30" s="426"/>
    </row>
    <row r="31" spans="1:56" s="568" customFormat="1" ht="11.25" customHeight="1">
      <c r="A31" s="422"/>
      <c r="B31" s="432"/>
      <c r="C31" s="916"/>
      <c r="D31" s="330" t="s">
        <v>297</v>
      </c>
      <c r="E31" s="1205"/>
      <c r="F31" s="912">
        <v>-3</v>
      </c>
      <c r="G31" s="912"/>
      <c r="H31" s="913">
        <v>-5.3</v>
      </c>
      <c r="I31" s="912"/>
      <c r="J31" s="913">
        <v>-7.1</v>
      </c>
      <c r="K31" s="912"/>
      <c r="L31" s="913">
        <v>-8.4</v>
      </c>
      <c r="M31" s="912"/>
      <c r="N31" s="913">
        <v>-9.1</v>
      </c>
      <c r="O31" s="912"/>
      <c r="P31" s="913">
        <v>-11.2</v>
      </c>
      <c r="Q31" s="912"/>
      <c r="R31" s="913">
        <v>-12.8</v>
      </c>
      <c r="S31" s="912"/>
      <c r="T31" s="913">
        <v>-13.8</v>
      </c>
      <c r="U31" s="912"/>
      <c r="V31" s="913">
        <v>-14.2</v>
      </c>
      <c r="W31" s="912"/>
      <c r="X31" s="913">
        <v>-14.7</v>
      </c>
      <c r="Y31" s="912"/>
      <c r="Z31" s="913">
        <v>-14.2</v>
      </c>
      <c r="AA31" s="912"/>
      <c r="AB31" s="913">
        <v>-13.4</v>
      </c>
      <c r="AC31" s="912"/>
      <c r="AD31" s="913">
        <v>-12.5</v>
      </c>
      <c r="AE31" s="915"/>
      <c r="AF31" s="277"/>
      <c r="AG31" s="426"/>
      <c r="AH31" s="426"/>
      <c r="AI31" s="426"/>
      <c r="AJ31" s="426"/>
      <c r="AK31" s="426"/>
      <c r="AL31" s="426"/>
      <c r="AM31" s="426"/>
      <c r="AN31" s="426"/>
      <c r="AO31" s="426"/>
      <c r="AP31" s="426"/>
      <c r="AQ31" s="426"/>
      <c r="AR31" s="426"/>
      <c r="AS31" s="426"/>
      <c r="AT31" s="426"/>
      <c r="AU31" s="426"/>
      <c r="AV31" s="426"/>
      <c r="AW31" s="426"/>
      <c r="AX31" s="426"/>
      <c r="AY31" s="426"/>
      <c r="AZ31" s="426"/>
      <c r="BA31" s="426"/>
      <c r="BB31" s="426"/>
      <c r="BC31" s="426"/>
      <c r="BD31" s="426"/>
    </row>
    <row r="32" spans="1:56" s="568" customFormat="1" ht="12.75" customHeight="1">
      <c r="A32" s="422"/>
      <c r="B32" s="432"/>
      <c r="C32" s="916"/>
      <c r="D32" s="330" t="s">
        <v>293</v>
      </c>
      <c r="E32" s="1205"/>
      <c r="F32" s="912">
        <v>-42.7</v>
      </c>
      <c r="G32" s="912"/>
      <c r="H32" s="913">
        <v>-43.1</v>
      </c>
      <c r="I32" s="912"/>
      <c r="J32" s="913">
        <v>-45.6</v>
      </c>
      <c r="K32" s="912"/>
      <c r="L32" s="913">
        <v>-48</v>
      </c>
      <c r="M32" s="912"/>
      <c r="N32" s="913">
        <v>-49.8</v>
      </c>
      <c r="O32" s="912"/>
      <c r="P32" s="913">
        <v>-51.9</v>
      </c>
      <c r="Q32" s="912"/>
      <c r="R32" s="913">
        <v>-52.3</v>
      </c>
      <c r="S32" s="912"/>
      <c r="T32" s="913">
        <v>-54.7</v>
      </c>
      <c r="U32" s="912"/>
      <c r="V32" s="913">
        <v>-55.6</v>
      </c>
      <c r="W32" s="912"/>
      <c r="X32" s="913">
        <v>-56.8</v>
      </c>
      <c r="Y32" s="912"/>
      <c r="Z32" s="913">
        <v>-57</v>
      </c>
      <c r="AA32" s="912"/>
      <c r="AB32" s="913">
        <v>-58.1</v>
      </c>
      <c r="AC32" s="912"/>
      <c r="AD32" s="913">
        <v>-58.6</v>
      </c>
      <c r="AE32" s="915"/>
      <c r="AF32" s="277"/>
      <c r="AG32" s="426"/>
      <c r="AH32" s="426"/>
      <c r="AI32" s="426"/>
      <c r="AJ32" s="426"/>
      <c r="AK32" s="426"/>
      <c r="AL32" s="426"/>
      <c r="AM32" s="426"/>
      <c r="AN32" s="426"/>
      <c r="AO32" s="426"/>
      <c r="AP32" s="426"/>
      <c r="AQ32" s="426"/>
      <c r="AR32" s="426"/>
      <c r="AS32" s="426"/>
      <c r="AT32" s="426"/>
      <c r="AU32" s="426"/>
      <c r="AV32" s="426"/>
      <c r="AW32" s="426"/>
      <c r="AX32" s="426"/>
      <c r="AY32" s="426"/>
      <c r="AZ32" s="426"/>
      <c r="BA32" s="426"/>
      <c r="BB32" s="426"/>
      <c r="BC32" s="426"/>
      <c r="BD32" s="426"/>
    </row>
    <row r="33" spans="1:56" s="568" customFormat="1" ht="11.25" customHeight="1">
      <c r="A33" s="422"/>
      <c r="B33" s="432"/>
      <c r="C33" s="916"/>
      <c r="D33" s="330" t="s">
        <v>294</v>
      </c>
      <c r="E33" s="1205"/>
      <c r="F33" s="912">
        <v>-17.2</v>
      </c>
      <c r="G33" s="912"/>
      <c r="H33" s="913">
        <v>-18.399999999999999</v>
      </c>
      <c r="I33" s="912"/>
      <c r="J33" s="913">
        <v>-18.2</v>
      </c>
      <c r="K33" s="912"/>
      <c r="L33" s="913">
        <v>-18.8</v>
      </c>
      <c r="M33" s="912"/>
      <c r="N33" s="913">
        <v>-21.1</v>
      </c>
      <c r="O33" s="912"/>
      <c r="P33" s="913">
        <v>-23.7</v>
      </c>
      <c r="Q33" s="912"/>
      <c r="R33" s="913">
        <v>-25.9</v>
      </c>
      <c r="S33" s="912"/>
      <c r="T33" s="913">
        <v>-27.5</v>
      </c>
      <c r="U33" s="912"/>
      <c r="V33" s="913">
        <v>-26.9</v>
      </c>
      <c r="W33" s="912"/>
      <c r="X33" s="913">
        <v>-26.4</v>
      </c>
      <c r="Y33" s="912"/>
      <c r="Z33" s="913">
        <v>-25.9</v>
      </c>
      <c r="AA33" s="912"/>
      <c r="AB33" s="913">
        <v>-26.8</v>
      </c>
      <c r="AC33" s="912"/>
      <c r="AD33" s="913">
        <v>-26</v>
      </c>
      <c r="AE33" s="915"/>
      <c r="AF33" s="277"/>
      <c r="AG33" s="426"/>
      <c r="AH33" s="426"/>
      <c r="AI33" s="426"/>
      <c r="AJ33" s="426"/>
      <c r="AK33" s="426"/>
      <c r="AL33" s="426"/>
      <c r="AM33" s="426"/>
      <c r="AN33" s="426"/>
      <c r="AO33" s="426"/>
      <c r="AP33" s="426"/>
      <c r="AQ33" s="426"/>
      <c r="AR33" s="426"/>
      <c r="AS33" s="426"/>
      <c r="AT33" s="426"/>
      <c r="AU33" s="426"/>
      <c r="AV33" s="426"/>
      <c r="AW33" s="426"/>
      <c r="AX33" s="426"/>
      <c r="AY33" s="426"/>
      <c r="AZ33" s="426"/>
      <c r="BA33" s="426"/>
      <c r="BB33" s="426"/>
      <c r="BC33" s="426"/>
      <c r="BD33" s="426"/>
    </row>
    <row r="34" spans="1:56" s="568" customFormat="1" ht="12" customHeight="1">
      <c r="A34" s="422"/>
      <c r="B34" s="432"/>
      <c r="C34" s="916"/>
      <c r="D34" s="330" t="s">
        <v>298</v>
      </c>
      <c r="E34" s="1205"/>
      <c r="F34" s="912">
        <v>-14.4</v>
      </c>
      <c r="G34" s="913"/>
      <c r="H34" s="913">
        <v>-13.2</v>
      </c>
      <c r="I34" s="913"/>
      <c r="J34" s="913">
        <v>-13.2</v>
      </c>
      <c r="K34" s="913"/>
      <c r="L34" s="913">
        <v>-13.9</v>
      </c>
      <c r="M34" s="913"/>
      <c r="N34" s="913">
        <v>-15.5</v>
      </c>
      <c r="O34" s="913"/>
      <c r="P34" s="913">
        <v>-17.2</v>
      </c>
      <c r="Q34" s="913"/>
      <c r="R34" s="913">
        <v>-18.600000000000001</v>
      </c>
      <c r="S34" s="913"/>
      <c r="T34" s="913">
        <v>-17.7</v>
      </c>
      <c r="U34" s="913"/>
      <c r="V34" s="913">
        <v>-15.8</v>
      </c>
      <c r="W34" s="913"/>
      <c r="X34" s="913">
        <v>-14.7</v>
      </c>
      <c r="Y34" s="913"/>
      <c r="Z34" s="913">
        <v>-15</v>
      </c>
      <c r="AA34" s="913"/>
      <c r="AB34" s="913">
        <v>-17.100000000000001</v>
      </c>
      <c r="AC34" s="913"/>
      <c r="AD34" s="913">
        <v>-16.7</v>
      </c>
      <c r="AE34" s="915"/>
      <c r="AF34" s="277"/>
      <c r="AG34" s="426"/>
      <c r="AH34" s="426"/>
      <c r="AI34" s="426"/>
      <c r="AJ34" s="426"/>
      <c r="AK34" s="426"/>
      <c r="AL34" s="426"/>
      <c r="AM34" s="426"/>
      <c r="AN34" s="426"/>
      <c r="AO34" s="426"/>
      <c r="AP34" s="426"/>
      <c r="AQ34" s="426"/>
      <c r="AR34" s="426"/>
      <c r="AS34" s="426"/>
      <c r="AT34" s="426"/>
      <c r="AU34" s="426"/>
      <c r="AV34" s="426"/>
      <c r="AW34" s="426"/>
      <c r="AX34" s="426"/>
      <c r="AY34" s="426"/>
      <c r="AZ34" s="426"/>
      <c r="BA34" s="426"/>
      <c r="BB34" s="426"/>
      <c r="BC34" s="426"/>
      <c r="BD34" s="426"/>
    </row>
    <row r="35" spans="1:56" s="568" customFormat="1" ht="2.25" customHeight="1">
      <c r="A35" s="422"/>
      <c r="B35" s="432"/>
      <c r="C35" s="1199"/>
      <c r="D35" s="1205"/>
      <c r="E35" s="1205"/>
      <c r="F35" s="912"/>
      <c r="G35" s="913"/>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5"/>
      <c r="AF35" s="277"/>
      <c r="AG35" s="426"/>
      <c r="AH35" s="426"/>
      <c r="AI35" s="426"/>
      <c r="AJ35" s="426"/>
      <c r="AK35" s="426"/>
      <c r="AL35" s="426"/>
      <c r="AM35" s="426"/>
      <c r="AN35" s="426"/>
      <c r="AO35" s="426"/>
      <c r="AP35" s="426"/>
      <c r="AQ35" s="426"/>
      <c r="AR35" s="426"/>
      <c r="AS35" s="426"/>
      <c r="AT35" s="426"/>
      <c r="AU35" s="426"/>
      <c r="AV35" s="426"/>
      <c r="AW35" s="426"/>
      <c r="AX35" s="426"/>
      <c r="AY35" s="426"/>
      <c r="AZ35" s="426"/>
      <c r="BA35" s="426"/>
      <c r="BB35" s="426"/>
      <c r="BC35" s="426"/>
      <c r="BD35" s="426"/>
    </row>
    <row r="36" spans="1:56" s="568" customFormat="1" ht="14.25" hidden="1" customHeight="1">
      <c r="A36" s="422"/>
      <c r="B36" s="432"/>
      <c r="C36" s="1199" t="s">
        <v>61</v>
      </c>
      <c r="D36" s="1199"/>
      <c r="E36" s="1205"/>
      <c r="F36" s="912"/>
      <c r="G36" s="913"/>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5"/>
      <c r="AF36" s="277"/>
    </row>
    <row r="37" spans="1:56" s="568" customFormat="1" ht="11.25" hidden="1" customHeight="1">
      <c r="A37" s="422"/>
      <c r="B37" s="432"/>
      <c r="C37" s="917"/>
      <c r="D37" s="1205" t="s">
        <v>309</v>
      </c>
      <c r="E37" s="1205"/>
      <c r="F37" s="912"/>
      <c r="G37" s="913"/>
      <c r="H37" s="913"/>
      <c r="I37" s="913"/>
      <c r="J37" s="913"/>
      <c r="K37" s="913"/>
      <c r="L37" s="913"/>
      <c r="M37" s="913"/>
      <c r="N37" s="913"/>
      <c r="O37" s="913"/>
      <c r="P37" s="913"/>
      <c r="Q37" s="913"/>
      <c r="R37" s="913"/>
      <c r="S37" s="913"/>
      <c r="T37" s="913"/>
      <c r="U37" s="913"/>
      <c r="V37" s="913"/>
      <c r="W37" s="913"/>
      <c r="X37" s="913"/>
      <c r="Y37" s="913"/>
      <c r="Z37" s="913"/>
      <c r="AA37" s="913"/>
      <c r="AB37" s="913"/>
      <c r="AC37" s="913"/>
      <c r="AD37" s="913"/>
      <c r="AE37" s="915"/>
      <c r="AF37" s="277"/>
    </row>
    <row r="38" spans="1:56" s="568" customFormat="1" ht="11.25" hidden="1" customHeight="1">
      <c r="A38" s="422"/>
      <c r="B38" s="432"/>
      <c r="C38" s="917"/>
      <c r="D38" s="1205" t="s">
        <v>310</v>
      </c>
      <c r="E38" s="1205"/>
      <c r="F38" s="912"/>
      <c r="G38" s="913"/>
      <c r="H38" s="913"/>
      <c r="I38" s="913"/>
      <c r="J38" s="913"/>
      <c r="K38" s="913"/>
      <c r="L38" s="913"/>
      <c r="M38" s="913"/>
      <c r="N38" s="913"/>
      <c r="O38" s="913"/>
      <c r="P38" s="913"/>
      <c r="Q38" s="913"/>
      <c r="R38" s="913"/>
      <c r="S38" s="913"/>
      <c r="T38" s="913"/>
      <c r="U38" s="913"/>
      <c r="V38" s="913"/>
      <c r="W38" s="913"/>
      <c r="X38" s="913"/>
      <c r="Y38" s="913"/>
      <c r="Z38" s="913"/>
      <c r="AA38" s="913"/>
      <c r="AB38" s="913"/>
      <c r="AC38" s="913"/>
      <c r="AD38" s="913"/>
      <c r="AE38" s="915"/>
      <c r="AF38" s="277"/>
    </row>
    <row r="39" spans="1:56" s="568" customFormat="1" ht="11.25" hidden="1" customHeight="1">
      <c r="A39" s="422"/>
      <c r="B39" s="432"/>
      <c r="C39" s="917"/>
      <c r="D39" s="1205" t="s">
        <v>311</v>
      </c>
      <c r="E39" s="1205"/>
      <c r="F39" s="912"/>
      <c r="G39" s="913"/>
      <c r="H39" s="913"/>
      <c r="I39" s="913"/>
      <c r="J39" s="913"/>
      <c r="K39" s="913"/>
      <c r="L39" s="913"/>
      <c r="M39" s="913"/>
      <c r="N39" s="913"/>
      <c r="O39" s="913"/>
      <c r="P39" s="913"/>
      <c r="Q39" s="913"/>
      <c r="R39" s="913"/>
      <c r="S39" s="913"/>
      <c r="T39" s="913"/>
      <c r="U39" s="913"/>
      <c r="V39" s="913"/>
      <c r="W39" s="913"/>
      <c r="X39" s="913"/>
      <c r="Y39" s="913"/>
      <c r="Z39" s="913"/>
      <c r="AA39" s="913"/>
      <c r="AB39" s="913"/>
      <c r="AC39" s="913"/>
      <c r="AD39" s="913"/>
      <c r="AE39" s="915"/>
      <c r="AF39" s="277"/>
    </row>
    <row r="40" spans="1:56" s="568" customFormat="1" ht="3" hidden="1" customHeight="1">
      <c r="A40" s="422"/>
      <c r="B40" s="432"/>
      <c r="C40" s="917"/>
      <c r="D40" s="1205"/>
      <c r="E40" s="1205"/>
      <c r="F40" s="912"/>
      <c r="G40" s="913"/>
      <c r="H40" s="913"/>
      <c r="I40" s="913"/>
      <c r="J40" s="913"/>
      <c r="K40" s="913"/>
      <c r="L40" s="913"/>
      <c r="M40" s="913"/>
      <c r="N40" s="913"/>
      <c r="O40" s="913"/>
      <c r="P40" s="913"/>
      <c r="Q40" s="913"/>
      <c r="R40" s="913"/>
      <c r="S40" s="913"/>
      <c r="T40" s="913"/>
      <c r="U40" s="913"/>
      <c r="V40" s="913"/>
      <c r="W40" s="913"/>
      <c r="X40" s="913"/>
      <c r="Y40" s="913"/>
      <c r="Z40" s="913"/>
      <c r="AA40" s="913"/>
      <c r="AB40" s="913"/>
      <c r="AC40" s="913"/>
      <c r="AD40" s="913"/>
      <c r="AE40" s="915"/>
      <c r="AF40" s="277"/>
    </row>
    <row r="41" spans="1:56" s="568" customFormat="1" ht="11.25" hidden="1" customHeight="1">
      <c r="A41" s="422"/>
      <c r="B41" s="432"/>
      <c r="C41" s="917"/>
      <c r="D41" s="1205" t="s">
        <v>299</v>
      </c>
      <c r="E41" s="1205"/>
      <c r="F41" s="912"/>
      <c r="G41" s="913"/>
      <c r="H41" s="913"/>
      <c r="I41" s="913"/>
      <c r="J41" s="913"/>
      <c r="K41" s="913"/>
      <c r="L41" s="913"/>
      <c r="M41" s="913"/>
      <c r="N41" s="913"/>
      <c r="O41" s="913"/>
      <c r="P41" s="913"/>
      <c r="Q41" s="913"/>
      <c r="R41" s="913"/>
      <c r="S41" s="913"/>
      <c r="T41" s="913"/>
      <c r="U41" s="913"/>
      <c r="V41" s="913"/>
      <c r="W41" s="913"/>
      <c r="X41" s="913"/>
      <c r="Y41" s="913"/>
      <c r="Z41" s="913"/>
      <c r="AA41" s="913"/>
      <c r="AB41" s="913"/>
      <c r="AC41" s="913"/>
      <c r="AD41" s="913"/>
      <c r="AE41" s="915"/>
      <c r="AF41" s="277"/>
    </row>
    <row r="42" spans="1:56" s="568" customFormat="1" ht="12" hidden="1" customHeight="1">
      <c r="A42" s="422"/>
      <c r="B42" s="432"/>
      <c r="C42" s="917"/>
      <c r="D42" s="1205" t="s">
        <v>312</v>
      </c>
      <c r="E42" s="1205"/>
      <c r="F42" s="912"/>
      <c r="G42" s="913"/>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5"/>
      <c r="AF42" s="277"/>
    </row>
    <row r="43" spans="1:56" s="568" customFormat="1" ht="11.25" hidden="1" customHeight="1">
      <c r="A43" s="422"/>
      <c r="B43" s="432"/>
      <c r="C43" s="917"/>
      <c r="D43" s="1205" t="s">
        <v>313</v>
      </c>
      <c r="E43" s="1205"/>
      <c r="F43" s="912"/>
      <c r="G43" s="913"/>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5"/>
      <c r="AF43" s="277"/>
    </row>
    <row r="44" spans="1:56" s="568" customFormat="1" ht="11.25" hidden="1" customHeight="1">
      <c r="A44" s="422"/>
      <c r="B44" s="432"/>
      <c r="C44" s="917"/>
      <c r="D44" s="1205"/>
      <c r="E44" s="1205"/>
      <c r="F44" s="912"/>
      <c r="G44" s="913"/>
      <c r="H44" s="913"/>
      <c r="I44" s="913"/>
      <c r="J44" s="913"/>
      <c r="K44" s="913"/>
      <c r="L44" s="913"/>
      <c r="M44" s="913"/>
      <c r="N44" s="913"/>
      <c r="O44" s="913"/>
      <c r="P44" s="913"/>
      <c r="Q44" s="913"/>
      <c r="R44" s="913"/>
      <c r="S44" s="913"/>
      <c r="T44" s="913"/>
      <c r="U44" s="913"/>
      <c r="V44" s="913"/>
      <c r="W44" s="913"/>
      <c r="X44" s="913"/>
      <c r="Y44" s="913"/>
      <c r="Z44" s="913"/>
      <c r="AA44" s="913"/>
      <c r="AB44" s="913"/>
      <c r="AC44" s="913"/>
      <c r="AD44" s="913"/>
      <c r="AE44" s="915"/>
      <c r="AF44" s="277"/>
    </row>
    <row r="45" spans="1:56" s="568" customFormat="1" ht="21" customHeight="1">
      <c r="A45" s="422"/>
      <c r="B45" s="432"/>
      <c r="C45" s="1689" t="s">
        <v>300</v>
      </c>
      <c r="D45" s="1689"/>
      <c r="E45" s="1205"/>
      <c r="F45" s="918">
        <v>63.5</v>
      </c>
      <c r="G45" s="919"/>
      <c r="H45" s="919">
        <v>63.2</v>
      </c>
      <c r="I45" s="919"/>
      <c r="J45" s="919">
        <v>63.7</v>
      </c>
      <c r="K45" s="919"/>
      <c r="L45" s="919">
        <v>64.599999999999994</v>
      </c>
      <c r="M45" s="919"/>
      <c r="N45" s="919">
        <v>67.099999999999994</v>
      </c>
      <c r="O45" s="919"/>
      <c r="P45" s="919">
        <v>70.7</v>
      </c>
      <c r="Q45" s="919"/>
      <c r="R45" s="919">
        <v>72.900000000000006</v>
      </c>
      <c r="S45" s="919"/>
      <c r="T45" s="919">
        <v>74.099999999999994</v>
      </c>
      <c r="U45" s="919"/>
      <c r="V45" s="919">
        <v>74.5</v>
      </c>
      <c r="W45" s="919"/>
      <c r="X45" s="919">
        <v>74.5</v>
      </c>
      <c r="Y45" s="919"/>
      <c r="Z45" s="919">
        <v>72.8</v>
      </c>
      <c r="AA45" s="919"/>
      <c r="AB45" s="919">
        <v>71.5</v>
      </c>
      <c r="AC45" s="919"/>
      <c r="AD45" s="919">
        <v>69.900000000000006</v>
      </c>
      <c r="AE45" s="915"/>
      <c r="AF45" s="277"/>
    </row>
    <row r="46" spans="1:56" s="922" customFormat="1" ht="14.25" customHeight="1">
      <c r="A46" s="920"/>
      <c r="B46" s="921"/>
      <c r="C46" s="292" t="s">
        <v>301</v>
      </c>
      <c r="E46" s="292"/>
      <c r="F46" s="923">
        <v>-50.7</v>
      </c>
      <c r="G46" s="923"/>
      <c r="H46" s="924">
        <v>-49.1</v>
      </c>
      <c r="I46" s="923"/>
      <c r="J46" s="924">
        <v>-49.1</v>
      </c>
      <c r="K46" s="923"/>
      <c r="L46" s="924">
        <v>-50.8</v>
      </c>
      <c r="M46" s="923"/>
      <c r="N46" s="924">
        <v>-53</v>
      </c>
      <c r="O46" s="923"/>
      <c r="P46" s="924">
        <v>-56</v>
      </c>
      <c r="Q46" s="923"/>
      <c r="R46" s="924">
        <v>-56.8</v>
      </c>
      <c r="S46" s="923"/>
      <c r="T46" s="924">
        <v>-57.1</v>
      </c>
      <c r="U46" s="923"/>
      <c r="V46" s="924">
        <v>-55.8</v>
      </c>
      <c r="W46" s="923"/>
      <c r="X46" s="924">
        <v>-54.5</v>
      </c>
      <c r="Y46" s="923"/>
      <c r="Z46" s="924">
        <v>-53.3</v>
      </c>
      <c r="AA46" s="923"/>
      <c r="AB46" s="924">
        <v>-52.6</v>
      </c>
      <c r="AC46" s="923"/>
      <c r="AD46" s="924">
        <v>-51.5</v>
      </c>
      <c r="AE46" s="920"/>
      <c r="AF46" s="293"/>
      <c r="AG46" s="925"/>
      <c r="AH46" s="925"/>
      <c r="AI46" s="925"/>
      <c r="AJ46" s="925"/>
      <c r="AK46" s="925"/>
      <c r="AL46" s="925"/>
      <c r="AM46" s="925"/>
      <c r="AN46" s="925"/>
      <c r="AO46" s="925"/>
      <c r="AP46" s="925"/>
      <c r="AQ46" s="925"/>
      <c r="AR46" s="925"/>
      <c r="AS46" s="925"/>
      <c r="AT46" s="925"/>
      <c r="AU46" s="925"/>
      <c r="AV46" s="925"/>
      <c r="AW46" s="925"/>
      <c r="AX46" s="925"/>
      <c r="AY46" s="925"/>
      <c r="AZ46" s="925"/>
      <c r="BA46" s="925"/>
      <c r="BB46" s="925"/>
      <c r="BC46" s="925"/>
      <c r="BD46" s="925"/>
    </row>
    <row r="47" spans="1:56" s="568" customFormat="1" ht="11.25" hidden="1" customHeight="1">
      <c r="A47" s="422"/>
      <c r="B47" s="432"/>
      <c r="C47" s="917"/>
      <c r="D47" s="1205"/>
      <c r="E47" s="1205"/>
      <c r="F47" s="926"/>
      <c r="G47" s="926"/>
      <c r="H47" s="926"/>
      <c r="I47" s="926"/>
      <c r="J47" s="926"/>
      <c r="K47" s="926"/>
      <c r="L47" s="926"/>
      <c r="M47" s="926"/>
      <c r="N47" s="926"/>
      <c r="O47" s="926"/>
      <c r="P47" s="926"/>
      <c r="Q47" s="926"/>
      <c r="R47" s="926"/>
      <c r="S47" s="926"/>
      <c r="T47" s="926"/>
      <c r="U47" s="926"/>
      <c r="V47" s="926"/>
      <c r="W47" s="926"/>
      <c r="X47" s="926"/>
      <c r="Y47" s="926"/>
      <c r="Z47" s="926"/>
      <c r="AA47" s="926"/>
      <c r="AB47" s="926"/>
      <c r="AC47" s="926"/>
      <c r="AD47" s="927"/>
      <c r="AE47" s="915"/>
      <c r="AF47" s="277"/>
    </row>
    <row r="48" spans="1:56" s="568" customFormat="1" ht="11.25" hidden="1" customHeight="1">
      <c r="A48" s="422"/>
      <c r="B48" s="432"/>
      <c r="C48" s="917"/>
      <c r="D48" s="1205"/>
      <c r="E48" s="1205"/>
      <c r="F48" s="926"/>
      <c r="G48" s="926"/>
      <c r="H48" s="926"/>
      <c r="I48" s="926"/>
      <c r="J48" s="926"/>
      <c r="K48" s="926"/>
      <c r="L48" s="926"/>
      <c r="M48" s="926"/>
      <c r="N48" s="926"/>
      <c r="O48" s="926"/>
      <c r="P48" s="926"/>
      <c r="Q48" s="926"/>
      <c r="R48" s="926"/>
      <c r="S48" s="926"/>
      <c r="T48" s="926"/>
      <c r="U48" s="926"/>
      <c r="V48" s="926"/>
      <c r="W48" s="926"/>
      <c r="X48" s="926"/>
      <c r="Y48" s="926"/>
      <c r="Z48" s="926"/>
      <c r="AA48" s="926"/>
      <c r="AB48" s="926"/>
      <c r="AC48" s="926"/>
      <c r="AD48" s="927"/>
      <c r="AE48" s="915"/>
      <c r="AF48" s="277"/>
    </row>
    <row r="49" spans="1:56" s="568" customFormat="1" ht="10.5" customHeight="1">
      <c r="A49" s="422"/>
      <c r="B49" s="432"/>
      <c r="C49" s="917"/>
      <c r="D49" s="1205"/>
      <c r="E49" s="1205"/>
      <c r="F49" s="914"/>
      <c r="G49" s="914"/>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5"/>
      <c r="AF49" s="277"/>
    </row>
    <row r="50" spans="1:56" s="568" customFormat="1" ht="10.5" customHeight="1">
      <c r="A50" s="422"/>
      <c r="B50" s="432"/>
      <c r="C50" s="917"/>
      <c r="D50" s="1205"/>
      <c r="E50" s="1205"/>
      <c r="F50" s="914"/>
      <c r="G50" s="914"/>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277"/>
    </row>
    <row r="51" spans="1:56" s="568" customFormat="1" ht="10.5" customHeight="1">
      <c r="A51" s="422"/>
      <c r="B51" s="432"/>
      <c r="C51" s="917"/>
      <c r="D51" s="1205"/>
      <c r="E51" s="1205"/>
      <c r="F51" s="914"/>
      <c r="G51" s="914"/>
      <c r="H51" s="914"/>
      <c r="I51" s="914"/>
      <c r="J51" s="914"/>
      <c r="K51" s="914"/>
      <c r="L51" s="914"/>
      <c r="M51" s="914"/>
      <c r="N51" s="914"/>
      <c r="O51" s="914"/>
      <c r="P51" s="914"/>
      <c r="Q51" s="914"/>
      <c r="R51" s="914"/>
      <c r="S51" s="914"/>
      <c r="T51" s="914"/>
      <c r="U51" s="914"/>
      <c r="V51" s="914"/>
      <c r="W51" s="914"/>
      <c r="X51" s="914"/>
      <c r="Y51" s="914"/>
      <c r="Z51" s="914"/>
      <c r="AA51" s="914"/>
      <c r="AB51" s="914"/>
      <c r="AC51" s="914"/>
      <c r="AD51" s="914"/>
      <c r="AE51" s="915"/>
      <c r="AF51" s="277"/>
    </row>
    <row r="52" spans="1:56" s="568" customFormat="1" ht="10.5" customHeight="1">
      <c r="A52" s="422"/>
      <c r="B52" s="432"/>
      <c r="C52" s="917"/>
      <c r="D52" s="1205"/>
      <c r="E52" s="1205"/>
      <c r="F52" s="914"/>
      <c r="G52" s="914"/>
      <c r="H52" s="914"/>
      <c r="I52" s="914"/>
      <c r="J52" s="914"/>
      <c r="K52" s="914"/>
      <c r="L52" s="914"/>
      <c r="M52" s="914"/>
      <c r="N52" s="914"/>
      <c r="O52" s="914"/>
      <c r="P52" s="914"/>
      <c r="Q52" s="914"/>
      <c r="R52" s="914"/>
      <c r="S52" s="914"/>
      <c r="T52" s="914"/>
      <c r="U52" s="914"/>
      <c r="V52" s="914"/>
      <c r="W52" s="914"/>
      <c r="X52" s="914"/>
      <c r="Y52" s="914"/>
      <c r="Z52" s="914"/>
      <c r="AA52" s="914"/>
      <c r="AB52" s="914"/>
      <c r="AC52" s="914"/>
      <c r="AD52" s="914"/>
      <c r="AE52" s="915"/>
      <c r="AF52" s="277"/>
    </row>
    <row r="53" spans="1:56" s="568" customFormat="1" ht="10.5" customHeight="1">
      <c r="A53" s="422"/>
      <c r="B53" s="432"/>
      <c r="C53" s="917"/>
      <c r="D53" s="1205"/>
      <c r="E53" s="1205"/>
      <c r="F53" s="914"/>
      <c r="G53" s="914"/>
      <c r="H53" s="914"/>
      <c r="I53" s="914"/>
      <c r="J53" s="914"/>
      <c r="K53" s="914"/>
      <c r="L53" s="914"/>
      <c r="M53" s="914"/>
      <c r="N53" s="914"/>
      <c r="O53" s="914"/>
      <c r="P53" s="914"/>
      <c r="Q53" s="914"/>
      <c r="R53" s="914"/>
      <c r="S53" s="914"/>
      <c r="T53" s="914"/>
      <c r="U53" s="914"/>
      <c r="V53" s="914"/>
      <c r="W53" s="914"/>
      <c r="X53" s="914"/>
      <c r="Y53" s="914"/>
      <c r="Z53" s="914"/>
      <c r="AA53" s="914"/>
      <c r="AB53" s="914"/>
      <c r="AC53" s="914"/>
      <c r="AD53" s="914"/>
      <c r="AE53" s="915"/>
      <c r="AF53" s="277"/>
    </row>
    <row r="54" spans="1:56" s="568" customFormat="1" ht="10.5" customHeight="1">
      <c r="A54" s="422"/>
      <c r="B54" s="432"/>
      <c r="C54" s="917"/>
      <c r="D54" s="1205"/>
      <c r="E54" s="1205"/>
      <c r="F54" s="914"/>
      <c r="G54" s="914"/>
      <c r="H54" s="914"/>
      <c r="I54" s="914"/>
      <c r="J54" s="914"/>
      <c r="K54" s="914"/>
      <c r="L54" s="914"/>
      <c r="M54" s="914"/>
      <c r="N54" s="914"/>
      <c r="O54" s="914"/>
      <c r="P54" s="914"/>
      <c r="Q54" s="914"/>
      <c r="R54" s="914"/>
      <c r="S54" s="914"/>
      <c r="T54" s="914"/>
      <c r="U54" s="914"/>
      <c r="V54" s="914"/>
      <c r="W54" s="914"/>
      <c r="X54" s="914"/>
      <c r="Y54" s="914"/>
      <c r="Z54" s="914"/>
      <c r="AA54" s="914"/>
      <c r="AB54" s="914"/>
      <c r="AC54" s="914"/>
      <c r="AD54" s="914"/>
      <c r="AE54" s="915"/>
      <c r="AF54" s="277"/>
    </row>
    <row r="55" spans="1:56" s="568" customFormat="1" ht="10.5" customHeight="1">
      <c r="A55" s="422"/>
      <c r="B55" s="432"/>
      <c r="C55" s="917"/>
      <c r="D55" s="1205"/>
      <c r="E55" s="1205"/>
      <c r="F55" s="914"/>
      <c r="G55" s="914"/>
      <c r="H55" s="914"/>
      <c r="I55" s="914"/>
      <c r="J55" s="914"/>
      <c r="K55" s="914"/>
      <c r="L55" s="914"/>
      <c r="M55" s="914"/>
      <c r="N55" s="914"/>
      <c r="O55" s="914"/>
      <c r="P55" s="914"/>
      <c r="Q55" s="914"/>
      <c r="R55" s="914"/>
      <c r="S55" s="914"/>
      <c r="T55" s="914"/>
      <c r="U55" s="914"/>
      <c r="V55" s="914"/>
      <c r="W55" s="914"/>
      <c r="X55" s="914"/>
      <c r="Y55" s="914"/>
      <c r="Z55" s="914"/>
      <c r="AA55" s="914"/>
      <c r="AB55" s="914"/>
      <c r="AC55" s="914"/>
      <c r="AD55" s="914"/>
      <c r="AE55" s="915"/>
      <c r="AF55" s="277"/>
    </row>
    <row r="56" spans="1:56" s="568" customFormat="1" ht="10.5" customHeight="1">
      <c r="A56" s="422"/>
      <c r="B56" s="432"/>
      <c r="C56" s="917"/>
      <c r="D56" s="1205"/>
      <c r="E56" s="1205"/>
      <c r="F56" s="914"/>
      <c r="G56" s="914"/>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5"/>
      <c r="AF56" s="277"/>
    </row>
    <row r="57" spans="1:56" s="568" customFormat="1" ht="10.5" customHeight="1">
      <c r="A57" s="422"/>
      <c r="B57" s="432"/>
      <c r="C57" s="917"/>
      <c r="D57" s="1205"/>
      <c r="E57" s="1205"/>
      <c r="F57" s="914"/>
      <c r="G57" s="914"/>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277"/>
    </row>
    <row r="58" spans="1:56" s="568" customFormat="1" ht="10.5" customHeight="1">
      <c r="A58" s="422"/>
      <c r="B58" s="432"/>
      <c r="C58" s="917"/>
      <c r="D58" s="1205"/>
      <c r="E58" s="1205"/>
      <c r="F58" s="914"/>
      <c r="G58" s="914"/>
      <c r="H58" s="914"/>
      <c r="I58" s="914"/>
      <c r="J58" s="914"/>
      <c r="K58" s="914"/>
      <c r="L58" s="914"/>
      <c r="M58" s="914"/>
      <c r="N58" s="914"/>
      <c r="O58" s="914"/>
      <c r="P58" s="914"/>
      <c r="Q58" s="914"/>
      <c r="R58" s="914"/>
      <c r="S58" s="914"/>
      <c r="T58" s="914"/>
      <c r="U58" s="914"/>
      <c r="V58" s="914"/>
      <c r="W58" s="914"/>
      <c r="X58" s="914"/>
      <c r="Y58" s="914"/>
      <c r="Z58" s="914"/>
      <c r="AA58" s="914"/>
      <c r="AB58" s="914"/>
      <c r="AC58" s="914"/>
      <c r="AD58" s="914"/>
      <c r="AE58" s="915"/>
      <c r="AF58" s="277"/>
    </row>
    <row r="59" spans="1:56" s="568" customFormat="1" ht="10.5" customHeight="1">
      <c r="A59" s="422"/>
      <c r="B59" s="432"/>
      <c r="C59" s="917"/>
      <c r="D59" s="1205"/>
      <c r="E59" s="1205"/>
      <c r="F59" s="914"/>
      <c r="G59" s="914"/>
      <c r="H59" s="914"/>
      <c r="I59" s="914"/>
      <c r="J59" s="914"/>
      <c r="K59" s="914"/>
      <c r="L59" s="914"/>
      <c r="M59" s="914"/>
      <c r="N59" s="914"/>
      <c r="O59" s="914"/>
      <c r="P59" s="914"/>
      <c r="Q59" s="914"/>
      <c r="R59" s="914"/>
      <c r="S59" s="914"/>
      <c r="T59" s="914"/>
      <c r="U59" s="914"/>
      <c r="V59" s="914"/>
      <c r="W59" s="914"/>
      <c r="X59" s="914"/>
      <c r="Y59" s="914"/>
      <c r="Z59" s="914"/>
      <c r="AA59" s="914"/>
      <c r="AB59" s="914"/>
      <c r="AC59" s="914"/>
      <c r="AD59" s="914"/>
      <c r="AE59" s="915"/>
      <c r="AF59" s="277"/>
    </row>
    <row r="60" spans="1:56" s="568" customFormat="1" ht="10.5" customHeight="1">
      <c r="A60" s="422"/>
      <c r="B60" s="432"/>
      <c r="C60" s="917"/>
      <c r="D60" s="1205"/>
      <c r="E60" s="1205"/>
      <c r="F60" s="914"/>
      <c r="G60" s="914"/>
      <c r="H60" s="914"/>
      <c r="I60" s="914"/>
      <c r="J60" s="914"/>
      <c r="K60" s="914"/>
      <c r="L60" s="914"/>
      <c r="M60" s="914"/>
      <c r="N60" s="914"/>
      <c r="O60" s="914"/>
      <c r="P60" s="914"/>
      <c r="Q60" s="914"/>
      <c r="R60" s="914"/>
      <c r="S60" s="914"/>
      <c r="T60" s="914"/>
      <c r="U60" s="914"/>
      <c r="V60" s="914"/>
      <c r="W60" s="914"/>
      <c r="X60" s="914"/>
      <c r="Y60" s="914"/>
      <c r="Z60" s="914"/>
      <c r="AA60" s="914"/>
      <c r="AB60" s="914"/>
      <c r="AC60" s="914"/>
      <c r="AD60" s="914"/>
      <c r="AE60" s="915"/>
      <c r="AF60" s="277"/>
    </row>
    <row r="61" spans="1:56" s="568" customFormat="1" ht="10.5" customHeight="1">
      <c r="A61" s="422"/>
      <c r="B61" s="432"/>
      <c r="C61" s="917"/>
      <c r="D61" s="1205"/>
      <c r="E61" s="1205"/>
      <c r="F61" s="914"/>
      <c r="G61" s="914"/>
      <c r="H61" s="914"/>
      <c r="I61" s="914"/>
      <c r="J61" s="914"/>
      <c r="K61" s="914"/>
      <c r="L61" s="914"/>
      <c r="M61" s="914"/>
      <c r="N61" s="914"/>
      <c r="O61" s="914"/>
      <c r="P61" s="914"/>
      <c r="Q61" s="914"/>
      <c r="R61" s="914"/>
      <c r="S61" s="914"/>
      <c r="T61" s="914"/>
      <c r="U61" s="914"/>
      <c r="V61" s="914"/>
      <c r="W61" s="914"/>
      <c r="X61" s="914"/>
      <c r="Y61" s="914"/>
      <c r="Z61" s="914"/>
      <c r="AA61" s="914"/>
      <c r="AB61" s="914"/>
      <c r="AC61" s="914"/>
      <c r="AD61" s="914"/>
      <c r="AE61" s="915"/>
      <c r="AF61" s="277"/>
    </row>
    <row r="62" spans="1:56" s="568" customFormat="1" ht="17.25" customHeight="1">
      <c r="A62" s="422"/>
      <c r="B62" s="432"/>
      <c r="C62" s="1199" t="s">
        <v>302</v>
      </c>
      <c r="D62" s="1205"/>
      <c r="E62" s="1205"/>
      <c r="F62" s="908"/>
      <c r="G62" s="914"/>
      <c r="H62" s="914"/>
      <c r="I62" s="914"/>
      <c r="J62" s="914"/>
      <c r="K62" s="914"/>
      <c r="L62" s="914"/>
      <c r="M62" s="914"/>
      <c r="N62" s="914"/>
      <c r="O62" s="914"/>
      <c r="P62" s="914"/>
      <c r="Q62" s="914"/>
      <c r="R62" s="914"/>
      <c r="S62" s="914"/>
      <c r="T62" s="914"/>
      <c r="U62" s="914"/>
      <c r="V62" s="914"/>
      <c r="W62" s="914"/>
      <c r="X62" s="914"/>
      <c r="Y62" s="914"/>
      <c r="Z62" s="914"/>
      <c r="AA62" s="914"/>
      <c r="AB62" s="914"/>
      <c r="AC62" s="914"/>
      <c r="AD62" s="914"/>
      <c r="AE62" s="915"/>
      <c r="AF62" s="277"/>
      <c r="AG62" s="426"/>
      <c r="AH62" s="426"/>
      <c r="AI62" s="426"/>
      <c r="AJ62" s="426"/>
      <c r="AK62" s="426"/>
      <c r="AL62" s="426"/>
      <c r="AM62" s="426"/>
      <c r="AN62" s="426"/>
      <c r="AO62" s="426"/>
      <c r="AP62" s="426"/>
      <c r="AQ62" s="426"/>
      <c r="AR62" s="426"/>
      <c r="AS62" s="426"/>
      <c r="AT62" s="426"/>
      <c r="AU62" s="426"/>
      <c r="AV62" s="426"/>
      <c r="AW62" s="426"/>
      <c r="AX62" s="426"/>
      <c r="AY62" s="426"/>
      <c r="AZ62" s="426"/>
      <c r="BA62" s="426"/>
      <c r="BB62" s="426"/>
      <c r="BC62" s="426"/>
      <c r="BD62" s="426"/>
    </row>
    <row r="63" spans="1:56" s="568" customFormat="1" ht="11.25" customHeight="1">
      <c r="A63" s="580"/>
      <c r="B63" s="928"/>
      <c r="C63" s="929"/>
      <c r="D63" s="583" t="s">
        <v>303</v>
      </c>
      <c r="E63" s="930"/>
      <c r="F63" s="924">
        <v>518.70000000000005</v>
      </c>
      <c r="G63" s="923"/>
      <c r="H63" s="924">
        <v>524.1</v>
      </c>
      <c r="I63" s="923"/>
      <c r="J63" s="924">
        <v>533.4</v>
      </c>
      <c r="K63" s="923"/>
      <c r="L63" s="924">
        <v>554.1</v>
      </c>
      <c r="M63" s="923"/>
      <c r="N63" s="924">
        <v>567.25</v>
      </c>
      <c r="O63" s="923"/>
      <c r="P63" s="924">
        <v>583.4</v>
      </c>
      <c r="Q63" s="923"/>
      <c r="R63" s="924">
        <v>605.1</v>
      </c>
      <c r="S63" s="923"/>
      <c r="T63" s="924">
        <v>637.70000000000005</v>
      </c>
      <c r="U63" s="923"/>
      <c r="V63" s="924">
        <v>648</v>
      </c>
      <c r="W63" s="923"/>
      <c r="X63" s="924">
        <v>661.4</v>
      </c>
      <c r="Y63" s="923"/>
      <c r="Z63" s="924">
        <v>655.9</v>
      </c>
      <c r="AA63" s="923"/>
      <c r="AB63" s="924">
        <v>641.20000000000005</v>
      </c>
      <c r="AC63" s="923"/>
      <c r="AD63" s="924">
        <v>646</v>
      </c>
      <c r="AE63" s="915"/>
      <c r="AF63" s="277"/>
      <c r="AG63" s="426"/>
      <c r="AH63" s="426"/>
      <c r="AI63" s="426"/>
      <c r="AJ63" s="426"/>
      <c r="AK63" s="426"/>
      <c r="AL63" s="426"/>
      <c r="AM63" s="426"/>
      <c r="AN63" s="426"/>
      <c r="AO63" s="426"/>
      <c r="AP63" s="426"/>
      <c r="AQ63" s="426"/>
      <c r="AR63" s="426"/>
      <c r="AS63" s="426"/>
      <c r="AT63" s="426"/>
      <c r="AU63" s="426"/>
      <c r="AV63" s="426"/>
      <c r="AW63" s="426"/>
      <c r="AX63" s="426"/>
      <c r="AY63" s="426"/>
      <c r="AZ63" s="426"/>
      <c r="BA63" s="426"/>
      <c r="BB63" s="426"/>
      <c r="BC63" s="426"/>
      <c r="BD63" s="426"/>
    </row>
    <row r="64" spans="1:56" s="936" customFormat="1" ht="12" customHeight="1">
      <c r="A64" s="581"/>
      <c r="B64" s="932"/>
      <c r="C64" s="933"/>
      <c r="D64" s="1202" t="s">
        <v>555</v>
      </c>
      <c r="E64" s="581"/>
      <c r="F64" s="913">
        <v>33.799999999999997</v>
      </c>
      <c r="G64" s="912"/>
      <c r="H64" s="913">
        <v>32.799999999999997</v>
      </c>
      <c r="I64" s="912"/>
      <c r="J64" s="913">
        <v>32.5</v>
      </c>
      <c r="K64" s="912"/>
      <c r="L64" s="913">
        <v>33.67</v>
      </c>
      <c r="M64" s="912"/>
      <c r="N64" s="913">
        <v>35.4</v>
      </c>
      <c r="O64" s="912"/>
      <c r="P64" s="913">
        <v>37.799999999999997</v>
      </c>
      <c r="Q64" s="912"/>
      <c r="R64" s="913">
        <v>38.799999999999997</v>
      </c>
      <c r="S64" s="912"/>
      <c r="T64" s="913">
        <v>41.3</v>
      </c>
      <c r="U64" s="912"/>
      <c r="V64" s="913">
        <v>42.25</v>
      </c>
      <c r="W64" s="912"/>
      <c r="X64" s="913">
        <v>42.9</v>
      </c>
      <c r="Y64" s="912"/>
      <c r="Z64" s="913">
        <v>42.244999999999997</v>
      </c>
      <c r="AA64" s="912"/>
      <c r="AB64" s="913">
        <v>40.799999999999997</v>
      </c>
      <c r="AC64" s="912"/>
      <c r="AD64" s="913">
        <v>40.799999999999997</v>
      </c>
      <c r="AE64" s="934"/>
      <c r="AF64" s="277"/>
      <c r="AG64" s="935"/>
      <c r="AH64" s="935"/>
      <c r="AI64" s="935"/>
      <c r="AJ64" s="935"/>
      <c r="AK64" s="935"/>
      <c r="AL64" s="935"/>
      <c r="AM64" s="935"/>
      <c r="AN64" s="935"/>
      <c r="AO64" s="935"/>
      <c r="AP64" s="935"/>
      <c r="AQ64" s="935"/>
      <c r="AR64" s="935"/>
      <c r="AS64" s="935"/>
      <c r="AT64" s="935"/>
      <c r="AU64" s="935"/>
      <c r="AV64" s="935"/>
      <c r="AW64" s="935"/>
      <c r="AX64" s="935"/>
      <c r="AY64" s="935"/>
      <c r="AZ64" s="935"/>
      <c r="BA64" s="935"/>
      <c r="BB64" s="935"/>
      <c r="BC64" s="935"/>
      <c r="BD64" s="935"/>
    </row>
    <row r="65" spans="1:56" s="941" customFormat="1" ht="11.25" customHeight="1">
      <c r="A65" s="937"/>
      <c r="B65" s="938"/>
      <c r="C65" s="939"/>
      <c r="D65" s="583" t="s">
        <v>304</v>
      </c>
      <c r="E65" s="937"/>
      <c r="F65" s="924">
        <v>48.2</v>
      </c>
      <c r="G65" s="923"/>
      <c r="H65" s="924">
        <v>55.034999999999997</v>
      </c>
      <c r="I65" s="923"/>
      <c r="J65" s="924">
        <v>53.8</v>
      </c>
      <c r="K65" s="923"/>
      <c r="L65" s="924">
        <v>80.5</v>
      </c>
      <c r="M65" s="923"/>
      <c r="N65" s="924">
        <v>69.5</v>
      </c>
      <c r="O65" s="923"/>
      <c r="P65" s="924">
        <v>68.7</v>
      </c>
      <c r="Q65" s="923"/>
      <c r="R65" s="924">
        <v>64.2</v>
      </c>
      <c r="S65" s="923"/>
      <c r="T65" s="924">
        <v>75.8</v>
      </c>
      <c r="U65" s="923"/>
      <c r="V65" s="924">
        <v>60.2</v>
      </c>
      <c r="W65" s="923"/>
      <c r="X65" s="924">
        <v>65.400000000000006</v>
      </c>
      <c r="Y65" s="923"/>
      <c r="Z65" s="924">
        <v>52.96</v>
      </c>
      <c r="AA65" s="923"/>
      <c r="AB65" s="924">
        <v>56.835000000000001</v>
      </c>
      <c r="AC65" s="923"/>
      <c r="AD65" s="924">
        <v>56.164999999999999</v>
      </c>
      <c r="AE65" s="940"/>
      <c r="AF65" s="266"/>
      <c r="AG65" s="931"/>
      <c r="AH65" s="931"/>
      <c r="AI65" s="931"/>
      <c r="AJ65" s="931"/>
      <c r="AK65" s="931"/>
      <c r="AL65" s="931"/>
      <c r="AM65" s="931"/>
      <c r="AN65" s="931"/>
      <c r="AO65" s="931"/>
      <c r="AP65" s="931"/>
      <c r="AQ65" s="931"/>
      <c r="AR65" s="931"/>
      <c r="AS65" s="931"/>
      <c r="AT65" s="931"/>
      <c r="AU65" s="931"/>
      <c r="AV65" s="931"/>
      <c r="AW65" s="931"/>
      <c r="AX65" s="931"/>
      <c r="AY65" s="931"/>
      <c r="AZ65" s="931"/>
      <c r="BA65" s="931"/>
      <c r="BB65" s="931"/>
      <c r="BC65" s="931"/>
      <c r="BD65" s="931"/>
    </row>
    <row r="66" spans="1:56" s="568" customFormat="1" ht="11.25" customHeight="1">
      <c r="A66" s="422"/>
      <c r="B66" s="432"/>
      <c r="C66" s="917"/>
      <c r="D66" s="1202" t="s">
        <v>556</v>
      </c>
      <c r="E66" s="458"/>
      <c r="F66" s="913">
        <v>4.7</v>
      </c>
      <c r="G66" s="912"/>
      <c r="H66" s="913">
        <v>9.1</v>
      </c>
      <c r="I66" s="912"/>
      <c r="J66" s="913">
        <v>6.6</v>
      </c>
      <c r="K66" s="912"/>
      <c r="L66" s="913">
        <v>17.2</v>
      </c>
      <c r="M66" s="912"/>
      <c r="N66" s="913">
        <v>22.4</v>
      </c>
      <c r="O66" s="912"/>
      <c r="P66" s="913">
        <v>20</v>
      </c>
      <c r="Q66" s="912"/>
      <c r="R66" s="913">
        <v>35.200000000000003</v>
      </c>
      <c r="S66" s="912"/>
      <c r="T66" s="913">
        <v>19.899999999999999</v>
      </c>
      <c r="U66" s="912"/>
      <c r="V66" s="913">
        <v>19.5</v>
      </c>
      <c r="W66" s="912"/>
      <c r="X66" s="913">
        <v>19.899999999999999</v>
      </c>
      <c r="Y66" s="912"/>
      <c r="Z66" s="913">
        <v>15.2</v>
      </c>
      <c r="AA66" s="912"/>
      <c r="AB66" s="913">
        <v>12.6</v>
      </c>
      <c r="AC66" s="912"/>
      <c r="AD66" s="913">
        <v>16.399999999999999</v>
      </c>
      <c r="AE66" s="915"/>
      <c r="AF66" s="277"/>
      <c r="AG66" s="426"/>
      <c r="AH66" s="426"/>
      <c r="AI66" s="426"/>
      <c r="AJ66" s="426"/>
      <c r="AK66" s="426"/>
      <c r="AL66" s="426"/>
      <c r="AM66" s="426"/>
      <c r="AN66" s="426"/>
      <c r="AO66" s="426"/>
      <c r="AP66" s="426"/>
      <c r="AQ66" s="426"/>
      <c r="AR66" s="426"/>
      <c r="AS66" s="426"/>
      <c r="AT66" s="426"/>
      <c r="AU66" s="426"/>
      <c r="AV66" s="426"/>
      <c r="AW66" s="426"/>
      <c r="AX66" s="426"/>
      <c r="AY66" s="426"/>
      <c r="AZ66" s="426"/>
      <c r="BA66" s="426"/>
      <c r="BB66" s="426"/>
      <c r="BC66" s="426"/>
      <c r="BD66" s="426"/>
    </row>
    <row r="67" spans="1:56" s="568" customFormat="1" ht="3.75" customHeight="1">
      <c r="A67" s="422"/>
      <c r="B67" s="432"/>
      <c r="C67" s="942"/>
      <c r="D67" s="942"/>
      <c r="E67" s="1205"/>
      <c r="F67" s="943"/>
      <c r="G67" s="944"/>
      <c r="H67" s="943"/>
      <c r="I67" s="944"/>
      <c r="J67" s="943"/>
      <c r="K67" s="944"/>
      <c r="L67" s="943"/>
      <c r="M67" s="944"/>
      <c r="N67" s="943"/>
      <c r="O67" s="944"/>
      <c r="P67" s="943"/>
      <c r="Q67" s="944"/>
      <c r="R67" s="943"/>
      <c r="S67" s="944"/>
      <c r="T67" s="943"/>
      <c r="U67" s="944"/>
      <c r="V67" s="943"/>
      <c r="W67" s="944"/>
      <c r="X67" s="943"/>
      <c r="Y67" s="944"/>
      <c r="Z67" s="943"/>
      <c r="AA67" s="944"/>
      <c r="AB67" s="943"/>
      <c r="AC67" s="944"/>
      <c r="AD67" s="943"/>
      <c r="AE67" s="915"/>
      <c r="AF67" s="277"/>
    </row>
    <row r="68" spans="1:56" s="568" customFormat="1" ht="12.75" customHeight="1">
      <c r="A68" s="580"/>
      <c r="B68" s="928"/>
      <c r="C68" s="1199" t="s">
        <v>305</v>
      </c>
      <c r="D68" s="1205"/>
      <c r="E68" s="458"/>
      <c r="F68" s="924">
        <v>9.1999999999999993</v>
      </c>
      <c r="G68" s="923"/>
      <c r="H68" s="924">
        <v>9.6</v>
      </c>
      <c r="I68" s="923"/>
      <c r="J68" s="924">
        <v>8.6999999999999993</v>
      </c>
      <c r="K68" s="923"/>
      <c r="L68" s="924">
        <v>9.6</v>
      </c>
      <c r="M68" s="923"/>
      <c r="N68" s="924">
        <v>7.4</v>
      </c>
      <c r="O68" s="923"/>
      <c r="P68" s="924">
        <v>6.7</v>
      </c>
      <c r="Q68" s="923"/>
      <c r="R68" s="924">
        <v>6</v>
      </c>
      <c r="S68" s="923"/>
      <c r="T68" s="924">
        <v>6.9</v>
      </c>
      <c r="U68" s="923"/>
      <c r="V68" s="924">
        <v>5.7050000000000001</v>
      </c>
      <c r="W68" s="923"/>
      <c r="X68" s="924">
        <v>7.5</v>
      </c>
      <c r="Y68" s="923"/>
      <c r="Z68" s="924">
        <v>7.2</v>
      </c>
      <c r="AA68" s="923"/>
      <c r="AB68" s="924">
        <v>8.6</v>
      </c>
      <c r="AC68" s="923"/>
      <c r="AD68" s="924">
        <v>8.4</v>
      </c>
      <c r="AE68" s="915"/>
      <c r="AF68" s="277"/>
      <c r="AG68" s="426"/>
      <c r="AH68" s="426"/>
      <c r="AI68" s="426"/>
      <c r="AJ68" s="426"/>
      <c r="AK68" s="426"/>
      <c r="AL68" s="426"/>
      <c r="AM68" s="426"/>
      <c r="AN68" s="426"/>
      <c r="AO68" s="426"/>
      <c r="AP68" s="426"/>
      <c r="AQ68" s="426"/>
      <c r="AR68" s="426"/>
      <c r="AS68" s="426"/>
      <c r="AT68" s="426"/>
      <c r="AU68" s="426"/>
      <c r="AV68" s="426"/>
      <c r="AW68" s="426"/>
      <c r="AX68" s="426"/>
      <c r="AY68" s="426"/>
      <c r="AZ68" s="426"/>
      <c r="BA68" s="426"/>
      <c r="BB68" s="426"/>
      <c r="BC68" s="426"/>
      <c r="BD68" s="426"/>
    </row>
    <row r="69" spans="1:56" s="568" customFormat="1" ht="9.75" customHeight="1">
      <c r="A69" s="580"/>
      <c r="B69" s="928"/>
      <c r="C69" s="1199"/>
      <c r="D69" s="1202" t="s">
        <v>306</v>
      </c>
      <c r="E69" s="458"/>
      <c r="F69" s="913">
        <v>-19.7</v>
      </c>
      <c r="G69" s="912"/>
      <c r="H69" s="913">
        <v>-15.7</v>
      </c>
      <c r="I69" s="912"/>
      <c r="J69" s="913">
        <v>-23.6</v>
      </c>
      <c r="K69" s="912"/>
      <c r="L69" s="913">
        <v>-23.7</v>
      </c>
      <c r="M69" s="912"/>
      <c r="N69" s="913">
        <v>-23.8</v>
      </c>
      <c r="O69" s="912"/>
      <c r="P69" s="913">
        <v>-23.2</v>
      </c>
      <c r="Q69" s="912"/>
      <c r="R69" s="913">
        <v>-8.8000000000000007</v>
      </c>
      <c r="S69" s="912"/>
      <c r="T69" s="913">
        <v>-21</v>
      </c>
      <c r="U69" s="912"/>
      <c r="V69" s="913">
        <v>-35</v>
      </c>
      <c r="W69" s="912"/>
      <c r="X69" s="913">
        <v>-14.3</v>
      </c>
      <c r="Y69" s="912"/>
      <c r="Z69" s="913">
        <v>-20</v>
      </c>
      <c r="AA69" s="912"/>
      <c r="AB69" s="913">
        <v>-20.100000000000001</v>
      </c>
      <c r="AC69" s="912"/>
      <c r="AD69" s="913">
        <v>-8.8000000000000007</v>
      </c>
      <c r="AE69" s="915"/>
      <c r="AF69" s="277"/>
      <c r="AG69" s="426"/>
      <c r="AH69" s="426"/>
      <c r="AI69" s="426"/>
      <c r="AJ69" s="426"/>
      <c r="AK69" s="426"/>
      <c r="AL69" s="426"/>
      <c r="AM69" s="426"/>
      <c r="AN69" s="426"/>
      <c r="AO69" s="426"/>
      <c r="AP69" s="426"/>
      <c r="AQ69" s="426"/>
      <c r="AR69" s="426"/>
      <c r="AS69" s="426"/>
      <c r="AT69" s="426"/>
      <c r="AU69" s="426"/>
      <c r="AV69" s="426"/>
      <c r="AW69" s="426"/>
      <c r="AX69" s="426"/>
      <c r="AY69" s="426"/>
      <c r="AZ69" s="426"/>
      <c r="BA69" s="426"/>
      <c r="BB69" s="426"/>
      <c r="BC69" s="426"/>
      <c r="BD69" s="426"/>
    </row>
    <row r="70" spans="1:56" s="568" customFormat="1" ht="3.75" customHeight="1">
      <c r="A70" s="580"/>
      <c r="B70" s="928"/>
      <c r="C70" s="1199"/>
      <c r="D70" s="1205"/>
      <c r="E70" s="458"/>
      <c r="F70" s="945"/>
      <c r="G70" s="946"/>
      <c r="H70" s="945"/>
      <c r="I70" s="946"/>
      <c r="J70" s="945"/>
      <c r="K70" s="946"/>
      <c r="L70" s="945"/>
      <c r="M70" s="946"/>
      <c r="N70" s="945"/>
      <c r="O70" s="946"/>
      <c r="P70" s="945"/>
      <c r="Q70" s="946"/>
      <c r="R70" s="945"/>
      <c r="S70" s="946"/>
      <c r="T70" s="945"/>
      <c r="U70" s="946"/>
      <c r="V70" s="945"/>
      <c r="W70" s="946"/>
      <c r="X70" s="945"/>
      <c r="Y70" s="946"/>
      <c r="Z70" s="945"/>
      <c r="AA70" s="946"/>
      <c r="AB70" s="945"/>
      <c r="AC70" s="946"/>
      <c r="AD70" s="945"/>
      <c r="AE70" s="915"/>
      <c r="AF70" s="277"/>
      <c r="AG70" s="426"/>
      <c r="AH70" s="426"/>
      <c r="AI70" s="426"/>
      <c r="AJ70" s="426"/>
      <c r="AK70" s="426"/>
      <c r="AL70" s="426"/>
      <c r="AM70" s="426"/>
      <c r="AN70" s="426"/>
      <c r="AO70" s="426"/>
      <c r="AP70" s="426"/>
      <c r="AQ70" s="426"/>
      <c r="AR70" s="426"/>
      <c r="AS70" s="426"/>
      <c r="AT70" s="426"/>
      <c r="AU70" s="426"/>
      <c r="AV70" s="426"/>
      <c r="AW70" s="426"/>
      <c r="AX70" s="426"/>
      <c r="AY70" s="426"/>
      <c r="AZ70" s="426"/>
      <c r="BA70" s="426"/>
      <c r="BB70" s="426"/>
      <c r="BC70" s="426"/>
      <c r="BD70" s="426"/>
    </row>
    <row r="71" spans="1:56" s="568" customFormat="1" ht="17.25" customHeight="1">
      <c r="A71" s="580"/>
      <c r="B71" s="928"/>
      <c r="C71" s="1689" t="s">
        <v>307</v>
      </c>
      <c r="D71" s="1689"/>
      <c r="E71" s="458"/>
      <c r="F71" s="924">
        <v>286.89999999999998</v>
      </c>
      <c r="G71" s="923"/>
      <c r="H71" s="924">
        <v>285.3</v>
      </c>
      <c r="I71" s="923"/>
      <c r="J71" s="924">
        <v>286.60000000000002</v>
      </c>
      <c r="K71" s="923"/>
      <c r="L71" s="924">
        <v>297.5</v>
      </c>
      <c r="M71" s="923"/>
      <c r="N71" s="924">
        <v>293.39999999999998</v>
      </c>
      <c r="O71" s="923"/>
      <c r="P71" s="924">
        <v>309.39999999999998</v>
      </c>
      <c r="Q71" s="923"/>
      <c r="R71" s="924">
        <v>317.10000000000002</v>
      </c>
      <c r="S71" s="923"/>
      <c r="T71" s="924">
        <v>334.2</v>
      </c>
      <c r="U71" s="923"/>
      <c r="V71" s="924">
        <v>352</v>
      </c>
      <c r="W71" s="923"/>
      <c r="X71" s="924">
        <v>360.7</v>
      </c>
      <c r="Y71" s="923"/>
      <c r="Z71" s="924">
        <v>363.6</v>
      </c>
      <c r="AA71" s="923"/>
      <c r="AB71" s="924">
        <v>375.24</v>
      </c>
      <c r="AC71" s="923"/>
      <c r="AD71" s="1186" t="s">
        <v>573</v>
      </c>
      <c r="AE71" s="915"/>
      <c r="AF71" s="277"/>
      <c r="AG71" s="426"/>
      <c r="AH71" s="426"/>
      <c r="AI71" s="426"/>
      <c r="AJ71" s="426"/>
      <c r="AK71" s="426"/>
      <c r="AL71" s="426"/>
      <c r="AM71" s="426"/>
      <c r="AN71" s="426"/>
      <c r="AO71" s="426"/>
      <c r="AP71" s="426"/>
      <c r="AQ71" s="426"/>
      <c r="AR71" s="426"/>
      <c r="AS71" s="426"/>
      <c r="AT71" s="426"/>
      <c r="AU71" s="426"/>
      <c r="AV71" s="426"/>
      <c r="AW71" s="426"/>
      <c r="AX71" s="426"/>
      <c r="AY71" s="426"/>
      <c r="AZ71" s="426"/>
      <c r="BA71" s="426"/>
      <c r="BB71" s="426"/>
      <c r="BC71" s="426"/>
      <c r="BD71" s="426"/>
    </row>
    <row r="72" spans="1:56" s="568" customFormat="1" ht="11.25" customHeight="1">
      <c r="A72" s="422"/>
      <c r="B72" s="432"/>
      <c r="D72" s="1202" t="s">
        <v>557</v>
      </c>
      <c r="F72" s="913">
        <v>17.28</v>
      </c>
      <c r="G72" s="912"/>
      <c r="H72" s="913">
        <v>16.600000000000001</v>
      </c>
      <c r="I72" s="912"/>
      <c r="J72" s="913">
        <v>16.100000000000001</v>
      </c>
      <c r="K72" s="912"/>
      <c r="L72" s="913">
        <v>16.3</v>
      </c>
      <c r="M72" s="912"/>
      <c r="N72" s="913">
        <v>16.3</v>
      </c>
      <c r="O72" s="912"/>
      <c r="P72" s="913">
        <v>17.645</v>
      </c>
      <c r="Q72" s="912"/>
      <c r="R72" s="913">
        <v>18.600000000000001</v>
      </c>
      <c r="S72" s="912"/>
      <c r="T72" s="913">
        <v>18.7</v>
      </c>
      <c r="U72" s="912"/>
      <c r="V72" s="913">
        <v>20.399999999999999</v>
      </c>
      <c r="W72" s="912"/>
      <c r="X72" s="913">
        <v>21.5</v>
      </c>
      <c r="Y72" s="912"/>
      <c r="Z72" s="913">
        <v>21.4</v>
      </c>
      <c r="AA72" s="912"/>
      <c r="AB72" s="913">
        <v>22.4</v>
      </c>
      <c r="AC72" s="912"/>
      <c r="AD72" s="913" t="s">
        <v>573</v>
      </c>
      <c r="AE72" s="915"/>
      <c r="AF72" s="277"/>
      <c r="AG72" s="426"/>
      <c r="AH72" s="426"/>
      <c r="AI72" s="426"/>
      <c r="AJ72" s="426"/>
      <c r="AK72" s="426"/>
      <c r="AL72" s="426"/>
      <c r="AM72" s="426"/>
      <c r="AN72" s="426"/>
      <c r="AO72" s="426"/>
      <c r="AP72" s="426"/>
      <c r="AQ72" s="426"/>
      <c r="AR72" s="426"/>
      <c r="AS72" s="426"/>
      <c r="AT72" s="426"/>
      <c r="AU72" s="426"/>
      <c r="AV72" s="426"/>
      <c r="AW72" s="426"/>
      <c r="AX72" s="426"/>
      <c r="AY72" s="426"/>
      <c r="AZ72" s="426"/>
      <c r="BA72" s="426"/>
      <c r="BB72" s="426"/>
      <c r="BC72" s="426"/>
      <c r="BD72" s="426"/>
    </row>
    <row r="73" spans="1:56" s="568" customFormat="1" ht="10.5" customHeight="1">
      <c r="A73" s="422"/>
      <c r="B73" s="432"/>
      <c r="C73" s="1206"/>
      <c r="D73" s="1206"/>
      <c r="E73" s="1205"/>
      <c r="F73" s="940"/>
      <c r="G73" s="923"/>
      <c r="H73" s="918"/>
      <c r="I73" s="918"/>
      <c r="J73" s="918"/>
      <c r="K73" s="918"/>
      <c r="L73" s="918"/>
      <c r="M73" s="918"/>
      <c r="N73" s="918"/>
      <c r="O73" s="918"/>
      <c r="P73" s="918"/>
      <c r="Q73" s="918"/>
      <c r="R73" s="918"/>
      <c r="S73" s="918"/>
      <c r="T73" s="918"/>
      <c r="U73" s="918"/>
      <c r="V73" s="918"/>
      <c r="W73" s="918"/>
      <c r="X73" s="918"/>
      <c r="Y73" s="918"/>
      <c r="Z73" s="918"/>
      <c r="AA73" s="918"/>
      <c r="AB73" s="918"/>
      <c r="AC73" s="918"/>
      <c r="AD73" s="918"/>
      <c r="AE73" s="915"/>
      <c r="AF73" s="277"/>
    </row>
    <row r="74" spans="1:56" s="568" customFormat="1" ht="10.5" customHeight="1">
      <c r="A74" s="422"/>
      <c r="B74" s="432"/>
      <c r="C74" s="917"/>
      <c r="D74" s="1205"/>
      <c r="E74" s="1205"/>
      <c r="F74" s="910"/>
      <c r="G74" s="910"/>
      <c r="H74" s="910"/>
      <c r="I74" s="910"/>
      <c r="J74" s="910"/>
      <c r="K74" s="910"/>
      <c r="L74" s="910"/>
      <c r="M74" s="910"/>
      <c r="N74" s="910"/>
      <c r="O74" s="910"/>
      <c r="P74" s="910"/>
      <c r="Q74" s="910"/>
      <c r="R74" s="910"/>
      <c r="S74" s="910"/>
      <c r="T74" s="910"/>
      <c r="U74" s="910"/>
      <c r="V74" s="910"/>
      <c r="W74" s="910"/>
      <c r="X74" s="910"/>
      <c r="Y74" s="910"/>
      <c r="Z74" s="910"/>
      <c r="AA74" s="910"/>
      <c r="AB74" s="910"/>
      <c r="AC74" s="910"/>
      <c r="AD74" s="910"/>
      <c r="AE74" s="915"/>
      <c r="AF74" s="277"/>
      <c r="AG74" s="568">
        <v>18955</v>
      </c>
      <c r="AH74" s="568">
        <v>0</v>
      </c>
      <c r="AI74" s="568">
        <v>20735</v>
      </c>
    </row>
    <row r="75" spans="1:56" s="568" customFormat="1" ht="10.5" customHeight="1">
      <c r="A75" s="422"/>
      <c r="B75" s="432"/>
      <c r="C75" s="917"/>
      <c r="D75" s="1205"/>
      <c r="E75" s="1205"/>
      <c r="F75" s="914"/>
      <c r="G75" s="914"/>
      <c r="H75" s="914"/>
      <c r="I75" s="914"/>
      <c r="J75" s="914"/>
      <c r="K75" s="914"/>
      <c r="L75" s="914"/>
      <c r="M75" s="914"/>
      <c r="N75" s="914"/>
      <c r="O75" s="914"/>
      <c r="P75" s="914"/>
      <c r="Q75" s="914"/>
      <c r="R75" s="914"/>
      <c r="S75" s="914"/>
      <c r="T75" s="914"/>
      <c r="U75" s="914"/>
      <c r="V75" s="914"/>
      <c r="W75" s="914"/>
      <c r="X75" s="914"/>
      <c r="Y75" s="914"/>
      <c r="Z75" s="914"/>
      <c r="AA75" s="914"/>
      <c r="AB75" s="914"/>
      <c r="AC75" s="914"/>
      <c r="AD75" s="914"/>
      <c r="AE75" s="915"/>
      <c r="AF75" s="277"/>
    </row>
    <row r="76" spans="1:56" s="568" customFormat="1" ht="10.5" customHeight="1">
      <c r="A76" s="422"/>
      <c r="B76" s="432"/>
      <c r="C76" s="917"/>
      <c r="D76" s="1205"/>
      <c r="E76" s="1205"/>
      <c r="F76" s="914"/>
      <c r="G76" s="914"/>
      <c r="H76" s="914"/>
      <c r="I76" s="914"/>
      <c r="J76" s="914"/>
      <c r="K76" s="914"/>
      <c r="L76" s="914"/>
      <c r="M76" s="914"/>
      <c r="N76" s="914"/>
      <c r="O76" s="914"/>
      <c r="P76" s="914"/>
      <c r="Q76" s="914"/>
      <c r="R76" s="914"/>
      <c r="S76" s="914"/>
      <c r="T76" s="914"/>
      <c r="U76" s="914"/>
      <c r="V76" s="914"/>
      <c r="W76" s="914"/>
      <c r="X76" s="914"/>
      <c r="Y76" s="914"/>
      <c r="Z76" s="914"/>
      <c r="AA76" s="914"/>
      <c r="AB76" s="914"/>
      <c r="AC76" s="914"/>
      <c r="AD76" s="914"/>
      <c r="AE76" s="915"/>
      <c r="AF76" s="277"/>
    </row>
    <row r="77" spans="1:56" s="568" customFormat="1" ht="10.5" customHeight="1">
      <c r="A77" s="422"/>
      <c r="B77" s="432"/>
      <c r="C77" s="917"/>
      <c r="D77" s="1205"/>
      <c r="E77" s="1205"/>
      <c r="F77" s="914"/>
      <c r="G77" s="914"/>
      <c r="H77" s="914"/>
      <c r="I77" s="914"/>
      <c r="J77" s="914"/>
      <c r="K77" s="914"/>
      <c r="L77" s="914"/>
      <c r="M77" s="914"/>
      <c r="N77" s="914"/>
      <c r="O77" s="914"/>
      <c r="P77" s="914"/>
      <c r="Q77" s="914"/>
      <c r="R77" s="914"/>
      <c r="S77" s="914"/>
      <c r="T77" s="914"/>
      <c r="U77" s="914"/>
      <c r="V77" s="914"/>
      <c r="W77" s="914"/>
      <c r="X77" s="914"/>
      <c r="Y77" s="914"/>
      <c r="Z77" s="914"/>
      <c r="AA77" s="914"/>
      <c r="AB77" s="914"/>
      <c r="AC77" s="914"/>
      <c r="AD77" s="914"/>
      <c r="AE77" s="915"/>
      <c r="AF77" s="277"/>
    </row>
    <row r="78" spans="1:56" s="568" customFormat="1" ht="10.5" customHeight="1">
      <c r="A78" s="422"/>
      <c r="B78" s="432"/>
      <c r="C78" s="917"/>
      <c r="D78" s="1205"/>
      <c r="E78" s="1205"/>
      <c r="F78" s="914"/>
      <c r="G78" s="914"/>
      <c r="H78" s="914"/>
      <c r="I78" s="914"/>
      <c r="J78" s="914"/>
      <c r="K78" s="914"/>
      <c r="L78" s="914"/>
      <c r="M78" s="914"/>
      <c r="N78" s="914"/>
      <c r="O78" s="914"/>
      <c r="P78" s="914"/>
      <c r="Q78" s="914"/>
      <c r="R78" s="914"/>
      <c r="S78" s="914"/>
      <c r="T78" s="914"/>
      <c r="U78" s="914"/>
      <c r="V78" s="914"/>
      <c r="W78" s="914"/>
      <c r="X78" s="914"/>
      <c r="Y78" s="914"/>
      <c r="Z78" s="914"/>
      <c r="AA78" s="914"/>
      <c r="AB78" s="914"/>
      <c r="AC78" s="914"/>
      <c r="AD78" s="914"/>
      <c r="AE78" s="915"/>
      <c r="AF78" s="277"/>
    </row>
    <row r="79" spans="1:56" s="568" customFormat="1" ht="10.5" customHeight="1">
      <c r="A79" s="422"/>
      <c r="B79" s="432"/>
      <c r="C79" s="917"/>
      <c r="D79" s="1205"/>
      <c r="E79" s="1205"/>
      <c r="F79" s="914"/>
      <c r="G79" s="914"/>
      <c r="H79" s="914"/>
      <c r="I79" s="914"/>
      <c r="J79" s="914"/>
      <c r="K79" s="914"/>
      <c r="L79" s="914"/>
      <c r="M79" s="914"/>
      <c r="N79" s="914"/>
      <c r="O79" s="914"/>
      <c r="P79" s="914"/>
      <c r="Q79" s="914"/>
      <c r="R79" s="914"/>
      <c r="S79" s="914"/>
      <c r="T79" s="914"/>
      <c r="U79" s="914"/>
      <c r="V79" s="914"/>
      <c r="W79" s="914"/>
      <c r="X79" s="914"/>
      <c r="Y79" s="914"/>
      <c r="Z79" s="914"/>
      <c r="AA79" s="914"/>
      <c r="AB79" s="914"/>
      <c r="AC79" s="914"/>
      <c r="AD79" s="914"/>
      <c r="AE79" s="915"/>
      <c r="AF79" s="277"/>
    </row>
    <row r="80" spans="1:56" s="568" customFormat="1" ht="10.5" customHeight="1">
      <c r="A80" s="422"/>
      <c r="B80" s="432"/>
      <c r="C80" s="917"/>
      <c r="D80" s="1205"/>
      <c r="E80" s="1205"/>
      <c r="F80" s="914"/>
      <c r="G80" s="914"/>
      <c r="H80" s="914"/>
      <c r="I80" s="914"/>
      <c r="J80" s="914"/>
      <c r="K80" s="914"/>
      <c r="L80" s="914"/>
      <c r="M80" s="914"/>
      <c r="N80" s="914"/>
      <c r="O80" s="914"/>
      <c r="P80" s="914"/>
      <c r="Q80" s="914"/>
      <c r="R80" s="914"/>
      <c r="S80" s="914"/>
      <c r="T80" s="914"/>
      <c r="U80" s="914"/>
      <c r="V80" s="914"/>
      <c r="W80" s="914"/>
      <c r="X80" s="914"/>
      <c r="Y80" s="914"/>
      <c r="Z80" s="914"/>
      <c r="AA80" s="914"/>
      <c r="AB80" s="914"/>
      <c r="AC80" s="914"/>
      <c r="AD80" s="914"/>
      <c r="AE80" s="915"/>
      <c r="AF80" s="277"/>
    </row>
    <row r="81" spans="1:32" s="568" customFormat="1" ht="10.5" customHeight="1">
      <c r="A81" s="422"/>
      <c r="B81" s="432"/>
      <c r="C81" s="917"/>
      <c r="D81" s="1205"/>
      <c r="E81" s="1205"/>
      <c r="F81" s="914"/>
      <c r="G81" s="914"/>
      <c r="H81" s="914"/>
      <c r="I81" s="914"/>
      <c r="J81" s="914"/>
      <c r="K81" s="914"/>
      <c r="L81" s="914"/>
      <c r="M81" s="914"/>
      <c r="N81" s="914"/>
      <c r="O81" s="914"/>
      <c r="P81" s="914"/>
      <c r="Q81" s="914"/>
      <c r="R81" s="914"/>
      <c r="S81" s="914"/>
      <c r="T81" s="914"/>
      <c r="U81" s="914"/>
      <c r="V81" s="914"/>
      <c r="W81" s="914"/>
      <c r="X81" s="914"/>
      <c r="Y81" s="914"/>
      <c r="Z81" s="914"/>
      <c r="AA81" s="914"/>
      <c r="AB81" s="914"/>
      <c r="AC81" s="914"/>
      <c r="AD81" s="914"/>
      <c r="AE81" s="915"/>
      <c r="AF81" s="277"/>
    </row>
    <row r="82" spans="1:32" s="568" customFormat="1" ht="10.5" customHeight="1">
      <c r="A82" s="422"/>
      <c r="B82" s="432"/>
      <c r="C82" s="917"/>
      <c r="D82" s="1205"/>
      <c r="E82" s="1205"/>
      <c r="F82" s="914"/>
      <c r="G82" s="914"/>
      <c r="H82" s="914"/>
      <c r="I82" s="914"/>
      <c r="J82" s="914"/>
      <c r="K82" s="914"/>
      <c r="L82" s="914"/>
      <c r="M82" s="914"/>
      <c r="N82" s="914"/>
      <c r="O82" s="914"/>
      <c r="P82" s="914"/>
      <c r="Q82" s="914"/>
      <c r="R82" s="914"/>
      <c r="S82" s="914"/>
      <c r="T82" s="914"/>
      <c r="U82" s="914"/>
      <c r="V82" s="914"/>
      <c r="W82" s="914"/>
      <c r="X82" s="914"/>
      <c r="Y82" s="914"/>
      <c r="Z82" s="914"/>
      <c r="AA82" s="914"/>
      <c r="AB82" s="914"/>
      <c r="AC82" s="914"/>
      <c r="AD82" s="914"/>
      <c r="AE82" s="915"/>
      <c r="AF82" s="277"/>
    </row>
    <row r="83" spans="1:32" s="568" customFormat="1" ht="10.5" customHeight="1">
      <c r="A83" s="422"/>
      <c r="B83" s="432"/>
      <c r="C83" s="917"/>
      <c r="D83" s="1205"/>
      <c r="E83" s="1205"/>
      <c r="F83" s="914"/>
      <c r="G83" s="914"/>
      <c r="H83" s="914"/>
      <c r="I83" s="914"/>
      <c r="J83" s="914"/>
      <c r="K83" s="914"/>
      <c r="L83" s="914"/>
      <c r="M83" s="914"/>
      <c r="N83" s="914"/>
      <c r="O83" s="914"/>
      <c r="P83" s="914"/>
      <c r="Q83" s="914"/>
      <c r="R83" s="914"/>
      <c r="S83" s="914"/>
      <c r="T83" s="914"/>
      <c r="U83" s="914"/>
      <c r="V83" s="914"/>
      <c r="W83" s="914"/>
      <c r="X83" s="914"/>
      <c r="Y83" s="914"/>
      <c r="Z83" s="914"/>
      <c r="AA83" s="914"/>
      <c r="AB83" s="914"/>
      <c r="AC83" s="914"/>
      <c r="AD83" s="914"/>
      <c r="AE83" s="915"/>
      <c r="AF83" s="277"/>
    </row>
    <row r="84" spans="1:32" s="568" customFormat="1" ht="10.5" customHeight="1">
      <c r="A84" s="422"/>
      <c r="B84" s="432"/>
      <c r="C84" s="917"/>
      <c r="D84" s="1205"/>
      <c r="E84" s="1205"/>
      <c r="F84" s="914"/>
      <c r="G84" s="914"/>
      <c r="H84" s="914"/>
      <c r="I84" s="914"/>
      <c r="J84" s="914"/>
      <c r="K84" s="914"/>
      <c r="L84" s="914"/>
      <c r="M84" s="914"/>
      <c r="N84" s="914"/>
      <c r="O84" s="914"/>
      <c r="P84" s="914"/>
      <c r="Q84" s="914"/>
      <c r="R84" s="914"/>
      <c r="S84" s="914"/>
      <c r="T84" s="914"/>
      <c r="U84" s="914"/>
      <c r="V84" s="914"/>
      <c r="W84" s="914"/>
      <c r="X84" s="914"/>
      <c r="Y84" s="914"/>
      <c r="Z84" s="914"/>
      <c r="AA84" s="914"/>
      <c r="AB84" s="914"/>
      <c r="AC84" s="914"/>
      <c r="AD84" s="914"/>
      <c r="AE84" s="915"/>
      <c r="AF84" s="277"/>
    </row>
    <row r="85" spans="1:32" s="568" customFormat="1" ht="10.5" customHeight="1">
      <c r="A85" s="422"/>
      <c r="B85" s="432"/>
      <c r="C85" s="917"/>
      <c r="D85" s="1205"/>
      <c r="E85" s="1205"/>
      <c r="F85" s="914"/>
      <c r="G85" s="914"/>
      <c r="H85" s="914"/>
      <c r="I85" s="914"/>
      <c r="J85" s="914"/>
      <c r="K85" s="914"/>
      <c r="L85" s="914"/>
      <c r="M85" s="914"/>
      <c r="N85" s="914"/>
      <c r="O85" s="914"/>
      <c r="P85" s="914"/>
      <c r="Q85" s="914"/>
      <c r="R85" s="914"/>
      <c r="S85" s="914"/>
      <c r="T85" s="914"/>
      <c r="U85" s="914"/>
      <c r="V85" s="914"/>
      <c r="W85" s="914"/>
      <c r="X85" s="914"/>
      <c r="Y85" s="914"/>
      <c r="Z85" s="914"/>
      <c r="AA85" s="914"/>
      <c r="AB85" s="914"/>
      <c r="AC85" s="914"/>
      <c r="AD85" s="914"/>
      <c r="AE85" s="915"/>
      <c r="AF85" s="277"/>
    </row>
    <row r="86" spans="1:32" s="568" customFormat="1" ht="20.25" customHeight="1">
      <c r="A86" s="422"/>
      <c r="B86" s="432"/>
      <c r="C86" s="1690" t="s">
        <v>308</v>
      </c>
      <c r="D86" s="1690"/>
      <c r="E86" s="1690"/>
      <c r="F86" s="1690"/>
      <c r="G86" s="1690"/>
      <c r="H86" s="1690"/>
      <c r="I86" s="1690"/>
      <c r="J86" s="1690"/>
      <c r="K86" s="1690"/>
      <c r="L86" s="1690"/>
      <c r="M86" s="1690"/>
      <c r="N86" s="1690"/>
      <c r="O86" s="1690"/>
      <c r="P86" s="1690"/>
      <c r="Q86" s="1690"/>
      <c r="R86" s="1690"/>
      <c r="S86" s="1690"/>
      <c r="T86" s="1690"/>
      <c r="U86" s="1690"/>
      <c r="V86" s="1690"/>
      <c r="W86" s="1690"/>
      <c r="X86" s="1690"/>
      <c r="Y86" s="1690"/>
      <c r="Z86" s="1690"/>
      <c r="AA86" s="1690"/>
      <c r="AB86" s="1690"/>
      <c r="AC86" s="1690"/>
      <c r="AD86" s="1690"/>
      <c r="AE86" s="915"/>
      <c r="AF86" s="277"/>
    </row>
    <row r="87" spans="1:32" s="568" customFormat="1" ht="15.75" customHeight="1" thickBot="1">
      <c r="A87" s="422"/>
      <c r="B87" s="947"/>
      <c r="C87" s="1687" t="s">
        <v>532</v>
      </c>
      <c r="D87" s="1687"/>
      <c r="E87" s="1687"/>
      <c r="F87" s="1687"/>
      <c r="G87" s="1687"/>
      <c r="H87" s="1687"/>
      <c r="I87" s="1687"/>
      <c r="J87" s="1687"/>
      <c r="K87" s="1687"/>
      <c r="L87" s="1687"/>
      <c r="M87" s="1687"/>
      <c r="N87" s="1687"/>
      <c r="O87" s="1687"/>
      <c r="P87" s="1687"/>
      <c r="Q87" s="1687"/>
      <c r="R87" s="1687"/>
      <c r="S87" s="1687"/>
      <c r="T87" s="1687"/>
      <c r="U87" s="1687"/>
      <c r="V87" s="1687"/>
      <c r="W87" s="1687"/>
      <c r="X87" s="1687"/>
      <c r="Y87" s="1687"/>
      <c r="Z87" s="1687"/>
      <c r="AA87" s="1687"/>
      <c r="AB87" s="1687"/>
      <c r="AC87" s="1687"/>
      <c r="AD87" s="1687"/>
      <c r="AE87" s="915"/>
      <c r="AF87" s="277"/>
    </row>
    <row r="88" spans="1:32" ht="13.5" thickBot="1">
      <c r="A88" s="422"/>
      <c r="B88" s="582">
        <v>20</v>
      </c>
      <c r="C88" s="1204" t="s">
        <v>655</v>
      </c>
      <c r="D88" s="948"/>
      <c r="E88" s="948"/>
      <c r="F88" s="901"/>
      <c r="G88" s="949"/>
      <c r="H88" s="949"/>
      <c r="I88" s="949"/>
      <c r="J88" s="949"/>
      <c r="K88" s="949"/>
      <c r="L88" s="949"/>
      <c r="M88" s="949"/>
      <c r="N88" s="949"/>
      <c r="O88" s="949"/>
      <c r="P88" s="950"/>
      <c r="Q88" s="950"/>
      <c r="R88" s="950"/>
      <c r="S88" s="950"/>
      <c r="T88" s="950"/>
      <c r="U88" s="950"/>
      <c r="V88" s="950"/>
      <c r="W88" s="950"/>
      <c r="X88" s="951"/>
      <c r="Y88" s="951"/>
      <c r="Z88" s="951"/>
      <c r="AA88" s="951"/>
      <c r="AB88" s="951"/>
      <c r="AC88" s="951"/>
      <c r="AD88" s="1201"/>
      <c r="AE88" s="1201"/>
      <c r="AF88" s="1201"/>
    </row>
    <row r="89" spans="1:32">
      <c r="C89" s="952"/>
      <c r="D89" s="952"/>
      <c r="E89" s="952"/>
      <c r="F89" s="953"/>
      <c r="G89" s="953"/>
      <c r="H89" s="953"/>
      <c r="I89" s="953"/>
      <c r="J89" s="953"/>
      <c r="K89" s="953"/>
      <c r="L89" s="954"/>
      <c r="M89" s="954"/>
      <c r="N89" s="954"/>
      <c r="O89" s="954"/>
    </row>
    <row r="90" spans="1:32">
      <c r="C90" s="952"/>
      <c r="D90" s="952"/>
      <c r="E90" s="952"/>
      <c r="F90" s="952"/>
      <c r="G90" s="952"/>
      <c r="H90" s="952"/>
      <c r="I90" s="952"/>
      <c r="J90" s="952"/>
      <c r="K90" s="952"/>
      <c r="L90" s="952"/>
      <c r="M90" s="952"/>
      <c r="N90" s="952"/>
      <c r="O90" s="952"/>
      <c r="P90" s="952"/>
      <c r="Q90" s="952"/>
      <c r="R90" s="952"/>
      <c r="S90" s="952"/>
      <c r="T90" s="952"/>
      <c r="U90" s="952"/>
      <c r="V90" s="952"/>
      <c r="W90" s="952"/>
      <c r="X90" s="952"/>
      <c r="Y90" s="952"/>
      <c r="Z90" s="952"/>
      <c r="AA90" s="952"/>
      <c r="AB90" s="952"/>
      <c r="AC90" s="952"/>
      <c r="AD90" s="952"/>
      <c r="AE90" s="948"/>
      <c r="AF90" s="952"/>
    </row>
    <row r="91" spans="1:32">
      <c r="C91" s="952"/>
      <c r="D91" s="952"/>
      <c r="E91" s="952"/>
      <c r="F91" s="952"/>
      <c r="G91" s="952"/>
      <c r="H91" s="952"/>
      <c r="I91" s="952"/>
      <c r="J91" s="952"/>
      <c r="K91" s="952"/>
      <c r="L91" s="952"/>
      <c r="M91" s="952"/>
      <c r="N91" s="952"/>
      <c r="O91" s="952"/>
      <c r="P91" s="952"/>
      <c r="Q91" s="952"/>
      <c r="R91" s="952"/>
      <c r="S91" s="952"/>
      <c r="T91" s="952"/>
      <c r="U91" s="952"/>
      <c r="V91" s="952"/>
      <c r="W91" s="952"/>
      <c r="X91" s="952"/>
      <c r="Y91" s="952"/>
      <c r="Z91" s="952"/>
      <c r="AA91" s="952"/>
      <c r="AB91" s="952"/>
      <c r="AC91" s="952"/>
      <c r="AD91" s="952"/>
      <c r="AE91" s="948"/>
      <c r="AF91" s="952"/>
    </row>
    <row r="92" spans="1:32">
      <c r="C92" s="958"/>
      <c r="D92" s="958"/>
      <c r="E92" s="958"/>
      <c r="F92" s="958"/>
      <c r="G92" s="958"/>
      <c r="H92" s="958"/>
      <c r="I92" s="958"/>
      <c r="J92" s="958"/>
      <c r="K92" s="958"/>
      <c r="L92" s="958"/>
      <c r="M92" s="958"/>
      <c r="N92" s="958"/>
      <c r="O92" s="958"/>
      <c r="P92" s="958"/>
      <c r="Q92" s="958"/>
      <c r="R92" s="958"/>
      <c r="S92" s="958"/>
      <c r="T92" s="958"/>
      <c r="U92" s="958"/>
      <c r="V92" s="958"/>
      <c r="W92" s="958"/>
      <c r="X92" s="958"/>
      <c r="Y92" s="958"/>
      <c r="Z92" s="958"/>
      <c r="AA92" s="958"/>
      <c r="AB92" s="958"/>
      <c r="AC92" s="958"/>
      <c r="AD92" s="958"/>
      <c r="AE92" s="948"/>
      <c r="AF92" s="952"/>
    </row>
    <row r="93" spans="1:32">
      <c r="C93" s="952"/>
      <c r="D93" s="959"/>
      <c r="E93" s="952"/>
      <c r="F93" s="953"/>
      <c r="G93" s="953"/>
      <c r="H93" s="953"/>
      <c r="I93" s="953"/>
      <c r="J93" s="953"/>
      <c r="K93" s="953"/>
      <c r="L93" s="954"/>
      <c r="M93" s="954"/>
      <c r="N93" s="954"/>
      <c r="O93" s="954"/>
    </row>
    <row r="94" spans="1:32">
      <c r="C94" s="952"/>
      <c r="D94" s="952"/>
      <c r="E94" s="952"/>
      <c r="F94" s="953"/>
      <c r="G94" s="953"/>
      <c r="H94" s="953"/>
      <c r="I94" s="953"/>
      <c r="J94" s="953"/>
      <c r="K94" s="953"/>
      <c r="L94" s="954"/>
      <c r="M94" s="954"/>
      <c r="N94" s="954"/>
      <c r="O94" s="954"/>
    </row>
    <row r="95" spans="1:32">
      <c r="C95" s="952"/>
      <c r="D95" s="959"/>
      <c r="E95" s="952"/>
      <c r="F95" s="953"/>
      <c r="G95" s="953"/>
      <c r="H95" s="953"/>
      <c r="I95" s="953"/>
      <c r="J95" s="953"/>
      <c r="K95" s="953"/>
      <c r="L95" s="954"/>
      <c r="M95" s="954"/>
      <c r="N95" s="954"/>
      <c r="O95" s="954"/>
    </row>
    <row r="96" spans="1:32">
      <c r="C96" s="952"/>
      <c r="D96" s="952"/>
      <c r="E96" s="952"/>
      <c r="F96" s="953"/>
      <c r="G96" s="953"/>
      <c r="H96" s="953"/>
      <c r="I96" s="953"/>
      <c r="J96" s="953"/>
      <c r="K96" s="953"/>
      <c r="L96" s="954"/>
      <c r="M96" s="954"/>
      <c r="N96" s="954"/>
      <c r="O96" s="954"/>
    </row>
    <row r="97" spans="3:32">
      <c r="C97" s="952"/>
      <c r="D97" s="952"/>
      <c r="E97" s="952"/>
      <c r="F97" s="953"/>
      <c r="G97" s="953"/>
      <c r="H97" s="953"/>
      <c r="I97" s="953"/>
      <c r="J97" s="953"/>
      <c r="K97" s="953"/>
      <c r="L97" s="954"/>
      <c r="M97" s="954"/>
      <c r="N97" s="954"/>
      <c r="O97" s="954"/>
    </row>
    <row r="98" spans="3:32">
      <c r="C98" s="952"/>
      <c r="D98" s="952"/>
      <c r="E98" s="952"/>
      <c r="F98" s="953"/>
      <c r="G98" s="953"/>
      <c r="H98" s="953"/>
      <c r="I98" s="953"/>
      <c r="J98" s="953"/>
      <c r="K98" s="953"/>
      <c r="L98" s="954"/>
      <c r="M98" s="954"/>
      <c r="N98" s="954"/>
      <c r="O98" s="954"/>
    </row>
    <row r="99" spans="3:32" ht="8.25" customHeight="1">
      <c r="C99" s="952"/>
      <c r="D99" s="952"/>
      <c r="E99" s="952"/>
      <c r="F99" s="953"/>
      <c r="G99" s="953"/>
      <c r="H99" s="953"/>
      <c r="I99" s="953"/>
      <c r="J99" s="953"/>
      <c r="K99" s="953"/>
      <c r="L99" s="954"/>
      <c r="M99" s="954"/>
      <c r="N99" s="954"/>
      <c r="O99" s="954"/>
    </row>
    <row r="100" spans="3:32">
      <c r="C100" s="952"/>
      <c r="D100" s="952"/>
      <c r="E100" s="952"/>
      <c r="F100" s="953"/>
      <c r="G100" s="953"/>
      <c r="H100" s="953"/>
      <c r="I100" s="953"/>
      <c r="J100" s="953"/>
      <c r="K100" s="953"/>
      <c r="L100" s="954"/>
      <c r="M100" s="954"/>
      <c r="N100" s="954"/>
      <c r="O100" s="954"/>
    </row>
    <row r="101" spans="3:32" ht="9" customHeight="1">
      <c r="C101" s="952"/>
      <c r="D101" s="952"/>
      <c r="E101" s="952"/>
      <c r="F101" s="953"/>
      <c r="G101" s="953"/>
      <c r="H101" s="953"/>
      <c r="I101" s="953"/>
      <c r="J101" s="953"/>
      <c r="K101" s="953"/>
      <c r="L101" s="954"/>
      <c r="M101" s="954"/>
      <c r="N101" s="954"/>
      <c r="O101" s="954"/>
      <c r="AF101" s="492"/>
    </row>
    <row r="102" spans="3:32" ht="8.25" customHeight="1">
      <c r="C102" s="952"/>
      <c r="D102" s="952"/>
      <c r="E102" s="952"/>
      <c r="F102" s="953"/>
      <c r="G102" s="953"/>
      <c r="H102" s="953"/>
      <c r="I102" s="953"/>
      <c r="J102" s="953"/>
      <c r="K102" s="953"/>
      <c r="L102" s="954"/>
      <c r="M102" s="954"/>
      <c r="N102" s="954"/>
      <c r="O102" s="954"/>
      <c r="AF102" s="1200"/>
    </row>
    <row r="103" spans="3:32" ht="9.75" customHeight="1">
      <c r="C103" s="952"/>
      <c r="D103" s="952"/>
      <c r="E103" s="952"/>
      <c r="F103" s="953"/>
      <c r="G103" s="953"/>
      <c r="H103" s="953"/>
      <c r="I103" s="953"/>
      <c r="J103" s="953"/>
      <c r="K103" s="953"/>
      <c r="L103" s="954"/>
      <c r="M103" s="954"/>
      <c r="N103" s="954"/>
      <c r="O103" s="954"/>
    </row>
    <row r="104" spans="3:32">
      <c r="C104" s="952"/>
      <c r="D104" s="952"/>
      <c r="E104" s="952"/>
      <c r="F104" s="953"/>
      <c r="G104" s="953"/>
      <c r="H104" s="953"/>
      <c r="I104" s="953"/>
      <c r="J104" s="953"/>
      <c r="K104" s="953"/>
      <c r="L104" s="954"/>
      <c r="M104" s="954"/>
      <c r="N104" s="954"/>
      <c r="O104" s="954"/>
    </row>
    <row r="105" spans="3:32">
      <c r="C105" s="952"/>
      <c r="D105" s="952"/>
      <c r="E105" s="952"/>
      <c r="F105" s="953"/>
      <c r="G105" s="953"/>
      <c r="H105" s="953"/>
      <c r="I105" s="953"/>
      <c r="J105" s="953"/>
      <c r="K105" s="953"/>
      <c r="L105" s="954"/>
      <c r="M105" s="954"/>
      <c r="N105" s="954"/>
      <c r="O105" s="954"/>
    </row>
    <row r="106" spans="3:32">
      <c r="C106" s="952"/>
      <c r="D106" s="952"/>
      <c r="E106" s="952"/>
      <c r="F106" s="953"/>
      <c r="G106" s="953"/>
      <c r="H106" s="953"/>
      <c r="I106" s="953"/>
      <c r="J106" s="953"/>
      <c r="K106" s="953"/>
      <c r="L106" s="954"/>
      <c r="M106" s="954"/>
      <c r="N106" s="954"/>
      <c r="O106" s="954"/>
    </row>
    <row r="107" spans="3:32">
      <c r="C107" s="952"/>
      <c r="D107" s="952"/>
      <c r="E107" s="952"/>
      <c r="F107" s="953"/>
      <c r="G107" s="953"/>
      <c r="H107" s="953"/>
      <c r="I107" s="953"/>
      <c r="J107" s="953"/>
      <c r="K107" s="953"/>
      <c r="L107" s="954"/>
      <c r="M107" s="954"/>
      <c r="N107" s="954"/>
      <c r="O107" s="954"/>
    </row>
    <row r="108" spans="3:32">
      <c r="C108" s="952"/>
      <c r="D108" s="952"/>
      <c r="E108" s="952"/>
      <c r="F108" s="953"/>
      <c r="G108" s="953"/>
      <c r="H108" s="953"/>
      <c r="I108" s="953"/>
      <c r="J108" s="953"/>
      <c r="K108" s="953"/>
      <c r="L108" s="954"/>
      <c r="M108" s="954"/>
      <c r="N108" s="954"/>
      <c r="O108" s="954"/>
    </row>
    <row r="109" spans="3:32">
      <c r="C109" s="952"/>
      <c r="D109" s="952"/>
      <c r="E109" s="952"/>
      <c r="F109" s="953"/>
      <c r="G109" s="953"/>
      <c r="H109" s="953"/>
      <c r="I109" s="953"/>
      <c r="J109" s="953"/>
      <c r="K109" s="953"/>
      <c r="L109" s="954"/>
      <c r="M109" s="954"/>
      <c r="N109" s="954"/>
      <c r="O109" s="954"/>
    </row>
    <row r="110" spans="3:32">
      <c r="C110" s="952"/>
      <c r="D110" s="952"/>
      <c r="E110" s="952"/>
      <c r="F110" s="953"/>
      <c r="G110" s="953"/>
      <c r="H110" s="953"/>
      <c r="I110" s="953"/>
      <c r="J110" s="953"/>
      <c r="K110" s="953"/>
      <c r="L110" s="954"/>
      <c r="M110" s="954"/>
      <c r="N110" s="954"/>
      <c r="O110" s="954"/>
    </row>
    <row r="111" spans="3:32">
      <c r="C111" s="952"/>
      <c r="D111" s="952"/>
      <c r="E111" s="952"/>
      <c r="F111" s="953"/>
      <c r="G111" s="953"/>
      <c r="H111" s="953"/>
      <c r="I111" s="953"/>
      <c r="J111" s="953"/>
      <c r="K111" s="953"/>
      <c r="L111" s="954"/>
      <c r="M111" s="954"/>
      <c r="N111" s="954"/>
      <c r="O111" s="954"/>
    </row>
    <row r="112" spans="3:32">
      <c r="C112" s="952"/>
      <c r="D112" s="952"/>
      <c r="E112" s="952"/>
      <c r="F112" s="953"/>
      <c r="G112" s="953"/>
      <c r="H112" s="953"/>
      <c r="I112" s="953"/>
      <c r="J112" s="953"/>
      <c r="K112" s="953"/>
      <c r="L112" s="954"/>
      <c r="M112" s="954"/>
      <c r="N112" s="954"/>
      <c r="O112" s="954"/>
    </row>
    <row r="113" spans="3:15">
      <c r="C113" s="952"/>
      <c r="D113" s="952"/>
      <c r="E113" s="952"/>
      <c r="F113" s="953"/>
      <c r="G113" s="953"/>
      <c r="H113" s="953"/>
      <c r="I113" s="953"/>
      <c r="J113" s="953"/>
      <c r="K113" s="953"/>
      <c r="L113" s="954"/>
      <c r="M113" s="954"/>
      <c r="N113" s="954"/>
      <c r="O113" s="954"/>
    </row>
    <row r="114" spans="3:15">
      <c r="C114" s="952"/>
      <c r="D114" s="952"/>
      <c r="E114" s="952"/>
      <c r="F114" s="953"/>
      <c r="G114" s="953"/>
      <c r="H114" s="953"/>
      <c r="I114" s="953"/>
      <c r="J114" s="953"/>
      <c r="K114" s="953"/>
      <c r="L114" s="954"/>
      <c r="M114" s="954"/>
      <c r="N114" s="954"/>
      <c r="O114" s="954"/>
    </row>
    <row r="115" spans="3:15">
      <c r="C115" s="952"/>
      <c r="D115" s="952"/>
      <c r="E115" s="952"/>
      <c r="F115" s="953"/>
      <c r="G115" s="953"/>
      <c r="H115" s="953"/>
      <c r="I115" s="953"/>
      <c r="J115" s="953"/>
      <c r="K115" s="953"/>
      <c r="L115" s="954"/>
      <c r="M115" s="954"/>
      <c r="N115" s="954"/>
      <c r="O115" s="954"/>
    </row>
    <row r="116" spans="3:15">
      <c r="C116" s="952"/>
      <c r="D116" s="952"/>
      <c r="E116" s="952"/>
      <c r="F116" s="953"/>
      <c r="G116" s="953"/>
      <c r="H116" s="953"/>
      <c r="I116" s="953"/>
      <c r="J116" s="953"/>
      <c r="K116" s="953"/>
      <c r="L116" s="954"/>
      <c r="M116" s="954"/>
      <c r="N116" s="954"/>
      <c r="O116" s="954"/>
    </row>
    <row r="117" spans="3:15">
      <c r="C117" s="952"/>
      <c r="D117" s="952"/>
      <c r="E117" s="952"/>
      <c r="F117" s="953"/>
      <c r="G117" s="953"/>
      <c r="H117" s="953"/>
      <c r="I117" s="953"/>
      <c r="J117" s="953"/>
      <c r="K117" s="953"/>
      <c r="L117" s="954"/>
      <c r="M117" s="954"/>
      <c r="N117" s="954"/>
      <c r="O117" s="954"/>
    </row>
    <row r="118" spans="3:15">
      <c r="C118" s="952"/>
      <c r="D118" s="952"/>
      <c r="E118" s="952"/>
      <c r="F118" s="953"/>
      <c r="G118" s="953"/>
      <c r="H118" s="953"/>
      <c r="I118" s="953"/>
      <c r="J118" s="953"/>
      <c r="K118" s="953"/>
      <c r="L118" s="954"/>
      <c r="M118" s="954"/>
      <c r="N118" s="954"/>
      <c r="O118" s="954"/>
    </row>
    <row r="119" spans="3:15">
      <c r="C119" s="952"/>
      <c r="D119" s="952"/>
      <c r="E119" s="952"/>
      <c r="F119" s="953"/>
      <c r="G119" s="953"/>
      <c r="H119" s="953"/>
      <c r="I119" s="953"/>
      <c r="J119" s="953"/>
      <c r="K119" s="953"/>
      <c r="L119" s="954"/>
      <c r="M119" s="954"/>
      <c r="N119" s="954"/>
      <c r="O119" s="954"/>
    </row>
    <row r="120" spans="3:15">
      <c r="C120" s="952"/>
      <c r="D120" s="952"/>
      <c r="E120" s="952"/>
      <c r="F120" s="953"/>
      <c r="G120" s="953"/>
      <c r="H120" s="953"/>
      <c r="I120" s="953"/>
      <c r="J120" s="953"/>
      <c r="K120" s="953"/>
      <c r="L120" s="954"/>
      <c r="M120" s="954"/>
      <c r="N120" s="954"/>
      <c r="O120" s="954"/>
    </row>
    <row r="121" spans="3:15">
      <c r="C121" s="952"/>
      <c r="D121" s="952"/>
      <c r="E121" s="952"/>
      <c r="F121" s="953"/>
      <c r="G121" s="953"/>
      <c r="H121" s="953"/>
      <c r="I121" s="953"/>
      <c r="J121" s="953"/>
      <c r="K121" s="953"/>
      <c r="L121" s="954"/>
      <c r="M121" s="954"/>
      <c r="N121" s="954"/>
      <c r="O121" s="954"/>
    </row>
    <row r="122" spans="3:15">
      <c r="C122" s="952"/>
      <c r="D122" s="952"/>
      <c r="E122" s="952"/>
      <c r="F122" s="953"/>
      <c r="G122" s="953"/>
      <c r="H122" s="953"/>
      <c r="I122" s="953"/>
      <c r="J122" s="953"/>
      <c r="K122" s="953"/>
      <c r="L122" s="954"/>
      <c r="M122" s="954"/>
      <c r="N122" s="954"/>
      <c r="O122" s="954"/>
    </row>
    <row r="123" spans="3:15">
      <c r="C123" s="952"/>
      <c r="D123" s="952"/>
      <c r="E123" s="952"/>
      <c r="F123" s="953"/>
      <c r="G123" s="953"/>
      <c r="H123" s="953"/>
      <c r="I123" s="953"/>
      <c r="J123" s="953"/>
      <c r="K123" s="953"/>
      <c r="L123" s="954"/>
      <c r="M123" s="954"/>
      <c r="N123" s="954"/>
      <c r="O123" s="954"/>
    </row>
    <row r="124" spans="3:15">
      <c r="C124" s="952"/>
      <c r="D124" s="952"/>
      <c r="E124" s="952"/>
      <c r="F124" s="953"/>
      <c r="G124" s="953"/>
      <c r="H124" s="953"/>
      <c r="I124" s="953"/>
      <c r="J124" s="953"/>
      <c r="K124" s="953"/>
      <c r="L124" s="954"/>
      <c r="M124" s="954"/>
      <c r="N124" s="954"/>
      <c r="O124" s="954"/>
    </row>
    <row r="125" spans="3:15">
      <c r="C125" s="952"/>
      <c r="D125" s="952"/>
      <c r="E125" s="952"/>
      <c r="F125" s="953"/>
      <c r="G125" s="953"/>
      <c r="H125" s="953"/>
      <c r="I125" s="953"/>
      <c r="J125" s="953"/>
      <c r="K125" s="953"/>
      <c r="L125" s="954"/>
      <c r="M125" s="954"/>
      <c r="N125" s="954"/>
      <c r="O125" s="954"/>
    </row>
    <row r="126" spans="3:15">
      <c r="C126" s="952"/>
      <c r="D126" s="952"/>
      <c r="E126" s="952"/>
      <c r="F126" s="953"/>
      <c r="G126" s="953"/>
      <c r="H126" s="953"/>
      <c r="I126" s="953"/>
      <c r="J126" s="953"/>
      <c r="K126" s="953"/>
      <c r="L126" s="954"/>
      <c r="M126" s="954"/>
      <c r="N126" s="954"/>
      <c r="O126" s="954"/>
    </row>
    <row r="127" spans="3:15">
      <c r="C127" s="952"/>
      <c r="D127" s="952"/>
      <c r="E127" s="952"/>
      <c r="F127" s="953"/>
      <c r="G127" s="953"/>
      <c r="H127" s="953"/>
      <c r="I127" s="953"/>
      <c r="J127" s="953"/>
      <c r="K127" s="953"/>
      <c r="L127" s="954"/>
      <c r="M127" s="954"/>
      <c r="N127" s="954"/>
      <c r="O127" s="954"/>
    </row>
    <row r="128" spans="3:15">
      <c r="C128" s="952"/>
      <c r="D128" s="952"/>
      <c r="E128" s="952"/>
      <c r="F128" s="953"/>
      <c r="G128" s="953"/>
      <c r="H128" s="953"/>
      <c r="I128" s="953"/>
      <c r="J128" s="953"/>
      <c r="K128" s="953"/>
      <c r="L128" s="954"/>
      <c r="M128" s="954"/>
      <c r="N128" s="954"/>
      <c r="O128" s="954"/>
    </row>
    <row r="129" spans="3:15">
      <c r="C129" s="952"/>
      <c r="D129" s="952"/>
      <c r="E129" s="952"/>
      <c r="F129" s="953"/>
      <c r="G129" s="953"/>
      <c r="H129" s="953"/>
      <c r="I129" s="953"/>
      <c r="J129" s="953"/>
      <c r="K129" s="953"/>
      <c r="L129" s="954"/>
      <c r="M129" s="954"/>
      <c r="N129" s="954"/>
      <c r="O129" s="954"/>
    </row>
    <row r="130" spans="3:15">
      <c r="C130" s="952"/>
      <c r="D130" s="952"/>
      <c r="E130" s="952"/>
      <c r="F130" s="953"/>
      <c r="G130" s="953"/>
      <c r="H130" s="953"/>
      <c r="I130" s="953"/>
      <c r="J130" s="953"/>
      <c r="K130" s="953"/>
      <c r="L130" s="954"/>
      <c r="M130" s="954"/>
      <c r="N130" s="954"/>
      <c r="O130" s="954"/>
    </row>
    <row r="131" spans="3:15">
      <c r="C131" s="952"/>
      <c r="D131" s="952"/>
      <c r="E131" s="952"/>
      <c r="F131" s="953"/>
      <c r="G131" s="953"/>
      <c r="H131" s="953"/>
      <c r="I131" s="953"/>
      <c r="J131" s="953"/>
      <c r="K131" s="953"/>
      <c r="L131" s="954"/>
      <c r="M131" s="954"/>
      <c r="N131" s="954"/>
      <c r="O131" s="954"/>
    </row>
    <row r="132" spans="3:15">
      <c r="C132" s="952"/>
      <c r="D132" s="952"/>
      <c r="E132" s="952"/>
      <c r="F132" s="953"/>
      <c r="G132" s="953"/>
      <c r="H132" s="953"/>
      <c r="I132" s="953"/>
      <c r="J132" s="953"/>
      <c r="K132" s="953"/>
      <c r="L132" s="954"/>
      <c r="M132" s="954"/>
      <c r="N132" s="954"/>
      <c r="O132" s="954"/>
    </row>
    <row r="133" spans="3:15">
      <c r="C133" s="952"/>
      <c r="D133" s="952"/>
      <c r="E133" s="952"/>
      <c r="F133" s="953"/>
      <c r="G133" s="953"/>
      <c r="H133" s="953"/>
      <c r="I133" s="953"/>
      <c r="J133" s="953"/>
      <c r="K133" s="953"/>
      <c r="L133" s="954"/>
      <c r="M133" s="954"/>
      <c r="N133" s="954"/>
      <c r="O133" s="954"/>
    </row>
    <row r="134" spans="3:15">
      <c r="C134" s="952"/>
      <c r="D134" s="952"/>
      <c r="E134" s="952"/>
      <c r="F134" s="953"/>
      <c r="G134" s="953"/>
      <c r="H134" s="953"/>
      <c r="I134" s="953"/>
      <c r="J134" s="953"/>
      <c r="K134" s="953"/>
      <c r="L134" s="954"/>
      <c r="M134" s="954"/>
      <c r="N134" s="954"/>
      <c r="O134" s="954"/>
    </row>
    <row r="135" spans="3:15">
      <c r="C135" s="952"/>
      <c r="D135" s="952"/>
      <c r="E135" s="952"/>
      <c r="F135" s="953"/>
      <c r="G135" s="953"/>
      <c r="H135" s="953"/>
      <c r="I135" s="953"/>
      <c r="J135" s="953"/>
      <c r="K135" s="953"/>
      <c r="L135" s="954"/>
      <c r="M135" s="954"/>
      <c r="N135" s="954"/>
      <c r="O135" s="954"/>
    </row>
    <row r="136" spans="3:15">
      <c r="C136" s="952"/>
      <c r="D136" s="952"/>
      <c r="E136" s="952"/>
      <c r="F136" s="953"/>
      <c r="G136" s="953"/>
      <c r="H136" s="953"/>
      <c r="I136" s="953"/>
      <c r="J136" s="953"/>
      <c r="K136" s="953"/>
      <c r="L136" s="954"/>
      <c r="M136" s="954"/>
      <c r="N136" s="954"/>
      <c r="O136" s="954"/>
    </row>
    <row r="137" spans="3:15">
      <c r="C137" s="952"/>
      <c r="D137" s="952"/>
      <c r="E137" s="952"/>
      <c r="F137" s="953"/>
      <c r="G137" s="953"/>
      <c r="H137" s="953"/>
      <c r="I137" s="953"/>
      <c r="J137" s="953"/>
      <c r="K137" s="953"/>
      <c r="L137" s="954"/>
      <c r="M137" s="954"/>
      <c r="N137" s="954"/>
      <c r="O137" s="954"/>
    </row>
    <row r="138" spans="3:15">
      <c r="C138" s="952"/>
      <c r="D138" s="952"/>
      <c r="E138" s="952"/>
      <c r="F138" s="953"/>
      <c r="G138" s="953"/>
      <c r="H138" s="953"/>
      <c r="I138" s="953"/>
      <c r="J138" s="953"/>
      <c r="K138" s="953"/>
      <c r="L138" s="954"/>
      <c r="M138" s="954"/>
      <c r="N138" s="954"/>
      <c r="O138" s="954"/>
    </row>
    <row r="139" spans="3:15">
      <c r="C139" s="952"/>
      <c r="D139" s="952"/>
      <c r="E139" s="952"/>
      <c r="F139" s="953"/>
      <c r="G139" s="953"/>
      <c r="H139" s="953"/>
      <c r="I139" s="953"/>
      <c r="J139" s="953"/>
      <c r="K139" s="953"/>
      <c r="L139" s="954"/>
      <c r="M139" s="954"/>
      <c r="N139" s="954"/>
      <c r="O139" s="954"/>
    </row>
    <row r="140" spans="3:15">
      <c r="C140" s="952"/>
      <c r="D140" s="952"/>
      <c r="E140" s="952"/>
      <c r="F140" s="953"/>
      <c r="G140" s="953"/>
      <c r="H140" s="953"/>
      <c r="I140" s="953"/>
      <c r="J140" s="953"/>
      <c r="K140" s="953"/>
      <c r="L140" s="954"/>
      <c r="M140" s="954"/>
      <c r="N140" s="954"/>
      <c r="O140" s="954"/>
    </row>
    <row r="141" spans="3:15">
      <c r="C141" s="952"/>
      <c r="D141" s="952"/>
      <c r="E141" s="952"/>
      <c r="F141" s="953"/>
      <c r="G141" s="953"/>
      <c r="H141" s="953"/>
      <c r="I141" s="953"/>
      <c r="J141" s="953"/>
      <c r="K141" s="953"/>
      <c r="L141" s="954"/>
      <c r="M141" s="954"/>
      <c r="N141" s="954"/>
      <c r="O141" s="954"/>
    </row>
    <row r="142" spans="3:15">
      <c r="C142" s="952"/>
      <c r="D142" s="952"/>
      <c r="E142" s="952"/>
      <c r="F142" s="953"/>
      <c r="G142" s="953"/>
      <c r="H142" s="953"/>
      <c r="I142" s="953"/>
      <c r="J142" s="953"/>
      <c r="K142" s="953"/>
      <c r="L142" s="954"/>
      <c r="M142" s="954"/>
      <c r="N142" s="954"/>
      <c r="O142" s="954"/>
    </row>
    <row r="143" spans="3:15">
      <c r="C143" s="952"/>
      <c r="D143" s="952"/>
      <c r="E143" s="952"/>
      <c r="F143" s="953"/>
      <c r="G143" s="953"/>
      <c r="H143" s="953"/>
      <c r="I143" s="953"/>
      <c r="J143" s="953"/>
      <c r="K143" s="953"/>
      <c r="L143" s="954"/>
      <c r="M143" s="954"/>
      <c r="N143" s="954"/>
      <c r="O143" s="954"/>
    </row>
    <row r="144" spans="3:15">
      <c r="C144" s="952"/>
      <c r="D144" s="952"/>
      <c r="E144" s="952"/>
      <c r="F144" s="953"/>
      <c r="G144" s="953"/>
      <c r="H144" s="953"/>
      <c r="I144" s="953"/>
      <c r="J144" s="953"/>
      <c r="K144" s="953"/>
      <c r="L144" s="954"/>
      <c r="M144" s="954"/>
      <c r="N144" s="954"/>
      <c r="O144" s="954"/>
    </row>
    <row r="145" spans="3:15">
      <c r="C145" s="952"/>
      <c r="D145" s="952"/>
      <c r="E145" s="952"/>
      <c r="F145" s="953"/>
      <c r="G145" s="953"/>
      <c r="H145" s="953"/>
      <c r="I145" s="953"/>
      <c r="J145" s="953"/>
      <c r="K145" s="953"/>
      <c r="L145" s="954"/>
      <c r="M145" s="954"/>
      <c r="N145" s="954"/>
      <c r="O145" s="954"/>
    </row>
    <row r="146" spans="3:15">
      <c r="C146" s="952"/>
      <c r="D146" s="952"/>
      <c r="E146" s="952"/>
      <c r="F146" s="953"/>
      <c r="G146" s="953"/>
      <c r="H146" s="953"/>
      <c r="I146" s="953"/>
      <c r="J146" s="953"/>
      <c r="K146" s="953"/>
      <c r="L146" s="954"/>
      <c r="M146" s="954"/>
      <c r="N146" s="954"/>
      <c r="O146" s="954"/>
    </row>
    <row r="147" spans="3:15">
      <c r="C147" s="952"/>
      <c r="D147" s="952"/>
      <c r="E147" s="952"/>
      <c r="F147" s="953"/>
      <c r="G147" s="953"/>
      <c r="H147" s="953"/>
      <c r="I147" s="953"/>
      <c r="J147" s="953"/>
      <c r="K147" s="953"/>
      <c r="L147" s="954"/>
      <c r="M147" s="954"/>
      <c r="N147" s="954"/>
      <c r="O147" s="954"/>
    </row>
    <row r="148" spans="3:15">
      <c r="C148" s="952"/>
      <c r="D148" s="952"/>
      <c r="E148" s="952"/>
      <c r="F148" s="953"/>
      <c r="G148" s="953"/>
      <c r="H148" s="953"/>
      <c r="I148" s="953"/>
      <c r="J148" s="953"/>
      <c r="K148" s="953"/>
      <c r="L148" s="954"/>
      <c r="M148" s="954"/>
      <c r="N148" s="954"/>
      <c r="O148" s="954"/>
    </row>
    <row r="149" spans="3:15">
      <c r="C149" s="952"/>
      <c r="D149" s="952"/>
      <c r="E149" s="952"/>
      <c r="F149" s="953"/>
      <c r="G149" s="953"/>
      <c r="H149" s="953"/>
      <c r="I149" s="953"/>
      <c r="J149" s="953"/>
      <c r="K149" s="953"/>
      <c r="L149" s="954"/>
      <c r="M149" s="954"/>
      <c r="N149" s="954"/>
      <c r="O149" s="954"/>
    </row>
    <row r="150" spans="3:15">
      <c r="C150" s="952"/>
      <c r="D150" s="952"/>
      <c r="E150" s="952"/>
      <c r="F150" s="953"/>
      <c r="G150" s="953"/>
      <c r="H150" s="953"/>
      <c r="I150" s="953"/>
      <c r="J150" s="953"/>
      <c r="K150" s="953"/>
      <c r="L150" s="954"/>
      <c r="M150" s="954"/>
      <c r="N150" s="954"/>
      <c r="O150" s="954"/>
    </row>
    <row r="151" spans="3:15">
      <c r="C151" s="952"/>
      <c r="D151" s="952"/>
      <c r="E151" s="952"/>
      <c r="F151" s="953"/>
      <c r="G151" s="953"/>
      <c r="H151" s="953"/>
      <c r="I151" s="953"/>
      <c r="J151" s="953"/>
      <c r="K151" s="953"/>
      <c r="L151" s="954"/>
      <c r="M151" s="954"/>
      <c r="N151" s="954"/>
      <c r="O151" s="954"/>
    </row>
    <row r="152" spans="3:15">
      <c r="C152" s="952"/>
      <c r="D152" s="952"/>
      <c r="E152" s="952"/>
      <c r="F152" s="953"/>
      <c r="G152" s="953"/>
      <c r="H152" s="953"/>
      <c r="I152" s="953"/>
      <c r="J152" s="953"/>
      <c r="K152" s="953"/>
      <c r="L152" s="954"/>
      <c r="M152" s="954"/>
      <c r="N152" s="954"/>
      <c r="O152" s="954"/>
    </row>
    <row r="153" spans="3:15">
      <c r="C153" s="952"/>
      <c r="D153" s="952"/>
      <c r="E153" s="952"/>
      <c r="F153" s="953"/>
      <c r="G153" s="953"/>
      <c r="H153" s="953"/>
      <c r="I153" s="953"/>
      <c r="J153" s="953"/>
      <c r="K153" s="953"/>
      <c r="L153" s="954"/>
      <c r="M153" s="954"/>
      <c r="N153" s="954"/>
      <c r="O153" s="954"/>
    </row>
    <row r="154" spans="3:15">
      <c r="C154" s="952"/>
      <c r="D154" s="952"/>
      <c r="E154" s="952"/>
      <c r="F154" s="953"/>
      <c r="G154" s="953"/>
      <c r="H154" s="953"/>
      <c r="I154" s="953"/>
      <c r="J154" s="953"/>
      <c r="K154" s="953"/>
      <c r="L154" s="954"/>
      <c r="M154" s="954"/>
      <c r="N154" s="954"/>
      <c r="O154" s="954"/>
    </row>
    <row r="155" spans="3:15">
      <c r="C155" s="952"/>
      <c r="D155" s="952"/>
      <c r="E155" s="952"/>
      <c r="F155" s="953"/>
      <c r="G155" s="953"/>
      <c r="H155" s="953"/>
      <c r="I155" s="953"/>
      <c r="J155" s="953"/>
      <c r="K155" s="953"/>
      <c r="L155" s="954"/>
      <c r="M155" s="954"/>
      <c r="N155" s="954"/>
      <c r="O155" s="954"/>
    </row>
    <row r="156" spans="3:15">
      <c r="C156" s="952"/>
      <c r="D156" s="952"/>
      <c r="E156" s="952"/>
      <c r="F156" s="953"/>
      <c r="G156" s="953"/>
      <c r="H156" s="953"/>
      <c r="I156" s="953"/>
      <c r="J156" s="953"/>
      <c r="K156" s="953"/>
      <c r="L156" s="954"/>
      <c r="M156" s="954"/>
      <c r="N156" s="954"/>
      <c r="O156" s="954"/>
    </row>
    <row r="157" spans="3:15">
      <c r="C157" s="952"/>
      <c r="D157" s="952"/>
      <c r="E157" s="952"/>
      <c r="F157" s="953"/>
      <c r="G157" s="953"/>
      <c r="H157" s="953"/>
      <c r="I157" s="953"/>
      <c r="J157" s="953"/>
      <c r="K157" s="953"/>
      <c r="L157" s="954"/>
      <c r="M157" s="954"/>
      <c r="N157" s="954"/>
      <c r="O157" s="954"/>
    </row>
    <row r="158" spans="3:15">
      <c r="C158" s="952"/>
      <c r="D158" s="952"/>
      <c r="E158" s="952"/>
      <c r="F158" s="953"/>
      <c r="G158" s="953"/>
      <c r="H158" s="953"/>
      <c r="I158" s="953"/>
      <c r="J158" s="953"/>
      <c r="K158" s="953"/>
      <c r="L158" s="954"/>
      <c r="M158" s="954"/>
      <c r="N158" s="954"/>
      <c r="O158" s="954"/>
    </row>
    <row r="159" spans="3:15">
      <c r="C159" s="952"/>
      <c r="D159" s="952"/>
      <c r="E159" s="952"/>
      <c r="F159" s="953"/>
      <c r="G159" s="953"/>
      <c r="H159" s="953"/>
      <c r="I159" s="953"/>
      <c r="J159" s="953"/>
      <c r="K159" s="953"/>
      <c r="L159" s="954"/>
      <c r="M159" s="954"/>
      <c r="N159" s="954"/>
      <c r="O159" s="954"/>
    </row>
    <row r="160" spans="3:15">
      <c r="C160" s="952"/>
      <c r="D160" s="952"/>
      <c r="E160" s="952"/>
      <c r="F160" s="953"/>
      <c r="G160" s="953"/>
      <c r="H160" s="953"/>
      <c r="I160" s="953"/>
      <c r="J160" s="953"/>
      <c r="K160" s="953"/>
      <c r="L160" s="954"/>
      <c r="M160" s="954"/>
      <c r="N160" s="954"/>
      <c r="O160" s="954"/>
    </row>
    <row r="161" spans="3:15">
      <c r="C161" s="952"/>
      <c r="D161" s="952"/>
      <c r="E161" s="952"/>
      <c r="F161" s="953"/>
      <c r="G161" s="953"/>
      <c r="H161" s="953"/>
      <c r="I161" s="953"/>
      <c r="J161" s="953"/>
      <c r="K161" s="953"/>
      <c r="L161" s="954"/>
      <c r="M161" s="954"/>
      <c r="N161" s="954"/>
      <c r="O161" s="954"/>
    </row>
    <row r="162" spans="3:15">
      <c r="C162" s="952"/>
      <c r="D162" s="952"/>
      <c r="E162" s="952"/>
      <c r="F162" s="953"/>
      <c r="G162" s="953"/>
      <c r="H162" s="953"/>
      <c r="I162" s="953"/>
      <c r="J162" s="953"/>
      <c r="K162" s="953"/>
      <c r="L162" s="954"/>
      <c r="M162" s="954"/>
      <c r="N162" s="954"/>
      <c r="O162" s="954"/>
    </row>
    <row r="163" spans="3:15">
      <c r="C163" s="952"/>
      <c r="D163" s="952"/>
      <c r="E163" s="952"/>
      <c r="F163" s="953"/>
      <c r="G163" s="953"/>
      <c r="H163" s="953"/>
      <c r="I163" s="953"/>
      <c r="J163" s="953"/>
      <c r="K163" s="953"/>
      <c r="L163" s="954"/>
      <c r="M163" s="954"/>
      <c r="N163" s="954"/>
      <c r="O163" s="954"/>
    </row>
    <row r="164" spans="3:15">
      <c r="C164" s="952"/>
      <c r="D164" s="952"/>
      <c r="E164" s="952"/>
      <c r="F164" s="953"/>
      <c r="G164" s="953"/>
      <c r="H164" s="953"/>
      <c r="I164" s="953"/>
      <c r="J164" s="953"/>
      <c r="K164" s="953"/>
      <c r="L164" s="954"/>
      <c r="M164" s="954"/>
      <c r="N164" s="954"/>
      <c r="O164" s="954"/>
    </row>
    <row r="165" spans="3:15">
      <c r="C165" s="952"/>
      <c r="D165" s="952"/>
      <c r="E165" s="952"/>
      <c r="F165" s="953"/>
      <c r="G165" s="953"/>
      <c r="H165" s="953"/>
      <c r="I165" s="953"/>
      <c r="J165" s="953"/>
      <c r="K165" s="953"/>
      <c r="L165" s="954"/>
      <c r="M165" s="954"/>
      <c r="N165" s="954"/>
      <c r="O165" s="954"/>
    </row>
    <row r="166" spans="3:15">
      <c r="C166" s="952"/>
      <c r="D166" s="952"/>
      <c r="E166" s="952"/>
      <c r="F166" s="953"/>
      <c r="G166" s="953"/>
      <c r="H166" s="953"/>
      <c r="I166" s="953"/>
      <c r="J166" s="953"/>
      <c r="K166" s="953"/>
      <c r="L166" s="954"/>
      <c r="M166" s="954"/>
      <c r="N166" s="954"/>
      <c r="O166" s="954"/>
    </row>
    <row r="167" spans="3:15">
      <c r="C167" s="952"/>
      <c r="D167" s="952"/>
      <c r="E167" s="952"/>
      <c r="F167" s="953"/>
      <c r="G167" s="953"/>
      <c r="H167" s="953"/>
      <c r="I167" s="953"/>
      <c r="J167" s="953"/>
      <c r="K167" s="953"/>
      <c r="L167" s="954"/>
      <c r="M167" s="954"/>
      <c r="N167" s="954"/>
      <c r="O167" s="954"/>
    </row>
    <row r="168" spans="3:15">
      <c r="C168" s="952"/>
      <c r="D168" s="952"/>
      <c r="E168" s="952"/>
      <c r="F168" s="953"/>
      <c r="G168" s="953"/>
      <c r="H168" s="953"/>
      <c r="I168" s="953"/>
      <c r="J168" s="953"/>
      <c r="K168" s="953"/>
      <c r="L168" s="954"/>
      <c r="M168" s="954"/>
      <c r="N168" s="954"/>
      <c r="O168" s="954"/>
    </row>
    <row r="169" spans="3:15">
      <c r="C169" s="952"/>
      <c r="D169" s="952"/>
      <c r="E169" s="952"/>
      <c r="F169" s="953"/>
      <c r="G169" s="953"/>
      <c r="H169" s="953"/>
      <c r="I169" s="953"/>
      <c r="J169" s="953"/>
      <c r="K169" s="953"/>
      <c r="L169" s="954"/>
      <c r="M169" s="954"/>
      <c r="N169" s="954"/>
      <c r="O169" s="954"/>
    </row>
    <row r="170" spans="3:15">
      <c r="C170" s="952"/>
      <c r="D170" s="952"/>
      <c r="E170" s="952"/>
      <c r="F170" s="953"/>
      <c r="G170" s="953"/>
      <c r="H170" s="953"/>
      <c r="I170" s="953"/>
      <c r="J170" s="953"/>
      <c r="K170" s="953"/>
      <c r="L170" s="954"/>
      <c r="M170" s="954"/>
      <c r="N170" s="954"/>
      <c r="O170" s="954"/>
    </row>
    <row r="171" spans="3:15">
      <c r="C171" s="952"/>
      <c r="D171" s="952"/>
      <c r="E171" s="952"/>
      <c r="F171" s="953"/>
      <c r="G171" s="953"/>
      <c r="H171" s="953"/>
      <c r="I171" s="953"/>
      <c r="J171" s="953"/>
      <c r="K171" s="953"/>
      <c r="L171" s="954"/>
      <c r="M171" s="954"/>
      <c r="N171" s="954"/>
      <c r="O171" s="954"/>
    </row>
    <row r="172" spans="3:15">
      <c r="C172" s="952"/>
      <c r="D172" s="952"/>
      <c r="E172" s="952"/>
      <c r="F172" s="953"/>
      <c r="G172" s="953"/>
      <c r="H172" s="953"/>
      <c r="I172" s="953"/>
      <c r="J172" s="953"/>
      <c r="K172" s="953"/>
      <c r="L172" s="954"/>
      <c r="M172" s="954"/>
      <c r="N172" s="954"/>
      <c r="O172" s="954"/>
    </row>
    <row r="173" spans="3:15">
      <c r="C173" s="952"/>
      <c r="D173" s="952"/>
      <c r="E173" s="952"/>
      <c r="F173" s="953"/>
      <c r="G173" s="953"/>
      <c r="H173" s="953"/>
      <c r="I173" s="953"/>
      <c r="J173" s="953"/>
      <c r="K173" s="953"/>
      <c r="L173" s="954"/>
      <c r="M173" s="954"/>
      <c r="N173" s="954"/>
      <c r="O173" s="954"/>
    </row>
    <row r="174" spans="3:15">
      <c r="C174" s="952"/>
      <c r="D174" s="952"/>
      <c r="E174" s="952"/>
      <c r="F174" s="953"/>
      <c r="G174" s="953"/>
      <c r="H174" s="953"/>
      <c r="I174" s="953"/>
      <c r="J174" s="953"/>
      <c r="K174" s="953"/>
      <c r="L174" s="954"/>
      <c r="M174" s="954"/>
      <c r="N174" s="954"/>
      <c r="O174" s="954"/>
    </row>
    <row r="175" spans="3:15">
      <c r="C175" s="952"/>
      <c r="D175" s="952"/>
      <c r="E175" s="952"/>
      <c r="F175" s="953"/>
      <c r="G175" s="953"/>
      <c r="H175" s="953"/>
      <c r="I175" s="953"/>
      <c r="J175" s="953"/>
      <c r="K175" s="953"/>
      <c r="L175" s="954"/>
      <c r="M175" s="954"/>
      <c r="N175" s="954"/>
      <c r="O175" s="954"/>
    </row>
    <row r="176" spans="3:15">
      <c r="C176" s="952"/>
      <c r="D176" s="952"/>
      <c r="E176" s="952"/>
      <c r="F176" s="953"/>
      <c r="G176" s="953"/>
      <c r="H176" s="953"/>
      <c r="I176" s="953"/>
      <c r="J176" s="953"/>
      <c r="K176" s="953"/>
      <c r="L176" s="954"/>
      <c r="M176" s="954"/>
      <c r="N176" s="954"/>
      <c r="O176" s="954"/>
    </row>
    <row r="177" spans="3:15">
      <c r="C177" s="952"/>
      <c r="D177" s="952"/>
      <c r="E177" s="952"/>
      <c r="F177" s="953"/>
      <c r="G177" s="953"/>
      <c r="H177" s="953"/>
      <c r="I177" s="953"/>
      <c r="J177" s="953"/>
      <c r="K177" s="953"/>
      <c r="L177" s="954"/>
      <c r="M177" s="954"/>
      <c r="N177" s="954"/>
      <c r="O177" s="954"/>
    </row>
    <row r="178" spans="3:15">
      <c r="C178" s="952"/>
      <c r="D178" s="952"/>
      <c r="E178" s="952"/>
      <c r="F178" s="953"/>
      <c r="G178" s="953"/>
      <c r="H178" s="953"/>
      <c r="I178" s="953"/>
      <c r="J178" s="953"/>
      <c r="K178" s="953"/>
      <c r="L178" s="954"/>
      <c r="M178" s="954"/>
      <c r="N178" s="954"/>
      <c r="O178" s="954"/>
    </row>
    <row r="179" spans="3:15">
      <c r="C179" s="952"/>
      <c r="D179" s="952"/>
      <c r="E179" s="952"/>
      <c r="F179" s="953"/>
      <c r="G179" s="953"/>
      <c r="H179" s="953"/>
      <c r="I179" s="953"/>
      <c r="J179" s="953"/>
      <c r="K179" s="953"/>
      <c r="L179" s="954"/>
      <c r="M179" s="954"/>
      <c r="N179" s="954"/>
      <c r="O179" s="954"/>
    </row>
    <row r="180" spans="3:15">
      <c r="C180" s="952"/>
      <c r="D180" s="952"/>
      <c r="E180" s="952"/>
      <c r="F180" s="953"/>
      <c r="G180" s="953"/>
      <c r="H180" s="953"/>
      <c r="I180" s="953"/>
      <c r="J180" s="953"/>
      <c r="K180" s="953"/>
      <c r="L180" s="954"/>
      <c r="M180" s="954"/>
      <c r="N180" s="954"/>
      <c r="O180" s="954"/>
    </row>
    <row r="181" spans="3:15">
      <c r="C181" s="952"/>
      <c r="D181" s="952"/>
      <c r="E181" s="952"/>
      <c r="F181" s="953"/>
      <c r="G181" s="953"/>
      <c r="H181" s="953"/>
      <c r="I181" s="953"/>
      <c r="J181" s="953"/>
      <c r="K181" s="953"/>
      <c r="L181" s="954"/>
      <c r="M181" s="954"/>
      <c r="N181" s="954"/>
      <c r="O181" s="954"/>
    </row>
    <row r="182" spans="3:15">
      <c r="C182" s="952"/>
      <c r="D182" s="952"/>
      <c r="E182" s="952"/>
      <c r="F182" s="953"/>
      <c r="G182" s="953"/>
      <c r="H182" s="953"/>
      <c r="I182" s="953"/>
      <c r="J182" s="953"/>
      <c r="K182" s="953"/>
      <c r="L182" s="954"/>
      <c r="M182" s="954"/>
      <c r="N182" s="954"/>
      <c r="O182" s="954"/>
    </row>
    <row r="183" spans="3:15">
      <c r="C183" s="952"/>
      <c r="D183" s="952"/>
      <c r="E183" s="952"/>
      <c r="F183" s="953"/>
      <c r="G183" s="953"/>
      <c r="H183" s="953"/>
      <c r="I183" s="953"/>
      <c r="J183" s="953"/>
      <c r="K183" s="953"/>
      <c r="L183" s="954"/>
      <c r="M183" s="954"/>
      <c r="N183" s="954"/>
      <c r="O183" s="954"/>
    </row>
    <row r="184" spans="3:15">
      <c r="C184" s="952"/>
      <c r="D184" s="952"/>
      <c r="E184" s="952"/>
      <c r="F184" s="953"/>
      <c r="G184" s="953"/>
      <c r="H184" s="953"/>
      <c r="I184" s="953"/>
      <c r="J184" s="953"/>
      <c r="K184" s="953"/>
      <c r="L184" s="954"/>
      <c r="M184" s="954"/>
      <c r="N184" s="954"/>
      <c r="O184" s="954"/>
    </row>
    <row r="185" spans="3:15">
      <c r="C185" s="952"/>
      <c r="D185" s="952"/>
      <c r="E185" s="952"/>
      <c r="F185" s="953"/>
      <c r="G185" s="953"/>
      <c r="H185" s="953"/>
      <c r="I185" s="953"/>
      <c r="J185" s="953"/>
      <c r="K185" s="953"/>
      <c r="L185" s="954"/>
      <c r="M185" s="954"/>
      <c r="N185" s="954"/>
      <c r="O185" s="954"/>
    </row>
    <row r="186" spans="3:15">
      <c r="C186" s="952"/>
      <c r="D186" s="952"/>
      <c r="E186" s="952"/>
      <c r="F186" s="953"/>
      <c r="G186" s="953"/>
      <c r="H186" s="953"/>
      <c r="I186" s="953"/>
      <c r="J186" s="953"/>
      <c r="K186" s="953"/>
      <c r="L186" s="954"/>
      <c r="M186" s="954"/>
      <c r="N186" s="954"/>
      <c r="O186" s="954"/>
    </row>
    <row r="187" spans="3:15">
      <c r="C187" s="952"/>
      <c r="D187" s="952"/>
      <c r="E187" s="952"/>
      <c r="F187" s="953"/>
      <c r="G187" s="953"/>
      <c r="H187" s="953"/>
      <c r="I187" s="953"/>
      <c r="J187" s="953"/>
      <c r="K187" s="953"/>
      <c r="L187" s="954"/>
      <c r="M187" s="954"/>
      <c r="N187" s="954"/>
      <c r="O187" s="954"/>
    </row>
    <row r="188" spans="3:15">
      <c r="C188" s="952"/>
      <c r="D188" s="952"/>
      <c r="E188" s="952"/>
      <c r="F188" s="953"/>
      <c r="G188" s="953"/>
      <c r="H188" s="953"/>
      <c r="I188" s="953"/>
      <c r="J188" s="953"/>
      <c r="K188" s="953"/>
      <c r="L188" s="954"/>
      <c r="M188" s="954"/>
      <c r="N188" s="954"/>
      <c r="O188" s="954"/>
    </row>
    <row r="189" spans="3:15">
      <c r="C189" s="952"/>
      <c r="D189" s="952"/>
      <c r="E189" s="952"/>
      <c r="F189" s="953"/>
      <c r="G189" s="953"/>
      <c r="H189" s="953"/>
      <c r="I189" s="953"/>
      <c r="J189" s="953"/>
      <c r="K189" s="953"/>
      <c r="L189" s="954"/>
      <c r="M189" s="954"/>
      <c r="N189" s="954"/>
      <c r="O189" s="954"/>
    </row>
    <row r="190" spans="3:15">
      <c r="C190" s="952"/>
      <c r="D190" s="952"/>
      <c r="E190" s="952"/>
      <c r="F190" s="953"/>
      <c r="G190" s="953"/>
      <c r="H190" s="953"/>
      <c r="I190" s="953"/>
      <c r="J190" s="953"/>
      <c r="K190" s="953"/>
      <c r="L190" s="954"/>
      <c r="M190" s="954"/>
      <c r="N190" s="954"/>
      <c r="O190" s="954"/>
    </row>
    <row r="191" spans="3:15">
      <c r="C191" s="952"/>
      <c r="D191" s="952"/>
      <c r="E191" s="952"/>
      <c r="F191" s="953"/>
      <c r="G191" s="953"/>
      <c r="H191" s="953"/>
      <c r="I191" s="953"/>
      <c r="J191" s="953"/>
      <c r="K191" s="953"/>
      <c r="L191" s="954"/>
      <c r="M191" s="954"/>
      <c r="N191" s="954"/>
      <c r="O191" s="954"/>
    </row>
    <row r="192" spans="3:15">
      <c r="C192" s="952"/>
      <c r="D192" s="952"/>
      <c r="E192" s="952"/>
      <c r="F192" s="953"/>
      <c r="G192" s="953"/>
      <c r="H192" s="953"/>
      <c r="I192" s="953"/>
      <c r="J192" s="953"/>
      <c r="K192" s="953"/>
      <c r="L192" s="954"/>
      <c r="M192" s="954"/>
      <c r="N192" s="954"/>
      <c r="O192" s="954"/>
    </row>
    <row r="193" spans="3:15">
      <c r="C193" s="952"/>
      <c r="D193" s="952"/>
      <c r="E193" s="952"/>
      <c r="F193" s="953"/>
      <c r="G193" s="953"/>
      <c r="H193" s="953"/>
      <c r="I193" s="953"/>
      <c r="J193" s="953"/>
      <c r="K193" s="953"/>
      <c r="L193" s="954"/>
      <c r="M193" s="954"/>
      <c r="N193" s="954"/>
      <c r="O193" s="954"/>
    </row>
    <row r="194" spans="3:15">
      <c r="C194" s="952"/>
      <c r="D194" s="952"/>
      <c r="E194" s="952"/>
      <c r="F194" s="953"/>
      <c r="G194" s="953"/>
      <c r="H194" s="953"/>
      <c r="I194" s="953"/>
      <c r="J194" s="953"/>
      <c r="K194" s="953"/>
      <c r="L194" s="954"/>
      <c r="M194" s="954"/>
      <c r="N194" s="954"/>
      <c r="O194" s="954"/>
    </row>
    <row r="195" spans="3:15">
      <c r="C195" s="952"/>
      <c r="D195" s="952"/>
      <c r="E195" s="952"/>
      <c r="F195" s="953"/>
      <c r="G195" s="953"/>
      <c r="H195" s="953"/>
      <c r="I195" s="953"/>
      <c r="J195" s="953"/>
      <c r="K195" s="953"/>
      <c r="L195" s="954"/>
      <c r="M195" s="954"/>
      <c r="N195" s="954"/>
      <c r="O195" s="954"/>
    </row>
    <row r="196" spans="3:15">
      <c r="C196" s="952"/>
      <c r="D196" s="952"/>
      <c r="E196" s="952"/>
      <c r="F196" s="953"/>
      <c r="G196" s="953"/>
      <c r="H196" s="953"/>
      <c r="I196" s="953"/>
      <c r="J196" s="953"/>
      <c r="K196" s="953"/>
      <c r="L196" s="954"/>
      <c r="M196" s="954"/>
      <c r="N196" s="954"/>
      <c r="O196" s="954"/>
    </row>
    <row r="197" spans="3:15">
      <c r="C197" s="952"/>
      <c r="D197" s="952"/>
      <c r="E197" s="952"/>
      <c r="F197" s="953"/>
      <c r="G197" s="953"/>
      <c r="H197" s="953"/>
      <c r="I197" s="953"/>
      <c r="J197" s="953"/>
      <c r="K197" s="953"/>
      <c r="L197" s="954"/>
      <c r="M197" s="954"/>
      <c r="N197" s="954"/>
      <c r="O197" s="954"/>
    </row>
    <row r="198" spans="3:15">
      <c r="C198" s="952"/>
      <c r="D198" s="952"/>
      <c r="E198" s="952"/>
      <c r="F198" s="953"/>
      <c r="G198" s="953"/>
      <c r="H198" s="953"/>
      <c r="I198" s="953"/>
      <c r="J198" s="953"/>
      <c r="K198" s="953"/>
      <c r="L198" s="954"/>
      <c r="M198" s="954"/>
      <c r="N198" s="954"/>
      <c r="O198" s="954"/>
    </row>
    <row r="199" spans="3:15">
      <c r="C199" s="952"/>
      <c r="D199" s="952"/>
      <c r="E199" s="952"/>
      <c r="F199" s="953"/>
      <c r="G199" s="953"/>
      <c r="H199" s="953"/>
      <c r="I199" s="953"/>
      <c r="J199" s="953"/>
      <c r="K199" s="953"/>
      <c r="L199" s="954"/>
      <c r="M199" s="954"/>
      <c r="N199" s="954"/>
      <c r="O199" s="954"/>
    </row>
    <row r="200" spans="3:15">
      <c r="C200" s="952"/>
      <c r="D200" s="952"/>
      <c r="E200" s="952"/>
      <c r="F200" s="953"/>
      <c r="G200" s="953"/>
      <c r="H200" s="953"/>
      <c r="I200" s="953"/>
      <c r="J200" s="953"/>
      <c r="K200" s="953"/>
      <c r="L200" s="954"/>
      <c r="M200" s="954"/>
      <c r="N200" s="954"/>
      <c r="O200" s="954"/>
    </row>
    <row r="201" spans="3:15">
      <c r="C201" s="952"/>
      <c r="D201" s="952"/>
      <c r="E201" s="952"/>
      <c r="F201" s="953"/>
      <c r="G201" s="953"/>
      <c r="H201" s="953"/>
      <c r="I201" s="953"/>
      <c r="J201" s="953"/>
      <c r="K201" s="953"/>
      <c r="L201" s="954"/>
      <c r="M201" s="954"/>
      <c r="N201" s="954"/>
      <c r="O201" s="954"/>
    </row>
    <row r="202" spans="3:15">
      <c r="C202" s="952"/>
      <c r="D202" s="952"/>
      <c r="E202" s="952"/>
      <c r="F202" s="953"/>
      <c r="G202" s="953"/>
      <c r="H202" s="953"/>
      <c r="I202" s="953"/>
      <c r="J202" s="953"/>
      <c r="K202" s="953"/>
      <c r="L202" s="954"/>
      <c r="M202" s="954"/>
      <c r="N202" s="954"/>
      <c r="O202" s="954"/>
    </row>
    <row r="203" spans="3:15">
      <c r="C203" s="952"/>
      <c r="D203" s="952"/>
      <c r="E203" s="952"/>
      <c r="F203" s="953"/>
      <c r="G203" s="953"/>
      <c r="H203" s="953"/>
      <c r="I203" s="953"/>
      <c r="J203" s="953"/>
      <c r="K203" s="953"/>
      <c r="L203" s="954"/>
      <c r="M203" s="954"/>
      <c r="N203" s="954"/>
      <c r="O203" s="954"/>
    </row>
    <row r="204" spans="3:15">
      <c r="C204" s="952"/>
      <c r="D204" s="952"/>
      <c r="E204" s="952"/>
      <c r="F204" s="953"/>
      <c r="G204" s="953"/>
      <c r="H204" s="953"/>
      <c r="I204" s="953"/>
      <c r="J204" s="953"/>
      <c r="K204" s="953"/>
      <c r="L204" s="954"/>
      <c r="M204" s="954"/>
      <c r="N204" s="954"/>
      <c r="O204" s="954"/>
    </row>
    <row r="205" spans="3:15">
      <c r="C205" s="952"/>
      <c r="D205" s="952"/>
      <c r="E205" s="952"/>
      <c r="F205" s="953"/>
      <c r="G205" s="953"/>
      <c r="H205" s="953"/>
      <c r="I205" s="953"/>
      <c r="J205" s="953"/>
      <c r="K205" s="953"/>
      <c r="L205" s="954"/>
      <c r="M205" s="954"/>
      <c r="N205" s="954"/>
      <c r="O205" s="954"/>
    </row>
    <row r="206" spans="3:15">
      <c r="C206" s="952"/>
      <c r="D206" s="952"/>
      <c r="E206" s="952"/>
      <c r="F206" s="953"/>
      <c r="G206" s="953"/>
      <c r="H206" s="953"/>
      <c r="I206" s="953"/>
      <c r="J206" s="953"/>
      <c r="K206" s="953"/>
      <c r="L206" s="954"/>
      <c r="M206" s="954"/>
      <c r="N206" s="954"/>
      <c r="O206" s="954"/>
    </row>
    <row r="207" spans="3:15">
      <c r="C207" s="952"/>
      <c r="D207" s="952"/>
      <c r="E207" s="952"/>
      <c r="F207" s="953"/>
      <c r="G207" s="953"/>
      <c r="H207" s="953"/>
      <c r="I207" s="953"/>
      <c r="J207" s="953"/>
      <c r="K207" s="953"/>
      <c r="L207" s="954"/>
      <c r="M207" s="954"/>
      <c r="N207" s="954"/>
      <c r="O207" s="954"/>
    </row>
    <row r="208" spans="3:15">
      <c r="C208" s="952"/>
      <c r="D208" s="952"/>
      <c r="E208" s="952"/>
      <c r="F208" s="953"/>
      <c r="G208" s="953"/>
      <c r="H208" s="953"/>
      <c r="I208" s="953"/>
      <c r="J208" s="953"/>
      <c r="K208" s="953"/>
      <c r="L208" s="954"/>
      <c r="M208" s="954"/>
      <c r="N208" s="954"/>
      <c r="O208" s="954"/>
    </row>
    <row r="209" spans="3:15">
      <c r="C209" s="952"/>
      <c r="D209" s="952"/>
      <c r="E209" s="952"/>
      <c r="F209" s="953"/>
      <c r="G209" s="953"/>
      <c r="H209" s="953"/>
      <c r="I209" s="953"/>
      <c r="J209" s="953"/>
      <c r="K209" s="953"/>
      <c r="L209" s="954"/>
      <c r="M209" s="954"/>
      <c r="N209" s="954"/>
      <c r="O209" s="954"/>
    </row>
    <row r="210" spans="3:15">
      <c r="C210" s="952"/>
      <c r="D210" s="952"/>
      <c r="E210" s="952"/>
      <c r="F210" s="953"/>
      <c r="G210" s="953"/>
      <c r="H210" s="953"/>
      <c r="I210" s="953"/>
      <c r="J210" s="953"/>
      <c r="K210" s="953"/>
      <c r="L210" s="954"/>
      <c r="M210" s="954"/>
      <c r="N210" s="954"/>
      <c r="O210" s="954"/>
    </row>
    <row r="211" spans="3:15">
      <c r="C211" s="952"/>
      <c r="D211" s="952"/>
      <c r="E211" s="952"/>
      <c r="F211" s="953"/>
      <c r="G211" s="953"/>
      <c r="H211" s="953"/>
      <c r="I211" s="953"/>
      <c r="J211" s="953"/>
      <c r="K211" s="953"/>
      <c r="L211" s="954"/>
      <c r="M211" s="954"/>
      <c r="N211" s="954"/>
      <c r="O211" s="954"/>
    </row>
    <row r="212" spans="3:15">
      <c r="C212" s="952"/>
      <c r="D212" s="952"/>
      <c r="E212" s="952"/>
      <c r="F212" s="953"/>
      <c r="G212" s="953"/>
      <c r="H212" s="953"/>
      <c r="I212" s="953"/>
      <c r="J212" s="953"/>
      <c r="K212" s="953"/>
      <c r="L212" s="954"/>
      <c r="M212" s="954"/>
      <c r="N212" s="954"/>
      <c r="O212" s="954"/>
    </row>
    <row r="213" spans="3:15">
      <c r="C213" s="952"/>
      <c r="D213" s="952"/>
      <c r="E213" s="952"/>
      <c r="F213" s="953"/>
      <c r="G213" s="953"/>
      <c r="H213" s="953"/>
      <c r="I213" s="953"/>
      <c r="J213" s="953"/>
      <c r="K213" s="953"/>
      <c r="L213" s="954"/>
      <c r="M213" s="954"/>
      <c r="N213" s="954"/>
      <c r="O213" s="954"/>
    </row>
    <row r="214" spans="3:15">
      <c r="C214" s="952"/>
      <c r="D214" s="952"/>
      <c r="E214" s="952"/>
      <c r="F214" s="953"/>
      <c r="G214" s="953"/>
      <c r="H214" s="953"/>
      <c r="I214" s="953"/>
      <c r="J214" s="953"/>
      <c r="K214" s="953"/>
      <c r="L214" s="954"/>
      <c r="M214" s="954"/>
      <c r="N214" s="954"/>
      <c r="O214" s="954"/>
    </row>
    <row r="215" spans="3:15">
      <c r="C215" s="952"/>
      <c r="D215" s="952"/>
      <c r="E215" s="952"/>
      <c r="F215" s="953"/>
      <c r="G215" s="953"/>
      <c r="H215" s="953"/>
      <c r="I215" s="953"/>
      <c r="J215" s="953"/>
      <c r="K215" s="953"/>
      <c r="L215" s="954"/>
      <c r="M215" s="954"/>
      <c r="N215" s="954"/>
      <c r="O215" s="954"/>
    </row>
    <row r="216" spans="3:15">
      <c r="C216" s="952"/>
      <c r="D216" s="952"/>
      <c r="E216" s="952"/>
      <c r="F216" s="953"/>
      <c r="G216" s="953"/>
      <c r="H216" s="953"/>
      <c r="I216" s="953"/>
      <c r="J216" s="953"/>
      <c r="K216" s="953"/>
      <c r="L216" s="954"/>
      <c r="M216" s="954"/>
      <c r="N216" s="954"/>
      <c r="O216" s="954"/>
    </row>
    <row r="217" spans="3:15">
      <c r="C217" s="952"/>
      <c r="D217" s="952"/>
      <c r="E217" s="952"/>
      <c r="F217" s="953"/>
      <c r="G217" s="953"/>
      <c r="H217" s="953"/>
      <c r="I217" s="953"/>
      <c r="J217" s="953"/>
      <c r="K217" s="953"/>
      <c r="L217" s="954"/>
      <c r="M217" s="954"/>
      <c r="N217" s="954"/>
      <c r="O217" s="954"/>
    </row>
    <row r="218" spans="3:15">
      <c r="C218" s="952"/>
      <c r="D218" s="952"/>
      <c r="E218" s="952"/>
      <c r="F218" s="953"/>
      <c r="G218" s="953"/>
      <c r="H218" s="953"/>
      <c r="I218" s="953"/>
      <c r="J218" s="953"/>
      <c r="K218" s="953"/>
      <c r="L218" s="954"/>
      <c r="M218" s="954"/>
      <c r="N218" s="954"/>
      <c r="O218" s="954"/>
    </row>
    <row r="219" spans="3:15">
      <c r="C219" s="952"/>
      <c r="D219" s="952"/>
      <c r="E219" s="952"/>
      <c r="F219" s="953"/>
      <c r="G219" s="953"/>
      <c r="H219" s="953"/>
      <c r="I219" s="953"/>
      <c r="J219" s="953"/>
      <c r="K219" s="953"/>
      <c r="L219" s="954"/>
      <c r="M219" s="954"/>
      <c r="N219" s="954"/>
      <c r="O219" s="954"/>
    </row>
    <row r="220" spans="3:15">
      <c r="C220" s="952"/>
      <c r="D220" s="952"/>
      <c r="E220" s="952"/>
      <c r="F220" s="953"/>
      <c r="G220" s="953"/>
      <c r="H220" s="953"/>
      <c r="I220" s="953"/>
      <c r="J220" s="953"/>
      <c r="K220" s="953"/>
      <c r="L220" s="954"/>
      <c r="M220" s="954"/>
      <c r="N220" s="954"/>
      <c r="O220" s="954"/>
    </row>
    <row r="221" spans="3:15">
      <c r="C221" s="952"/>
      <c r="D221" s="952"/>
      <c r="E221" s="952"/>
      <c r="F221" s="953"/>
      <c r="G221" s="953"/>
      <c r="H221" s="953"/>
      <c r="I221" s="953"/>
      <c r="J221" s="953"/>
      <c r="K221" s="953"/>
      <c r="L221" s="954"/>
      <c r="M221" s="954"/>
      <c r="N221" s="954"/>
      <c r="O221" s="954"/>
    </row>
    <row r="222" spans="3:15">
      <c r="C222" s="952"/>
      <c r="D222" s="952"/>
      <c r="E222" s="952"/>
      <c r="F222" s="953"/>
      <c r="G222" s="953"/>
      <c r="H222" s="953"/>
      <c r="I222" s="953"/>
      <c r="J222" s="953"/>
      <c r="K222" s="953"/>
      <c r="L222" s="954"/>
      <c r="M222" s="954"/>
      <c r="N222" s="954"/>
      <c r="O222" s="954"/>
    </row>
    <row r="223" spans="3:15">
      <c r="C223" s="952"/>
      <c r="D223" s="952"/>
      <c r="E223" s="952"/>
      <c r="F223" s="953"/>
      <c r="G223" s="953"/>
      <c r="H223" s="953"/>
      <c r="I223" s="953"/>
      <c r="J223" s="953"/>
      <c r="K223" s="953"/>
      <c r="L223" s="954"/>
      <c r="M223" s="954"/>
      <c r="N223" s="954"/>
      <c r="O223" s="954"/>
    </row>
    <row r="224" spans="3:15">
      <c r="C224" s="952"/>
      <c r="D224" s="952"/>
      <c r="E224" s="952"/>
      <c r="F224" s="953"/>
      <c r="G224" s="953"/>
      <c r="H224" s="953"/>
      <c r="I224" s="953"/>
      <c r="J224" s="953"/>
      <c r="K224" s="953"/>
      <c r="L224" s="954"/>
      <c r="M224" s="954"/>
      <c r="N224" s="954"/>
      <c r="O224" s="954"/>
    </row>
    <row r="225" spans="3:15">
      <c r="C225" s="952"/>
      <c r="D225" s="952"/>
      <c r="E225" s="952"/>
      <c r="F225" s="953"/>
      <c r="G225" s="953"/>
      <c r="H225" s="953"/>
      <c r="I225" s="953"/>
      <c r="J225" s="953"/>
      <c r="K225" s="953"/>
      <c r="L225" s="954"/>
      <c r="M225" s="954"/>
      <c r="N225" s="954"/>
      <c r="O225" s="954"/>
    </row>
    <row r="226" spans="3:15">
      <c r="C226" s="952"/>
      <c r="D226" s="952"/>
      <c r="E226" s="952"/>
      <c r="F226" s="953"/>
      <c r="G226" s="953"/>
      <c r="H226" s="953"/>
      <c r="I226" s="953"/>
      <c r="J226" s="953"/>
      <c r="K226" s="953"/>
      <c r="L226" s="954"/>
      <c r="M226" s="954"/>
      <c r="N226" s="954"/>
      <c r="O226" s="954"/>
    </row>
    <row r="227" spans="3:15">
      <c r="C227" s="952"/>
      <c r="D227" s="952"/>
      <c r="E227" s="952"/>
      <c r="F227" s="953"/>
      <c r="G227" s="953"/>
      <c r="H227" s="953"/>
      <c r="I227" s="953"/>
      <c r="J227" s="953"/>
      <c r="K227" s="953"/>
      <c r="L227" s="954"/>
      <c r="M227" s="954"/>
      <c r="N227" s="954"/>
      <c r="O227" s="954"/>
    </row>
    <row r="228" spans="3:15">
      <c r="C228" s="952"/>
      <c r="D228" s="952"/>
      <c r="E228" s="952"/>
      <c r="F228" s="953"/>
      <c r="G228" s="953"/>
      <c r="H228" s="953"/>
      <c r="I228" s="953"/>
      <c r="J228" s="953"/>
      <c r="K228" s="953"/>
      <c r="L228" s="954"/>
      <c r="M228" s="954"/>
      <c r="N228" s="954"/>
      <c r="O228" s="954"/>
    </row>
    <row r="229" spans="3:15">
      <c r="C229" s="952"/>
      <c r="D229" s="952"/>
      <c r="E229" s="952"/>
      <c r="F229" s="953"/>
      <c r="G229" s="953"/>
      <c r="H229" s="953"/>
      <c r="I229" s="953"/>
      <c r="J229" s="953"/>
      <c r="K229" s="953"/>
      <c r="L229" s="954"/>
      <c r="M229" s="954"/>
      <c r="N229" s="954"/>
      <c r="O229" s="954"/>
    </row>
    <row r="230" spans="3:15">
      <c r="C230" s="952"/>
      <c r="D230" s="952"/>
      <c r="E230" s="952"/>
      <c r="F230" s="953"/>
      <c r="G230" s="953"/>
      <c r="H230" s="953"/>
      <c r="I230" s="953"/>
      <c r="J230" s="953"/>
      <c r="K230" s="953"/>
      <c r="L230" s="954"/>
      <c r="M230" s="954"/>
      <c r="N230" s="954"/>
      <c r="O230" s="954"/>
    </row>
    <row r="231" spans="3:15">
      <c r="C231" s="952"/>
      <c r="D231" s="952"/>
      <c r="E231" s="952"/>
      <c r="F231" s="953"/>
      <c r="G231" s="953"/>
      <c r="H231" s="953"/>
      <c r="I231" s="953"/>
      <c r="J231" s="953"/>
      <c r="K231" s="953"/>
      <c r="L231" s="954"/>
      <c r="M231" s="954"/>
      <c r="N231" s="954"/>
      <c r="O231" s="954"/>
    </row>
    <row r="232" spans="3:15">
      <c r="C232" s="952"/>
      <c r="D232" s="952"/>
      <c r="E232" s="952"/>
      <c r="F232" s="953"/>
      <c r="G232" s="953"/>
      <c r="H232" s="953"/>
      <c r="I232" s="953"/>
      <c r="J232" s="953"/>
      <c r="K232" s="953"/>
      <c r="L232" s="954"/>
      <c r="M232" s="954"/>
      <c r="N232" s="954"/>
      <c r="O232" s="954"/>
    </row>
    <row r="233" spans="3:15">
      <c r="C233" s="952"/>
      <c r="D233" s="952"/>
      <c r="E233" s="952"/>
      <c r="F233" s="953"/>
      <c r="G233" s="953"/>
      <c r="H233" s="953"/>
      <c r="I233" s="953"/>
      <c r="J233" s="953"/>
      <c r="K233" s="953"/>
      <c r="L233" s="954"/>
      <c r="M233" s="954"/>
      <c r="N233" s="954"/>
      <c r="O233" s="954"/>
    </row>
    <row r="234" spans="3:15">
      <c r="C234" s="952"/>
      <c r="D234" s="952"/>
      <c r="E234" s="952"/>
      <c r="F234" s="953"/>
      <c r="G234" s="953"/>
      <c r="H234" s="953"/>
      <c r="I234" s="953"/>
      <c r="J234" s="953"/>
      <c r="K234" s="953"/>
      <c r="L234" s="954"/>
      <c r="M234" s="954"/>
      <c r="N234" s="954"/>
      <c r="O234" s="954"/>
    </row>
    <row r="235" spans="3:15">
      <c r="C235" s="952"/>
      <c r="D235" s="952"/>
      <c r="E235" s="952"/>
      <c r="F235" s="953"/>
      <c r="G235" s="953"/>
      <c r="H235" s="953"/>
      <c r="I235" s="953"/>
      <c r="J235" s="953"/>
      <c r="K235" s="953"/>
      <c r="L235" s="954"/>
      <c r="M235" s="954"/>
      <c r="N235" s="954"/>
      <c r="O235" s="954"/>
    </row>
    <row r="236" spans="3:15">
      <c r="C236" s="952"/>
      <c r="D236" s="952"/>
      <c r="E236" s="952"/>
      <c r="F236" s="953"/>
      <c r="G236" s="953"/>
      <c r="H236" s="953"/>
      <c r="I236" s="953"/>
      <c r="J236" s="953"/>
      <c r="K236" s="953"/>
      <c r="L236" s="954"/>
      <c r="M236" s="954"/>
      <c r="N236" s="954"/>
      <c r="O236" s="954"/>
    </row>
    <row r="237" spans="3:15">
      <c r="C237" s="952"/>
      <c r="D237" s="952"/>
      <c r="E237" s="952"/>
      <c r="F237" s="953"/>
      <c r="G237" s="953"/>
      <c r="H237" s="953"/>
      <c r="I237" s="953"/>
      <c r="J237" s="953"/>
      <c r="K237" s="953"/>
      <c r="L237" s="954"/>
      <c r="M237" s="954"/>
      <c r="N237" s="954"/>
      <c r="O237" s="954"/>
    </row>
    <row r="238" spans="3:15">
      <c r="C238" s="952"/>
      <c r="D238" s="952"/>
      <c r="E238" s="952"/>
      <c r="F238" s="953"/>
      <c r="G238" s="953"/>
      <c r="H238" s="953"/>
      <c r="I238" s="953"/>
      <c r="J238" s="953"/>
      <c r="K238" s="953"/>
      <c r="L238" s="954"/>
      <c r="M238" s="954"/>
      <c r="N238" s="954"/>
      <c r="O238" s="954"/>
    </row>
    <row r="239" spans="3:15">
      <c r="C239" s="952"/>
      <c r="D239" s="952"/>
      <c r="E239" s="952"/>
      <c r="F239" s="953"/>
      <c r="G239" s="953"/>
      <c r="H239" s="953"/>
      <c r="I239" s="953"/>
      <c r="J239" s="953"/>
      <c r="K239" s="953"/>
      <c r="L239" s="954"/>
      <c r="M239" s="954"/>
      <c r="N239" s="954"/>
      <c r="O239" s="954"/>
    </row>
    <row r="240" spans="3:15">
      <c r="C240" s="952"/>
      <c r="D240" s="952"/>
      <c r="E240" s="952"/>
      <c r="F240" s="953"/>
      <c r="G240" s="953"/>
      <c r="H240" s="953"/>
      <c r="I240" s="953"/>
      <c r="J240" s="953"/>
      <c r="K240" s="953"/>
      <c r="L240" s="954"/>
      <c r="M240" s="954"/>
      <c r="N240" s="954"/>
      <c r="O240" s="954"/>
    </row>
    <row r="241" spans="3:15">
      <c r="C241" s="952"/>
      <c r="D241" s="952"/>
      <c r="E241" s="952"/>
      <c r="F241" s="953"/>
      <c r="G241" s="953"/>
      <c r="H241" s="953"/>
      <c r="I241" s="953"/>
      <c r="J241" s="953"/>
      <c r="K241" s="953"/>
      <c r="L241" s="954"/>
      <c r="M241" s="954"/>
      <c r="N241" s="954"/>
      <c r="O241" s="954"/>
    </row>
    <row r="242" spans="3:15">
      <c r="C242" s="952"/>
      <c r="D242" s="952"/>
      <c r="E242" s="952"/>
      <c r="F242" s="953"/>
      <c r="G242" s="953"/>
      <c r="H242" s="953"/>
      <c r="I242" s="953"/>
      <c r="J242" s="953"/>
      <c r="K242" s="953"/>
      <c r="L242" s="954"/>
      <c r="M242" s="954"/>
      <c r="N242" s="954"/>
      <c r="O242" s="954"/>
    </row>
    <row r="243" spans="3:15">
      <c r="C243" s="952"/>
      <c r="D243" s="952"/>
      <c r="E243" s="952"/>
      <c r="F243" s="953"/>
      <c r="G243" s="953"/>
      <c r="H243" s="953"/>
      <c r="I243" s="953"/>
      <c r="J243" s="953"/>
      <c r="K243" s="953"/>
      <c r="L243" s="954"/>
      <c r="M243" s="954"/>
      <c r="N243" s="954"/>
      <c r="O243" s="954"/>
    </row>
    <row r="244" spans="3:15">
      <c r="C244" s="952"/>
      <c r="D244" s="952"/>
      <c r="E244" s="952"/>
      <c r="F244" s="953"/>
      <c r="G244" s="953"/>
      <c r="H244" s="953"/>
      <c r="I244" s="953"/>
      <c r="J244" s="953"/>
      <c r="K244" s="953"/>
      <c r="L244" s="954"/>
      <c r="M244" s="954"/>
      <c r="N244" s="954"/>
      <c r="O244" s="954"/>
    </row>
    <row r="245" spans="3:15">
      <c r="C245" s="952"/>
      <c r="D245" s="952"/>
      <c r="E245" s="952"/>
      <c r="F245" s="953"/>
      <c r="G245" s="953"/>
      <c r="H245" s="953"/>
      <c r="I245" s="953"/>
      <c r="J245" s="953"/>
      <c r="K245" s="953"/>
      <c r="L245" s="954"/>
      <c r="M245" s="954"/>
      <c r="N245" s="954"/>
      <c r="O245" s="954"/>
    </row>
    <row r="246" spans="3:15">
      <c r="C246" s="952"/>
      <c r="D246" s="952"/>
      <c r="E246" s="952"/>
      <c r="F246" s="953"/>
      <c r="G246" s="953"/>
      <c r="H246" s="953"/>
      <c r="I246" s="953"/>
      <c r="J246" s="953"/>
      <c r="K246" s="953"/>
      <c r="L246" s="954"/>
      <c r="M246" s="954"/>
      <c r="N246" s="954"/>
      <c r="O246" s="954"/>
    </row>
    <row r="247" spans="3:15">
      <c r="C247" s="952"/>
      <c r="D247" s="952"/>
      <c r="E247" s="952"/>
      <c r="F247" s="953"/>
      <c r="G247" s="953"/>
      <c r="H247" s="953"/>
      <c r="I247" s="953"/>
      <c r="J247" s="953"/>
      <c r="K247" s="953"/>
      <c r="L247" s="954"/>
      <c r="M247" s="954"/>
      <c r="N247" s="954"/>
      <c r="O247" s="954"/>
    </row>
    <row r="248" spans="3:15">
      <c r="C248" s="952"/>
      <c r="D248" s="952"/>
      <c r="E248" s="952"/>
      <c r="F248" s="953"/>
      <c r="G248" s="953"/>
      <c r="H248" s="953"/>
      <c r="I248" s="953"/>
      <c r="J248" s="953"/>
      <c r="K248" s="953"/>
      <c r="L248" s="954"/>
      <c r="M248" s="954"/>
      <c r="N248" s="954"/>
      <c r="O248" s="954"/>
    </row>
    <row r="249" spans="3:15">
      <c r="C249" s="952"/>
      <c r="D249" s="952"/>
      <c r="E249" s="952"/>
      <c r="F249" s="953"/>
      <c r="G249" s="953"/>
      <c r="H249" s="953"/>
      <c r="I249" s="953"/>
      <c r="J249" s="953"/>
      <c r="K249" s="953"/>
      <c r="L249" s="954"/>
      <c r="M249" s="954"/>
      <c r="N249" s="954"/>
      <c r="O249" s="954"/>
    </row>
    <row r="250" spans="3:15">
      <c r="C250" s="952"/>
      <c r="D250" s="952"/>
      <c r="E250" s="952"/>
      <c r="F250" s="953"/>
      <c r="G250" s="953"/>
      <c r="H250" s="953"/>
      <c r="I250" s="953"/>
      <c r="J250" s="953"/>
      <c r="K250" s="953"/>
      <c r="L250" s="954"/>
      <c r="M250" s="954"/>
      <c r="N250" s="954"/>
      <c r="O250" s="954"/>
    </row>
    <row r="251" spans="3:15">
      <c r="C251" s="952"/>
      <c r="D251" s="952"/>
      <c r="E251" s="952"/>
      <c r="F251" s="953"/>
      <c r="G251" s="953"/>
      <c r="H251" s="953"/>
      <c r="I251" s="953"/>
      <c r="J251" s="953"/>
      <c r="K251" s="953"/>
      <c r="L251" s="954"/>
      <c r="M251" s="954"/>
      <c r="N251" s="954"/>
      <c r="O251" s="954"/>
    </row>
    <row r="252" spans="3:15">
      <c r="C252" s="952"/>
      <c r="D252" s="952"/>
      <c r="E252" s="952"/>
      <c r="F252" s="953"/>
      <c r="G252" s="953"/>
      <c r="H252" s="953"/>
      <c r="I252" s="953"/>
      <c r="J252" s="953"/>
      <c r="K252" s="953"/>
      <c r="L252" s="954"/>
      <c r="M252" s="954"/>
      <c r="N252" s="954"/>
      <c r="O252" s="954"/>
    </row>
    <row r="253" spans="3:15">
      <c r="C253" s="952"/>
      <c r="D253" s="952"/>
      <c r="E253" s="952"/>
      <c r="F253" s="953"/>
      <c r="G253" s="953"/>
      <c r="H253" s="953"/>
      <c r="I253" s="953"/>
      <c r="J253" s="953"/>
      <c r="K253" s="953"/>
      <c r="L253" s="954"/>
      <c r="M253" s="954"/>
      <c r="N253" s="954"/>
      <c r="O253" s="954"/>
    </row>
    <row r="254" spans="3:15">
      <c r="C254" s="952"/>
      <c r="D254" s="952"/>
      <c r="E254" s="952"/>
      <c r="F254" s="953"/>
      <c r="G254" s="953"/>
      <c r="H254" s="953"/>
      <c r="I254" s="953"/>
      <c r="J254" s="953"/>
      <c r="K254" s="953"/>
      <c r="L254" s="954"/>
      <c r="M254" s="954"/>
      <c r="N254" s="954"/>
      <c r="O254" s="954"/>
    </row>
    <row r="255" spans="3:15">
      <c r="C255" s="952"/>
      <c r="D255" s="952"/>
      <c r="E255" s="952"/>
      <c r="F255" s="953"/>
      <c r="G255" s="953"/>
      <c r="H255" s="953"/>
      <c r="I255" s="953"/>
      <c r="J255" s="953"/>
      <c r="K255" s="953"/>
      <c r="L255" s="954"/>
      <c r="M255" s="954"/>
      <c r="N255" s="954"/>
      <c r="O255" s="954"/>
    </row>
    <row r="256" spans="3:15">
      <c r="C256" s="952"/>
      <c r="D256" s="952"/>
      <c r="E256" s="952"/>
      <c r="F256" s="953"/>
      <c r="G256" s="953"/>
      <c r="H256" s="953"/>
      <c r="I256" s="953"/>
      <c r="J256" s="953"/>
      <c r="K256" s="953"/>
      <c r="L256" s="954"/>
      <c r="M256" s="954"/>
      <c r="N256" s="954"/>
      <c r="O256" s="954"/>
    </row>
    <row r="257" spans="3:15">
      <c r="C257" s="952"/>
      <c r="D257" s="952"/>
      <c r="E257" s="952"/>
      <c r="F257" s="953"/>
      <c r="G257" s="953"/>
      <c r="H257" s="953"/>
      <c r="I257" s="953"/>
      <c r="J257" s="953"/>
      <c r="K257" s="953"/>
      <c r="L257" s="954"/>
      <c r="M257" s="954"/>
      <c r="N257" s="954"/>
      <c r="O257" s="954"/>
    </row>
    <row r="258" spans="3:15">
      <c r="C258" s="952"/>
      <c r="D258" s="952"/>
      <c r="E258" s="952"/>
      <c r="F258" s="953"/>
      <c r="G258" s="953"/>
      <c r="H258" s="953"/>
      <c r="I258" s="953"/>
      <c r="J258" s="953"/>
      <c r="K258" s="953"/>
      <c r="L258" s="954"/>
      <c r="M258" s="954"/>
      <c r="N258" s="954"/>
      <c r="O258" s="954"/>
    </row>
    <row r="259" spans="3:15">
      <c r="C259" s="952"/>
      <c r="D259" s="952"/>
      <c r="E259" s="952"/>
      <c r="F259" s="953"/>
      <c r="G259" s="953"/>
      <c r="H259" s="953"/>
      <c r="I259" s="953"/>
      <c r="J259" s="953"/>
      <c r="K259" s="953"/>
      <c r="L259" s="954"/>
      <c r="M259" s="954"/>
      <c r="N259" s="954"/>
      <c r="O259" s="954"/>
    </row>
    <row r="260" spans="3:15">
      <c r="C260" s="952"/>
      <c r="D260" s="952"/>
      <c r="E260" s="952"/>
      <c r="F260" s="953"/>
      <c r="G260" s="953"/>
      <c r="H260" s="953"/>
      <c r="I260" s="953"/>
      <c r="J260" s="953"/>
      <c r="K260" s="953"/>
      <c r="L260" s="954"/>
      <c r="M260" s="954"/>
      <c r="N260" s="954"/>
      <c r="O260" s="954"/>
    </row>
    <row r="261" spans="3:15">
      <c r="C261" s="952"/>
      <c r="D261" s="952"/>
      <c r="E261" s="952"/>
      <c r="F261" s="953"/>
      <c r="G261" s="953"/>
      <c r="H261" s="953"/>
      <c r="I261" s="953"/>
      <c r="J261" s="953"/>
      <c r="K261" s="953"/>
      <c r="L261" s="954"/>
      <c r="M261" s="954"/>
      <c r="N261" s="954"/>
      <c r="O261" s="954"/>
    </row>
    <row r="262" spans="3:15">
      <c r="C262" s="952"/>
      <c r="D262" s="952"/>
      <c r="E262" s="952"/>
      <c r="F262" s="953"/>
      <c r="G262" s="953"/>
      <c r="H262" s="953"/>
      <c r="I262" s="953"/>
      <c r="J262" s="953"/>
      <c r="K262" s="953"/>
      <c r="L262" s="954"/>
      <c r="M262" s="954"/>
      <c r="N262" s="954"/>
      <c r="O262" s="954"/>
    </row>
    <row r="263" spans="3:15">
      <c r="C263" s="952"/>
      <c r="D263" s="952"/>
      <c r="E263" s="952"/>
      <c r="F263" s="953"/>
      <c r="G263" s="953"/>
      <c r="H263" s="953"/>
      <c r="I263" s="953"/>
      <c r="J263" s="953"/>
      <c r="K263" s="953"/>
      <c r="L263" s="954"/>
      <c r="M263" s="954"/>
      <c r="N263" s="954"/>
      <c r="O263" s="954"/>
    </row>
    <row r="264" spans="3:15">
      <c r="C264" s="952"/>
      <c r="D264" s="952"/>
      <c r="E264" s="952"/>
      <c r="F264" s="953"/>
      <c r="G264" s="953"/>
      <c r="H264" s="953"/>
      <c r="I264" s="953"/>
      <c r="J264" s="953"/>
      <c r="K264" s="953"/>
      <c r="L264" s="954"/>
      <c r="M264" s="954"/>
      <c r="N264" s="954"/>
      <c r="O264" s="954"/>
    </row>
    <row r="265" spans="3:15">
      <c r="C265" s="952"/>
      <c r="D265" s="952"/>
      <c r="E265" s="952"/>
      <c r="F265" s="953"/>
      <c r="G265" s="953"/>
      <c r="H265" s="953"/>
      <c r="I265" s="953"/>
      <c r="J265" s="953"/>
      <c r="K265" s="953"/>
      <c r="L265" s="954"/>
      <c r="M265" s="954"/>
      <c r="N265" s="954"/>
      <c r="O265" s="954"/>
    </row>
    <row r="266" spans="3:15">
      <c r="C266" s="952"/>
      <c r="D266" s="952"/>
      <c r="E266" s="952"/>
      <c r="F266" s="953"/>
      <c r="G266" s="953"/>
      <c r="H266" s="953"/>
      <c r="I266" s="953"/>
      <c r="J266" s="953"/>
      <c r="K266" s="953"/>
      <c r="L266" s="954"/>
      <c r="M266" s="954"/>
      <c r="N266" s="954"/>
      <c r="O266" s="954"/>
    </row>
    <row r="267" spans="3:15">
      <c r="C267" s="952"/>
      <c r="D267" s="952"/>
      <c r="E267" s="952"/>
      <c r="F267" s="953"/>
      <c r="G267" s="953"/>
      <c r="H267" s="953"/>
      <c r="I267" s="953"/>
      <c r="J267" s="953"/>
      <c r="K267" s="953"/>
      <c r="L267" s="954"/>
      <c r="M267" s="954"/>
      <c r="N267" s="954"/>
      <c r="O267" s="954"/>
    </row>
    <row r="268" spans="3:15">
      <c r="C268" s="952"/>
      <c r="D268" s="952"/>
      <c r="E268" s="952"/>
      <c r="F268" s="953"/>
      <c r="G268" s="953"/>
      <c r="H268" s="953"/>
      <c r="I268" s="953"/>
      <c r="J268" s="953"/>
      <c r="K268" s="953"/>
      <c r="L268" s="954"/>
      <c r="M268" s="954"/>
      <c r="N268" s="954"/>
      <c r="O268" s="954"/>
    </row>
    <row r="269" spans="3:15">
      <c r="C269" s="952"/>
      <c r="D269" s="952"/>
      <c r="E269" s="952"/>
      <c r="F269" s="953"/>
      <c r="G269" s="953"/>
      <c r="H269" s="953"/>
      <c r="I269" s="953"/>
      <c r="J269" s="953"/>
      <c r="K269" s="953"/>
      <c r="L269" s="954"/>
      <c r="M269" s="954"/>
      <c r="N269" s="954"/>
      <c r="O269" s="954"/>
    </row>
    <row r="270" spans="3:15">
      <c r="C270" s="952"/>
      <c r="D270" s="952"/>
      <c r="E270" s="952"/>
      <c r="F270" s="953"/>
      <c r="G270" s="953"/>
      <c r="H270" s="953"/>
      <c r="I270" s="953"/>
      <c r="J270" s="953"/>
      <c r="K270" s="953"/>
      <c r="L270" s="954"/>
      <c r="M270" s="954"/>
      <c r="N270" s="954"/>
      <c r="O270" s="954"/>
    </row>
    <row r="271" spans="3:15">
      <c r="C271" s="952"/>
      <c r="D271" s="952"/>
      <c r="E271" s="952"/>
      <c r="F271" s="953"/>
      <c r="G271" s="953"/>
      <c r="H271" s="953"/>
      <c r="I271" s="953"/>
      <c r="J271" s="953"/>
      <c r="K271" s="953"/>
      <c r="L271" s="954"/>
      <c r="M271" s="954"/>
      <c r="N271" s="954"/>
      <c r="O271" s="954"/>
    </row>
    <row r="272" spans="3:15">
      <c r="C272" s="952"/>
      <c r="D272" s="952"/>
      <c r="E272" s="952"/>
      <c r="F272" s="953"/>
      <c r="G272" s="953"/>
      <c r="H272" s="953"/>
      <c r="I272" s="953"/>
      <c r="J272" s="953"/>
      <c r="K272" s="953"/>
      <c r="L272" s="954"/>
      <c r="M272" s="954"/>
      <c r="N272" s="954"/>
      <c r="O272" s="954"/>
    </row>
    <row r="273" spans="3:15">
      <c r="C273" s="952"/>
      <c r="D273" s="952"/>
      <c r="E273" s="952"/>
      <c r="F273" s="953"/>
      <c r="G273" s="953"/>
      <c r="H273" s="953"/>
      <c r="I273" s="953"/>
      <c r="J273" s="953"/>
      <c r="K273" s="953"/>
      <c r="L273" s="954"/>
      <c r="M273" s="954"/>
      <c r="N273" s="954"/>
      <c r="O273" s="954"/>
    </row>
    <row r="274" spans="3:15">
      <c r="C274" s="952"/>
      <c r="D274" s="952"/>
      <c r="E274" s="952"/>
      <c r="F274" s="953"/>
      <c r="G274" s="953"/>
      <c r="H274" s="953"/>
      <c r="I274" s="953"/>
      <c r="J274" s="953"/>
      <c r="K274" s="953"/>
      <c r="L274" s="954"/>
      <c r="M274" s="954"/>
      <c r="N274" s="954"/>
      <c r="O274" s="954"/>
    </row>
    <row r="275" spans="3:15">
      <c r="C275" s="952"/>
      <c r="D275" s="952"/>
      <c r="E275" s="952"/>
      <c r="F275" s="953"/>
      <c r="G275" s="953"/>
      <c r="H275" s="953"/>
      <c r="I275" s="953"/>
      <c r="J275" s="953"/>
      <c r="K275" s="953"/>
      <c r="L275" s="954"/>
      <c r="M275" s="954"/>
      <c r="N275" s="954"/>
      <c r="O275" s="954"/>
    </row>
    <row r="276" spans="3:15">
      <c r="C276" s="952"/>
      <c r="D276" s="952"/>
      <c r="E276" s="952"/>
      <c r="F276" s="953"/>
      <c r="G276" s="953"/>
      <c r="H276" s="953"/>
      <c r="I276" s="953"/>
      <c r="J276" s="953"/>
      <c r="K276" s="953"/>
      <c r="L276" s="954"/>
      <c r="M276" s="954"/>
      <c r="N276" s="954"/>
      <c r="O276" s="954"/>
    </row>
    <row r="277" spans="3:15">
      <c r="C277" s="952"/>
      <c r="D277" s="952"/>
      <c r="E277" s="952"/>
      <c r="F277" s="953"/>
      <c r="G277" s="953"/>
      <c r="H277" s="953"/>
      <c r="I277" s="953"/>
      <c r="J277" s="953"/>
      <c r="K277" s="953"/>
      <c r="L277" s="954"/>
      <c r="M277" s="954"/>
      <c r="N277" s="954"/>
      <c r="O277" s="954"/>
    </row>
    <row r="278" spans="3:15">
      <c r="C278" s="952"/>
      <c r="D278" s="952"/>
      <c r="E278" s="952"/>
      <c r="F278" s="953"/>
      <c r="G278" s="953"/>
      <c r="H278" s="953"/>
      <c r="I278" s="953"/>
      <c r="J278" s="953"/>
      <c r="K278" s="953"/>
      <c r="L278" s="954"/>
      <c r="M278" s="954"/>
      <c r="N278" s="954"/>
      <c r="O278" s="954"/>
    </row>
    <row r="279" spans="3:15">
      <c r="C279" s="952"/>
      <c r="D279" s="952"/>
      <c r="E279" s="952"/>
      <c r="F279" s="953"/>
      <c r="G279" s="953"/>
      <c r="H279" s="953"/>
      <c r="I279" s="953"/>
      <c r="J279" s="953"/>
      <c r="K279" s="953"/>
      <c r="L279" s="954"/>
      <c r="M279" s="954"/>
      <c r="N279" s="954"/>
      <c r="O279" s="954"/>
    </row>
    <row r="280" spans="3:15">
      <c r="C280" s="952"/>
      <c r="D280" s="952"/>
      <c r="E280" s="952"/>
      <c r="F280" s="953"/>
      <c r="G280" s="953"/>
      <c r="H280" s="953"/>
      <c r="I280" s="953"/>
      <c r="J280" s="953"/>
      <c r="K280" s="953"/>
      <c r="L280" s="954"/>
      <c r="M280" s="954"/>
      <c r="N280" s="954"/>
      <c r="O280" s="954"/>
    </row>
    <row r="281" spans="3:15">
      <c r="C281" s="952"/>
      <c r="D281" s="952"/>
      <c r="E281" s="952"/>
      <c r="F281" s="953"/>
      <c r="G281" s="953"/>
      <c r="H281" s="953"/>
      <c r="I281" s="953"/>
      <c r="J281" s="953"/>
      <c r="K281" s="953"/>
      <c r="L281" s="954"/>
      <c r="M281" s="954"/>
      <c r="N281" s="954"/>
      <c r="O281" s="954"/>
    </row>
    <row r="282" spans="3:15">
      <c r="C282" s="952"/>
      <c r="D282" s="952"/>
      <c r="E282" s="952"/>
      <c r="F282" s="953"/>
      <c r="G282" s="953"/>
      <c r="H282" s="953"/>
      <c r="I282" s="953"/>
      <c r="J282" s="953"/>
      <c r="K282" s="953"/>
      <c r="L282" s="954"/>
      <c r="M282" s="954"/>
      <c r="N282" s="954"/>
      <c r="O282" s="954"/>
    </row>
    <row r="283" spans="3:15">
      <c r="C283" s="952"/>
      <c r="D283" s="952"/>
      <c r="E283" s="952"/>
      <c r="F283" s="953"/>
      <c r="G283" s="953"/>
      <c r="H283" s="953"/>
      <c r="I283" s="953"/>
      <c r="J283" s="953"/>
      <c r="K283" s="953"/>
      <c r="L283" s="954"/>
      <c r="M283" s="954"/>
      <c r="N283" s="954"/>
      <c r="O283" s="954"/>
    </row>
    <row r="284" spans="3:15">
      <c r="C284" s="952"/>
      <c r="D284" s="952"/>
      <c r="E284" s="952"/>
      <c r="F284" s="953"/>
      <c r="G284" s="953"/>
      <c r="H284" s="953"/>
      <c r="I284" s="953"/>
      <c r="J284" s="953"/>
      <c r="K284" s="953"/>
      <c r="L284" s="954"/>
      <c r="M284" s="954"/>
      <c r="N284" s="954"/>
      <c r="O284" s="954"/>
    </row>
    <row r="285" spans="3:15">
      <c r="C285" s="952"/>
      <c r="D285" s="952"/>
      <c r="E285" s="952"/>
      <c r="F285" s="953"/>
      <c r="G285" s="953"/>
      <c r="H285" s="953"/>
      <c r="I285" s="953"/>
      <c r="J285" s="953"/>
      <c r="K285" s="953"/>
      <c r="L285" s="954"/>
      <c r="M285" s="954"/>
      <c r="N285" s="954"/>
      <c r="O285" s="954"/>
    </row>
    <row r="286" spans="3:15">
      <c r="C286" s="952"/>
      <c r="D286" s="952"/>
      <c r="E286" s="952"/>
      <c r="F286" s="953"/>
      <c r="G286" s="953"/>
      <c r="H286" s="953"/>
      <c r="I286" s="953"/>
      <c r="J286" s="953"/>
      <c r="K286" s="953"/>
      <c r="L286" s="954"/>
      <c r="M286" s="954"/>
      <c r="N286" s="954"/>
      <c r="O286" s="954"/>
    </row>
    <row r="287" spans="3:15">
      <c r="C287" s="952"/>
      <c r="D287" s="952"/>
      <c r="E287" s="952"/>
      <c r="F287" s="953"/>
      <c r="G287" s="953"/>
      <c r="H287" s="953"/>
      <c r="I287" s="953"/>
      <c r="J287" s="953"/>
      <c r="K287" s="953"/>
      <c r="L287" s="954"/>
      <c r="M287" s="954"/>
      <c r="N287" s="954"/>
      <c r="O287" s="954"/>
    </row>
    <row r="288" spans="3:15">
      <c r="C288" s="952"/>
      <c r="D288" s="952"/>
      <c r="E288" s="952"/>
      <c r="F288" s="953"/>
      <c r="G288" s="953"/>
      <c r="H288" s="953"/>
      <c r="I288" s="953"/>
      <c r="J288" s="953"/>
      <c r="K288" s="953"/>
      <c r="L288" s="954"/>
      <c r="M288" s="954"/>
      <c r="N288" s="954"/>
      <c r="O288" s="954"/>
    </row>
    <row r="289" spans="3:15">
      <c r="C289" s="952"/>
      <c r="D289" s="952"/>
      <c r="E289" s="952"/>
      <c r="F289" s="953"/>
      <c r="G289" s="953"/>
      <c r="H289" s="953"/>
      <c r="I289" s="953"/>
      <c r="J289" s="953"/>
      <c r="K289" s="953"/>
      <c r="L289" s="954"/>
      <c r="M289" s="954"/>
      <c r="N289" s="954"/>
      <c r="O289" s="954"/>
    </row>
    <row r="290" spans="3:15">
      <c r="C290" s="952"/>
      <c r="D290" s="952"/>
      <c r="E290" s="952"/>
      <c r="F290" s="953"/>
      <c r="G290" s="953"/>
      <c r="H290" s="953"/>
      <c r="I290" s="953"/>
      <c r="J290" s="953"/>
      <c r="K290" s="953"/>
      <c r="L290" s="954"/>
      <c r="M290" s="954"/>
      <c r="N290" s="954"/>
      <c r="O290" s="954"/>
    </row>
    <row r="291" spans="3:15">
      <c r="C291" s="952"/>
      <c r="D291" s="952"/>
      <c r="E291" s="952"/>
      <c r="F291" s="953"/>
      <c r="G291" s="953"/>
      <c r="H291" s="953"/>
      <c r="I291" s="953"/>
      <c r="J291" s="953"/>
      <c r="K291" s="953"/>
      <c r="L291" s="954"/>
      <c r="M291" s="954"/>
      <c r="N291" s="954"/>
      <c r="O291" s="954"/>
    </row>
    <row r="292" spans="3:15">
      <c r="C292" s="952"/>
      <c r="D292" s="952"/>
      <c r="E292" s="952"/>
      <c r="F292" s="953"/>
      <c r="G292" s="953"/>
      <c r="H292" s="953"/>
      <c r="I292" s="953"/>
      <c r="J292" s="953"/>
      <c r="K292" s="953"/>
      <c r="L292" s="954"/>
      <c r="M292" s="954"/>
      <c r="N292" s="954"/>
      <c r="O292" s="954"/>
    </row>
    <row r="293" spans="3:15">
      <c r="C293" s="952"/>
      <c r="D293" s="952"/>
      <c r="E293" s="952"/>
      <c r="F293" s="953"/>
      <c r="G293" s="953"/>
      <c r="H293" s="953"/>
      <c r="I293" s="953"/>
      <c r="J293" s="953"/>
      <c r="K293" s="953"/>
      <c r="L293" s="954"/>
      <c r="M293" s="954"/>
      <c r="N293" s="954"/>
      <c r="O293" s="954"/>
    </row>
    <row r="294" spans="3:15">
      <c r="C294" s="952"/>
      <c r="D294" s="952"/>
      <c r="E294" s="952"/>
      <c r="F294" s="953"/>
      <c r="G294" s="953"/>
      <c r="H294" s="953"/>
      <c r="I294" s="953"/>
      <c r="J294" s="953"/>
      <c r="K294" s="953"/>
      <c r="L294" s="954"/>
      <c r="M294" s="954"/>
      <c r="N294" s="954"/>
      <c r="O294" s="954"/>
    </row>
    <row r="295" spans="3:15">
      <c r="C295" s="952"/>
      <c r="D295" s="952"/>
      <c r="E295" s="952"/>
      <c r="F295" s="953"/>
      <c r="G295" s="953"/>
      <c r="H295" s="953"/>
      <c r="I295" s="953"/>
      <c r="J295" s="953"/>
      <c r="K295" s="953"/>
      <c r="L295" s="954"/>
      <c r="M295" s="954"/>
      <c r="N295" s="954"/>
      <c r="O295" s="954"/>
    </row>
    <row r="296" spans="3:15">
      <c r="C296" s="952"/>
      <c r="D296" s="952"/>
      <c r="E296" s="952"/>
      <c r="F296" s="953"/>
      <c r="G296" s="953"/>
      <c r="H296" s="953"/>
      <c r="I296" s="953"/>
      <c r="J296" s="953"/>
      <c r="K296" s="953"/>
      <c r="L296" s="954"/>
      <c r="M296" s="954"/>
      <c r="N296" s="954"/>
      <c r="O296" s="954"/>
    </row>
    <row r="297" spans="3:15">
      <c r="C297" s="952"/>
      <c r="D297" s="952"/>
      <c r="E297" s="952"/>
      <c r="F297" s="953"/>
      <c r="G297" s="953"/>
      <c r="H297" s="953"/>
      <c r="I297" s="953"/>
      <c r="J297" s="953"/>
      <c r="K297" s="953"/>
      <c r="L297" s="954"/>
      <c r="M297" s="954"/>
      <c r="N297" s="954"/>
      <c r="O297" s="954"/>
    </row>
    <row r="298" spans="3:15">
      <c r="C298" s="952"/>
      <c r="D298" s="952"/>
      <c r="E298" s="952"/>
      <c r="F298" s="953"/>
      <c r="G298" s="953"/>
      <c r="H298" s="953"/>
      <c r="I298" s="953"/>
      <c r="J298" s="953"/>
      <c r="K298" s="953"/>
      <c r="L298" s="954"/>
      <c r="M298" s="954"/>
      <c r="N298" s="954"/>
      <c r="O298" s="954"/>
    </row>
    <row r="299" spans="3:15">
      <c r="C299" s="952"/>
      <c r="D299" s="952"/>
      <c r="E299" s="952"/>
      <c r="F299" s="953"/>
      <c r="G299" s="953"/>
      <c r="H299" s="953"/>
      <c r="I299" s="953"/>
      <c r="J299" s="953"/>
      <c r="K299" s="953"/>
      <c r="L299" s="954"/>
      <c r="M299" s="954"/>
      <c r="N299" s="954"/>
      <c r="O299" s="954"/>
    </row>
    <row r="300" spans="3:15">
      <c r="C300" s="952"/>
      <c r="D300" s="952"/>
      <c r="E300" s="952"/>
      <c r="F300" s="953"/>
      <c r="G300" s="953"/>
      <c r="H300" s="953"/>
      <c r="I300" s="953"/>
      <c r="J300" s="953"/>
      <c r="K300" s="953"/>
      <c r="L300" s="954"/>
      <c r="M300" s="954"/>
      <c r="N300" s="954"/>
      <c r="O300" s="954"/>
    </row>
    <row r="301" spans="3:15">
      <c r="C301" s="952"/>
      <c r="D301" s="952"/>
      <c r="E301" s="952"/>
      <c r="F301" s="953"/>
      <c r="G301" s="953"/>
      <c r="H301" s="953"/>
      <c r="I301" s="953"/>
      <c r="J301" s="953"/>
      <c r="K301" s="953"/>
      <c r="L301" s="954"/>
      <c r="M301" s="954"/>
      <c r="N301" s="954"/>
      <c r="O301" s="954"/>
    </row>
    <row r="302" spans="3:15">
      <c r="C302" s="952"/>
      <c r="D302" s="952"/>
      <c r="E302" s="952"/>
      <c r="F302" s="953"/>
      <c r="G302" s="953"/>
      <c r="H302" s="953"/>
      <c r="I302" s="953"/>
      <c r="J302" s="953"/>
      <c r="K302" s="953"/>
      <c r="L302" s="954"/>
      <c r="M302" s="954"/>
      <c r="N302" s="954"/>
      <c r="O302" s="954"/>
    </row>
    <row r="303" spans="3:15">
      <c r="C303" s="952"/>
      <c r="D303" s="952"/>
      <c r="E303" s="952"/>
      <c r="F303" s="953"/>
      <c r="G303" s="953"/>
      <c r="H303" s="953"/>
      <c r="I303" s="953"/>
      <c r="J303" s="953"/>
      <c r="K303" s="953"/>
      <c r="L303" s="954"/>
      <c r="M303" s="954"/>
      <c r="N303" s="954"/>
      <c r="O303" s="954"/>
    </row>
    <row r="304" spans="3:15">
      <c r="C304" s="952"/>
      <c r="D304" s="952"/>
      <c r="E304" s="952"/>
      <c r="F304" s="953"/>
      <c r="G304" s="953"/>
      <c r="H304" s="953"/>
      <c r="I304" s="953"/>
      <c r="J304" s="953"/>
      <c r="K304" s="953"/>
      <c r="L304" s="954"/>
      <c r="M304" s="954"/>
      <c r="N304" s="954"/>
      <c r="O304" s="954"/>
    </row>
    <row r="305" spans="3:15">
      <c r="C305" s="952"/>
      <c r="D305" s="952"/>
      <c r="E305" s="952"/>
      <c r="F305" s="953"/>
      <c r="G305" s="953"/>
      <c r="H305" s="953"/>
      <c r="I305" s="953"/>
      <c r="J305" s="953"/>
      <c r="K305" s="953"/>
      <c r="L305" s="954"/>
      <c r="M305" s="954"/>
      <c r="N305" s="954"/>
      <c r="O305" s="954"/>
    </row>
    <row r="306" spans="3:15">
      <c r="C306" s="952"/>
      <c r="D306" s="952"/>
      <c r="E306" s="952"/>
      <c r="F306" s="953"/>
      <c r="G306" s="953"/>
      <c r="H306" s="953"/>
      <c r="I306" s="953"/>
      <c r="J306" s="953"/>
      <c r="K306" s="953"/>
      <c r="L306" s="954"/>
      <c r="M306" s="954"/>
      <c r="N306" s="954"/>
      <c r="O306" s="954"/>
    </row>
    <row r="307" spans="3:15">
      <c r="C307" s="952"/>
      <c r="D307" s="952"/>
      <c r="E307" s="952"/>
      <c r="F307" s="953"/>
      <c r="G307" s="953"/>
      <c r="H307" s="953"/>
      <c r="I307" s="953"/>
      <c r="J307" s="953"/>
      <c r="K307" s="953"/>
      <c r="L307" s="954"/>
      <c r="M307" s="954"/>
      <c r="N307" s="954"/>
      <c r="O307" s="954"/>
    </row>
    <row r="308" spans="3:15">
      <c r="C308" s="952"/>
      <c r="D308" s="952"/>
      <c r="E308" s="952"/>
      <c r="F308" s="953"/>
      <c r="G308" s="953"/>
      <c r="H308" s="953"/>
      <c r="I308" s="953"/>
      <c r="J308" s="953"/>
      <c r="K308" s="953"/>
      <c r="L308" s="954"/>
      <c r="M308" s="954"/>
      <c r="N308" s="954"/>
      <c r="O308" s="954"/>
    </row>
    <row r="309" spans="3:15">
      <c r="C309" s="952"/>
      <c r="D309" s="952"/>
      <c r="E309" s="952"/>
      <c r="F309" s="953"/>
      <c r="G309" s="953"/>
      <c r="H309" s="953"/>
      <c r="I309" s="953"/>
      <c r="J309" s="953"/>
      <c r="K309" s="953"/>
      <c r="L309" s="954"/>
      <c r="M309" s="954"/>
      <c r="N309" s="954"/>
      <c r="O309" s="954"/>
    </row>
    <row r="310" spans="3:15">
      <c r="C310" s="952"/>
      <c r="D310" s="952"/>
      <c r="E310" s="952"/>
      <c r="F310" s="953"/>
      <c r="G310" s="953"/>
      <c r="H310" s="953"/>
      <c r="I310" s="953"/>
      <c r="J310" s="953"/>
      <c r="K310" s="953"/>
      <c r="L310" s="954"/>
      <c r="M310" s="954"/>
      <c r="N310" s="954"/>
      <c r="O310" s="954"/>
    </row>
    <row r="311" spans="3:15">
      <c r="C311" s="952"/>
      <c r="D311" s="952"/>
      <c r="E311" s="952"/>
      <c r="F311" s="953"/>
      <c r="G311" s="953"/>
      <c r="H311" s="953"/>
      <c r="I311" s="953"/>
      <c r="J311" s="953"/>
      <c r="K311" s="953"/>
      <c r="L311" s="954"/>
      <c r="M311" s="954"/>
      <c r="N311" s="954"/>
      <c r="O311" s="954"/>
    </row>
    <row r="312" spans="3:15">
      <c r="C312" s="952"/>
      <c r="D312" s="952"/>
      <c r="E312" s="952"/>
      <c r="F312" s="953"/>
      <c r="G312" s="953"/>
      <c r="H312" s="953"/>
      <c r="I312" s="953"/>
      <c r="J312" s="953"/>
      <c r="K312" s="953"/>
      <c r="L312" s="954"/>
      <c r="M312" s="954"/>
      <c r="N312" s="954"/>
      <c r="O312" s="954"/>
    </row>
    <row r="313" spans="3:15">
      <c r="C313" s="952"/>
      <c r="D313" s="952"/>
      <c r="E313" s="952"/>
      <c r="F313" s="953"/>
      <c r="G313" s="953"/>
      <c r="H313" s="953"/>
      <c r="I313" s="953"/>
      <c r="J313" s="953"/>
      <c r="K313" s="953"/>
      <c r="L313" s="954"/>
      <c r="M313" s="954"/>
      <c r="N313" s="954"/>
      <c r="O313" s="954"/>
    </row>
    <row r="314" spans="3:15">
      <c r="C314" s="952"/>
      <c r="D314" s="952"/>
      <c r="E314" s="952"/>
      <c r="F314" s="953"/>
      <c r="G314" s="953"/>
      <c r="H314" s="953"/>
      <c r="I314" s="953"/>
      <c r="J314" s="953"/>
      <c r="K314" s="953"/>
      <c r="L314" s="954"/>
      <c r="M314" s="954"/>
      <c r="N314" s="954"/>
      <c r="O314" s="954"/>
    </row>
    <row r="315" spans="3:15">
      <c r="C315" s="952"/>
      <c r="D315" s="952"/>
      <c r="E315" s="952"/>
      <c r="F315" s="953"/>
      <c r="G315" s="953"/>
      <c r="H315" s="953"/>
      <c r="I315" s="953"/>
      <c r="J315" s="953"/>
      <c r="K315" s="953"/>
      <c r="L315" s="954"/>
      <c r="M315" s="954"/>
      <c r="N315" s="954"/>
      <c r="O315" s="954"/>
    </row>
    <row r="316" spans="3:15">
      <c r="C316" s="952"/>
      <c r="D316" s="952"/>
      <c r="E316" s="952"/>
      <c r="F316" s="953"/>
      <c r="G316" s="953"/>
      <c r="H316" s="953"/>
      <c r="I316" s="953"/>
      <c r="J316" s="953"/>
      <c r="K316" s="953"/>
      <c r="L316" s="954"/>
      <c r="M316" s="954"/>
      <c r="N316" s="954"/>
      <c r="O316" s="954"/>
    </row>
    <row r="317" spans="3:15">
      <c r="C317" s="952"/>
      <c r="D317" s="952"/>
      <c r="E317" s="952"/>
      <c r="F317" s="953"/>
      <c r="G317" s="953"/>
      <c r="H317" s="953"/>
      <c r="I317" s="953"/>
      <c r="J317" s="953"/>
      <c r="K317" s="953"/>
      <c r="L317" s="954"/>
      <c r="M317" s="954"/>
      <c r="N317" s="954"/>
      <c r="O317" s="954"/>
    </row>
    <row r="318" spans="3:15">
      <c r="C318" s="952"/>
      <c r="D318" s="952"/>
      <c r="E318" s="952"/>
      <c r="F318" s="953"/>
      <c r="G318" s="953"/>
      <c r="H318" s="953"/>
      <c r="I318" s="953"/>
      <c r="J318" s="953"/>
      <c r="K318" s="953"/>
      <c r="L318" s="954"/>
      <c r="M318" s="954"/>
      <c r="N318" s="954"/>
      <c r="O318" s="954"/>
    </row>
    <row r="319" spans="3:15">
      <c r="C319" s="952"/>
      <c r="D319" s="952"/>
      <c r="E319" s="952"/>
      <c r="F319" s="953"/>
      <c r="G319" s="953"/>
      <c r="H319" s="953"/>
      <c r="I319" s="953"/>
      <c r="J319" s="953"/>
      <c r="K319" s="953"/>
      <c r="L319" s="954"/>
      <c r="M319" s="954"/>
      <c r="N319" s="954"/>
      <c r="O319" s="954"/>
    </row>
    <row r="320" spans="3:15">
      <c r="C320" s="952"/>
      <c r="D320" s="952"/>
      <c r="E320" s="952"/>
      <c r="F320" s="953"/>
      <c r="G320" s="953"/>
      <c r="H320" s="953"/>
      <c r="I320" s="953"/>
      <c r="J320" s="953"/>
      <c r="K320" s="953"/>
      <c r="L320" s="954"/>
      <c r="M320" s="954"/>
      <c r="N320" s="954"/>
      <c r="O320" s="954"/>
    </row>
    <row r="321" spans="3:15">
      <c r="C321" s="952"/>
      <c r="D321" s="952"/>
      <c r="E321" s="952"/>
      <c r="F321" s="953"/>
      <c r="G321" s="953"/>
      <c r="H321" s="953"/>
      <c r="I321" s="953"/>
      <c r="J321" s="953"/>
      <c r="K321" s="953"/>
      <c r="L321" s="954"/>
      <c r="M321" s="954"/>
      <c r="N321" s="954"/>
      <c r="O321" s="954"/>
    </row>
    <row r="322" spans="3:15">
      <c r="C322" s="952"/>
      <c r="D322" s="952"/>
      <c r="E322" s="952"/>
      <c r="F322" s="953"/>
      <c r="G322" s="953"/>
      <c r="H322" s="953"/>
      <c r="I322" s="953"/>
      <c r="J322" s="953"/>
      <c r="K322" s="953"/>
      <c r="L322" s="954"/>
      <c r="M322" s="954"/>
      <c r="N322" s="954"/>
      <c r="O322" s="954"/>
    </row>
    <row r="323" spans="3:15">
      <c r="C323" s="952"/>
      <c r="D323" s="952"/>
      <c r="E323" s="952"/>
      <c r="F323" s="953"/>
      <c r="G323" s="953"/>
      <c r="H323" s="953"/>
      <c r="I323" s="953"/>
      <c r="J323" s="953"/>
      <c r="K323" s="953"/>
      <c r="L323" s="954"/>
      <c r="M323" s="954"/>
      <c r="N323" s="954"/>
      <c r="O323" s="954"/>
    </row>
    <row r="324" spans="3:15">
      <c r="C324" s="952"/>
      <c r="D324" s="952"/>
      <c r="E324" s="952"/>
      <c r="F324" s="953"/>
      <c r="G324" s="953"/>
      <c r="H324" s="953"/>
      <c r="I324" s="953"/>
      <c r="J324" s="953"/>
      <c r="K324" s="953"/>
      <c r="L324" s="954"/>
      <c r="M324" s="954"/>
      <c r="N324" s="954"/>
      <c r="O324" s="954"/>
    </row>
    <row r="325" spans="3:15">
      <c r="C325" s="952"/>
      <c r="D325" s="952"/>
      <c r="E325" s="952"/>
      <c r="F325" s="953"/>
      <c r="G325" s="953"/>
      <c r="H325" s="953"/>
      <c r="I325" s="953"/>
      <c r="J325" s="953"/>
      <c r="K325" s="953"/>
      <c r="L325" s="954"/>
      <c r="M325" s="954"/>
      <c r="N325" s="954"/>
      <c r="O325" s="954"/>
    </row>
    <row r="326" spans="3:15">
      <c r="C326" s="952"/>
      <c r="D326" s="952"/>
      <c r="E326" s="952"/>
      <c r="F326" s="953"/>
      <c r="G326" s="953"/>
      <c r="H326" s="953"/>
      <c r="I326" s="953"/>
      <c r="J326" s="953"/>
      <c r="K326" s="953"/>
      <c r="L326" s="954"/>
      <c r="M326" s="954"/>
      <c r="N326" s="954"/>
      <c r="O326" s="954"/>
    </row>
    <row r="327" spans="3:15">
      <c r="C327" s="952"/>
      <c r="D327" s="952"/>
      <c r="E327" s="952"/>
      <c r="F327" s="953"/>
      <c r="G327" s="953"/>
      <c r="H327" s="953"/>
      <c r="I327" s="953"/>
      <c r="J327" s="953"/>
      <c r="K327" s="953"/>
      <c r="L327" s="954"/>
      <c r="M327" s="954"/>
      <c r="N327" s="954"/>
      <c r="O327" s="954"/>
    </row>
    <row r="328" spans="3:15">
      <c r="C328" s="952"/>
      <c r="D328" s="952"/>
      <c r="E328" s="952"/>
      <c r="F328" s="953"/>
      <c r="G328" s="953"/>
      <c r="H328" s="953"/>
      <c r="I328" s="953"/>
      <c r="J328" s="953"/>
      <c r="K328" s="953"/>
      <c r="L328" s="954"/>
      <c r="M328" s="954"/>
      <c r="N328" s="954"/>
      <c r="O328" s="954"/>
    </row>
    <row r="329" spans="3:15">
      <c r="C329" s="952"/>
      <c r="D329" s="952"/>
      <c r="E329" s="952"/>
      <c r="F329" s="953"/>
      <c r="G329" s="953"/>
      <c r="H329" s="953"/>
      <c r="I329" s="953"/>
      <c r="J329" s="953"/>
      <c r="K329" s="953"/>
      <c r="L329" s="954"/>
      <c r="M329" s="954"/>
      <c r="N329" s="954"/>
      <c r="O329" s="954"/>
    </row>
    <row r="330" spans="3:15">
      <c r="C330" s="952"/>
      <c r="D330" s="952"/>
      <c r="E330" s="952"/>
      <c r="F330" s="953"/>
      <c r="G330" s="953"/>
      <c r="H330" s="953"/>
      <c r="I330" s="953"/>
      <c r="J330" s="953"/>
      <c r="K330" s="953"/>
      <c r="L330" s="954"/>
      <c r="M330" s="954"/>
      <c r="N330" s="954"/>
      <c r="O330" s="954"/>
    </row>
    <row r="331" spans="3:15">
      <c r="C331" s="952"/>
      <c r="D331" s="952"/>
      <c r="E331" s="952"/>
      <c r="F331" s="953"/>
      <c r="G331" s="953"/>
      <c r="H331" s="953"/>
      <c r="I331" s="953"/>
      <c r="J331" s="953"/>
      <c r="K331" s="953"/>
      <c r="L331" s="954"/>
      <c r="M331" s="954"/>
      <c r="N331" s="954"/>
      <c r="O331" s="954"/>
    </row>
    <row r="332" spans="3:15">
      <c r="C332" s="952"/>
      <c r="D332" s="952"/>
      <c r="E332" s="952"/>
      <c r="F332" s="953"/>
      <c r="G332" s="953"/>
      <c r="H332" s="953"/>
      <c r="I332" s="953"/>
      <c r="J332" s="953"/>
      <c r="K332" s="953"/>
      <c r="L332" s="954"/>
      <c r="M332" s="954"/>
      <c r="N332" s="954"/>
      <c r="O332" s="954"/>
    </row>
    <row r="333" spans="3:15">
      <c r="C333" s="952"/>
      <c r="D333" s="952"/>
      <c r="E333" s="952"/>
      <c r="F333" s="953"/>
      <c r="G333" s="953"/>
      <c r="H333" s="953"/>
      <c r="I333" s="953"/>
      <c r="J333" s="953"/>
      <c r="K333" s="953"/>
      <c r="L333" s="954"/>
      <c r="M333" s="954"/>
      <c r="N333" s="954"/>
      <c r="O333" s="954"/>
    </row>
    <row r="334" spans="3:15">
      <c r="C334" s="952"/>
      <c r="D334" s="952"/>
      <c r="E334" s="952"/>
      <c r="F334" s="953"/>
      <c r="G334" s="953"/>
      <c r="H334" s="953"/>
      <c r="I334" s="953"/>
      <c r="J334" s="953"/>
      <c r="K334" s="953"/>
      <c r="L334" s="954"/>
      <c r="M334" s="954"/>
      <c r="N334" s="954"/>
      <c r="O334" s="954"/>
    </row>
    <row r="335" spans="3:15">
      <c r="C335" s="952"/>
      <c r="D335" s="952"/>
      <c r="E335" s="952"/>
      <c r="F335" s="953"/>
      <c r="G335" s="953"/>
      <c r="H335" s="953"/>
      <c r="I335" s="953"/>
      <c r="J335" s="953"/>
      <c r="K335" s="953"/>
      <c r="L335" s="954"/>
      <c r="M335" s="954"/>
      <c r="N335" s="954"/>
      <c r="O335" s="954"/>
    </row>
    <row r="336" spans="3:15">
      <c r="C336" s="952"/>
      <c r="D336" s="952"/>
      <c r="E336" s="952"/>
      <c r="F336" s="953"/>
      <c r="G336" s="953"/>
      <c r="H336" s="953"/>
      <c r="I336" s="953"/>
      <c r="J336" s="953"/>
      <c r="K336" s="953"/>
      <c r="L336" s="954"/>
      <c r="M336" s="954"/>
      <c r="N336" s="954"/>
      <c r="O336" s="954"/>
    </row>
    <row r="337" spans="3:15">
      <c r="C337" s="952"/>
      <c r="D337" s="952"/>
      <c r="E337" s="952"/>
      <c r="F337" s="953"/>
      <c r="G337" s="953"/>
      <c r="H337" s="953"/>
      <c r="I337" s="953"/>
      <c r="J337" s="953"/>
      <c r="K337" s="953"/>
      <c r="L337" s="954"/>
      <c r="M337" s="954"/>
      <c r="N337" s="954"/>
      <c r="O337" s="954"/>
    </row>
    <row r="338" spans="3:15">
      <c r="C338" s="952"/>
      <c r="D338" s="952"/>
      <c r="E338" s="952"/>
      <c r="F338" s="953"/>
      <c r="G338" s="953"/>
      <c r="H338" s="953"/>
      <c r="I338" s="953"/>
      <c r="J338" s="953"/>
      <c r="K338" s="953"/>
      <c r="L338" s="954"/>
      <c r="M338" s="954"/>
      <c r="N338" s="954"/>
      <c r="O338" s="954"/>
    </row>
    <row r="339" spans="3:15">
      <c r="C339" s="952"/>
      <c r="D339" s="952"/>
      <c r="E339" s="952"/>
      <c r="F339" s="953"/>
      <c r="G339" s="953"/>
      <c r="H339" s="953"/>
      <c r="I339" s="953"/>
      <c r="J339" s="953"/>
      <c r="K339" s="953"/>
      <c r="L339" s="954"/>
      <c r="M339" s="954"/>
      <c r="N339" s="954"/>
      <c r="O339" s="954"/>
    </row>
    <row r="340" spans="3:15">
      <c r="C340" s="952"/>
      <c r="D340" s="952"/>
      <c r="E340" s="952"/>
      <c r="F340" s="953"/>
      <c r="G340" s="953"/>
      <c r="H340" s="953"/>
      <c r="I340" s="953"/>
      <c r="J340" s="953"/>
      <c r="K340" s="953"/>
      <c r="L340" s="954"/>
      <c r="M340" s="954"/>
      <c r="N340" s="954"/>
      <c r="O340" s="954"/>
    </row>
    <row r="341" spans="3:15">
      <c r="C341" s="952"/>
      <c r="D341" s="952"/>
      <c r="E341" s="952"/>
      <c r="F341" s="953"/>
      <c r="G341" s="953"/>
      <c r="H341" s="953"/>
      <c r="I341" s="953"/>
      <c r="J341" s="953"/>
      <c r="K341" s="953"/>
      <c r="L341" s="954"/>
      <c r="M341" s="954"/>
      <c r="N341" s="954"/>
      <c r="O341" s="954"/>
    </row>
    <row r="342" spans="3:15">
      <c r="C342" s="952"/>
      <c r="D342" s="952"/>
      <c r="E342" s="952"/>
      <c r="F342" s="953"/>
      <c r="G342" s="953"/>
      <c r="H342" s="953"/>
      <c r="I342" s="953"/>
      <c r="J342" s="953"/>
      <c r="K342" s="953"/>
      <c r="L342" s="954"/>
      <c r="M342" s="954"/>
      <c r="N342" s="954"/>
      <c r="O342" s="954"/>
    </row>
    <row r="343" spans="3:15">
      <c r="C343" s="952"/>
      <c r="D343" s="952"/>
      <c r="E343" s="952"/>
      <c r="F343" s="953"/>
      <c r="G343" s="953"/>
      <c r="H343" s="953"/>
      <c r="I343" s="953"/>
      <c r="J343" s="953"/>
      <c r="K343" s="953"/>
      <c r="L343" s="954"/>
      <c r="M343" s="954"/>
      <c r="N343" s="954"/>
      <c r="O343" s="954"/>
    </row>
    <row r="344" spans="3:15">
      <c r="C344" s="952"/>
      <c r="D344" s="952"/>
      <c r="E344" s="952"/>
      <c r="F344" s="953"/>
      <c r="G344" s="953"/>
      <c r="H344" s="953"/>
      <c r="I344" s="953"/>
      <c r="J344" s="953"/>
      <c r="K344" s="953"/>
      <c r="L344" s="954"/>
      <c r="M344" s="954"/>
      <c r="N344" s="954"/>
      <c r="O344" s="954"/>
    </row>
    <row r="345" spans="3:15">
      <c r="C345" s="952"/>
      <c r="D345" s="952"/>
      <c r="E345" s="952"/>
      <c r="F345" s="953"/>
      <c r="G345" s="953"/>
      <c r="H345" s="953"/>
      <c r="I345" s="953"/>
      <c r="J345" s="953"/>
      <c r="K345" s="953"/>
      <c r="L345" s="954"/>
      <c r="M345" s="954"/>
      <c r="N345" s="954"/>
      <c r="O345" s="954"/>
    </row>
    <row r="346" spans="3:15">
      <c r="C346" s="952"/>
      <c r="D346" s="952"/>
      <c r="E346" s="952"/>
      <c r="F346" s="953"/>
      <c r="G346" s="953"/>
      <c r="H346" s="953"/>
      <c r="I346" s="953"/>
      <c r="J346" s="953"/>
      <c r="K346" s="953"/>
      <c r="L346" s="954"/>
      <c r="M346" s="954"/>
      <c r="N346" s="954"/>
      <c r="O346" s="954"/>
    </row>
    <row r="347" spans="3:15">
      <c r="C347" s="952"/>
      <c r="D347" s="952"/>
      <c r="E347" s="952"/>
      <c r="F347" s="953"/>
      <c r="G347" s="953"/>
      <c r="H347" s="953"/>
      <c r="I347" s="953"/>
      <c r="J347" s="953"/>
      <c r="K347" s="953"/>
      <c r="L347" s="954"/>
      <c r="M347" s="954"/>
      <c r="N347" s="954"/>
      <c r="O347" s="954"/>
    </row>
    <row r="348" spans="3:15">
      <c r="C348" s="952"/>
      <c r="D348" s="952"/>
      <c r="E348" s="952"/>
      <c r="F348" s="953"/>
      <c r="G348" s="953"/>
      <c r="H348" s="953"/>
      <c r="I348" s="953"/>
      <c r="J348" s="953"/>
      <c r="K348" s="953"/>
      <c r="L348" s="954"/>
      <c r="M348" s="954"/>
      <c r="N348" s="954"/>
      <c r="O348" s="954"/>
    </row>
    <row r="349" spans="3:15">
      <c r="C349" s="952"/>
      <c r="D349" s="952"/>
      <c r="E349" s="952"/>
      <c r="F349" s="953"/>
      <c r="G349" s="953"/>
      <c r="H349" s="953"/>
      <c r="I349" s="953"/>
      <c r="J349" s="953"/>
      <c r="K349" s="953"/>
      <c r="L349" s="954"/>
      <c r="M349" s="954"/>
      <c r="N349" s="954"/>
      <c r="O349" s="954"/>
    </row>
    <row r="350" spans="3:15">
      <c r="C350" s="952"/>
      <c r="D350" s="952"/>
      <c r="E350" s="952"/>
      <c r="F350" s="953"/>
      <c r="G350" s="953"/>
      <c r="H350" s="953"/>
      <c r="I350" s="953"/>
      <c r="J350" s="953"/>
      <c r="K350" s="953"/>
      <c r="L350" s="954"/>
      <c r="M350" s="954"/>
      <c r="N350" s="954"/>
      <c r="O350" s="954"/>
    </row>
    <row r="351" spans="3:15">
      <c r="F351" s="953"/>
      <c r="G351" s="953"/>
      <c r="H351" s="953"/>
      <c r="I351" s="953"/>
      <c r="J351" s="953"/>
      <c r="K351" s="953"/>
      <c r="L351" s="954"/>
      <c r="M351" s="954"/>
      <c r="N351" s="954"/>
      <c r="O351" s="954"/>
    </row>
  </sheetData>
  <mergeCells count="7">
    <mergeCell ref="C87:AD87"/>
    <mergeCell ref="AB3:AD3"/>
    <mergeCell ref="F6:R6"/>
    <mergeCell ref="T6:AD6"/>
    <mergeCell ref="C45:D45"/>
    <mergeCell ref="C71:D71"/>
    <mergeCell ref="C86:AD8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Q68"/>
  <sheetViews>
    <sheetView topLeftCell="B34" zoomScaleNormal="100" workbookViewId="0">
      <selection activeCell="L37" sqref="L37"/>
    </sheetView>
  </sheetViews>
  <sheetFormatPr defaultRowHeight="12.75"/>
  <cols>
    <col min="1" max="1" width="1" style="338" customWidth="1"/>
    <col min="2" max="2" width="2.5703125" style="338" customWidth="1"/>
    <col min="3" max="3" width="2.42578125" style="338" customWidth="1"/>
    <col min="4" max="4" width="11" style="338" customWidth="1"/>
    <col min="5" max="5" width="1.140625" style="338" customWidth="1"/>
    <col min="6" max="6" width="16" style="338" customWidth="1"/>
    <col min="7" max="7" width="0.5703125" style="338" customWidth="1"/>
    <col min="8" max="8" width="16" style="338" customWidth="1"/>
    <col min="9" max="9" width="0.5703125" style="338" customWidth="1"/>
    <col min="10" max="12" width="15.7109375" style="338" customWidth="1"/>
    <col min="13" max="13" width="0.85546875" style="338" customWidth="1"/>
    <col min="14" max="14" width="2.5703125" style="338" customWidth="1"/>
    <col min="15" max="15" width="1" style="338" customWidth="1"/>
    <col min="16" max="16" width="9.140625" style="337"/>
    <col min="17" max="245" width="9.140625" style="338"/>
    <col min="246" max="246" width="1" style="338" customWidth="1"/>
    <col min="247" max="247" width="2.5703125" style="338" customWidth="1"/>
    <col min="248" max="248" width="2.42578125" style="338" customWidth="1"/>
    <col min="249" max="249" width="11.42578125" style="338" customWidth="1"/>
    <col min="250" max="250" width="1.140625" style="338" customWidth="1"/>
    <col min="251" max="251" width="12.85546875" style="338" customWidth="1"/>
    <col min="252" max="252" width="1.140625" style="338" customWidth="1"/>
    <col min="253" max="254" width="12.85546875" style="338" customWidth="1"/>
    <col min="255" max="255" width="1.140625" style="338" customWidth="1"/>
    <col min="256" max="258" width="12.85546875" style="338" customWidth="1"/>
    <col min="259" max="259" width="0.85546875" style="338" customWidth="1"/>
    <col min="260" max="260" width="2.5703125" style="338" customWidth="1"/>
    <col min="261" max="261" width="1" style="338" customWidth="1"/>
    <col min="262" max="501" width="9.140625" style="338"/>
    <col min="502" max="502" width="1" style="338" customWidth="1"/>
    <col min="503" max="503" width="2.5703125" style="338" customWidth="1"/>
    <col min="504" max="504" width="2.42578125" style="338" customWidth="1"/>
    <col min="505" max="505" width="11.42578125" style="338" customWidth="1"/>
    <col min="506" max="506" width="1.140625" style="338" customWidth="1"/>
    <col min="507" max="507" width="12.85546875" style="338" customWidth="1"/>
    <col min="508" max="508" width="1.140625" style="338" customWidth="1"/>
    <col min="509" max="510" width="12.85546875" style="338" customWidth="1"/>
    <col min="511" max="511" width="1.140625" style="338" customWidth="1"/>
    <col min="512" max="514" width="12.85546875" style="338" customWidth="1"/>
    <col min="515" max="515" width="0.85546875" style="338" customWidth="1"/>
    <col min="516" max="516" width="2.5703125" style="338" customWidth="1"/>
    <col min="517" max="517" width="1" style="338" customWidth="1"/>
    <col min="518" max="757" width="9.140625" style="338"/>
    <col min="758" max="758" width="1" style="338" customWidth="1"/>
    <col min="759" max="759" width="2.5703125" style="338" customWidth="1"/>
    <col min="760" max="760" width="2.42578125" style="338" customWidth="1"/>
    <col min="761" max="761" width="11.42578125" style="338" customWidth="1"/>
    <col min="762" max="762" width="1.140625" style="338" customWidth="1"/>
    <col min="763" max="763" width="12.85546875" style="338" customWidth="1"/>
    <col min="764" max="764" width="1.140625" style="338" customWidth="1"/>
    <col min="765" max="766" width="12.85546875" style="338" customWidth="1"/>
    <col min="767" max="767" width="1.140625" style="338" customWidth="1"/>
    <col min="768" max="770" width="12.85546875" style="338" customWidth="1"/>
    <col min="771" max="771" width="0.85546875" style="338" customWidth="1"/>
    <col min="772" max="772" width="2.5703125" style="338" customWidth="1"/>
    <col min="773" max="773" width="1" style="338" customWidth="1"/>
    <col min="774" max="1013" width="9.140625" style="338"/>
    <col min="1014" max="1014" width="1" style="338" customWidth="1"/>
    <col min="1015" max="1015" width="2.5703125" style="338" customWidth="1"/>
    <col min="1016" max="1016" width="2.42578125" style="338" customWidth="1"/>
    <col min="1017" max="1017" width="11.42578125" style="338" customWidth="1"/>
    <col min="1018" max="1018" width="1.140625" style="338" customWidth="1"/>
    <col min="1019" max="1019" width="12.85546875" style="338" customWidth="1"/>
    <col min="1020" max="1020" width="1.140625" style="338" customWidth="1"/>
    <col min="1021" max="1022" width="12.85546875" style="338" customWidth="1"/>
    <col min="1023" max="1023" width="1.140625" style="338" customWidth="1"/>
    <col min="1024" max="1026" width="12.85546875" style="338" customWidth="1"/>
    <col min="1027" max="1027" width="0.85546875" style="338" customWidth="1"/>
    <col min="1028" max="1028" width="2.5703125" style="338" customWidth="1"/>
    <col min="1029" max="1029" width="1" style="338" customWidth="1"/>
    <col min="1030" max="1269" width="9.140625" style="338"/>
    <col min="1270" max="1270" width="1" style="338" customWidth="1"/>
    <col min="1271" max="1271" width="2.5703125" style="338" customWidth="1"/>
    <col min="1272" max="1272" width="2.42578125" style="338" customWidth="1"/>
    <col min="1273" max="1273" width="11.42578125" style="338" customWidth="1"/>
    <col min="1274" max="1274" width="1.140625" style="338" customWidth="1"/>
    <col min="1275" max="1275" width="12.85546875" style="338" customWidth="1"/>
    <col min="1276" max="1276" width="1.140625" style="338" customWidth="1"/>
    <col min="1277" max="1278" width="12.85546875" style="338" customWidth="1"/>
    <col min="1279" max="1279" width="1.140625" style="338" customWidth="1"/>
    <col min="1280" max="1282" width="12.85546875" style="338" customWidth="1"/>
    <col min="1283" max="1283" width="0.85546875" style="338" customWidth="1"/>
    <col min="1284" max="1284" width="2.5703125" style="338" customWidth="1"/>
    <col min="1285" max="1285" width="1" style="338" customWidth="1"/>
    <col min="1286" max="1525" width="9.140625" style="338"/>
    <col min="1526" max="1526" width="1" style="338" customWidth="1"/>
    <col min="1527" max="1527" width="2.5703125" style="338" customWidth="1"/>
    <col min="1528" max="1528" width="2.42578125" style="338" customWidth="1"/>
    <col min="1529" max="1529" width="11.42578125" style="338" customWidth="1"/>
    <col min="1530" max="1530" width="1.140625" style="338" customWidth="1"/>
    <col min="1531" max="1531" width="12.85546875" style="338" customWidth="1"/>
    <col min="1532" max="1532" width="1.140625" style="338" customWidth="1"/>
    <col min="1533" max="1534" width="12.85546875" style="338" customWidth="1"/>
    <col min="1535" max="1535" width="1.140625" style="338" customWidth="1"/>
    <col min="1536" max="1538" width="12.85546875" style="338" customWidth="1"/>
    <col min="1539" max="1539" width="0.85546875" style="338" customWidth="1"/>
    <col min="1540" max="1540" width="2.5703125" style="338" customWidth="1"/>
    <col min="1541" max="1541" width="1" style="338" customWidth="1"/>
    <col min="1542" max="1781" width="9.140625" style="338"/>
    <col min="1782" max="1782" width="1" style="338" customWidth="1"/>
    <col min="1783" max="1783" width="2.5703125" style="338" customWidth="1"/>
    <col min="1784" max="1784" width="2.42578125" style="338" customWidth="1"/>
    <col min="1785" max="1785" width="11.42578125" style="338" customWidth="1"/>
    <col min="1786" max="1786" width="1.140625" style="338" customWidth="1"/>
    <col min="1787" max="1787" width="12.85546875" style="338" customWidth="1"/>
    <col min="1788" max="1788" width="1.140625" style="338" customWidth="1"/>
    <col min="1789" max="1790" width="12.85546875" style="338" customWidth="1"/>
    <col min="1791" max="1791" width="1.140625" style="338" customWidth="1"/>
    <col min="1792" max="1794" width="12.85546875" style="338" customWidth="1"/>
    <col min="1795" max="1795" width="0.85546875" style="338" customWidth="1"/>
    <col min="1796" max="1796" width="2.5703125" style="338" customWidth="1"/>
    <col min="1797" max="1797" width="1" style="338" customWidth="1"/>
    <col min="1798" max="2037" width="9.140625" style="338"/>
    <col min="2038" max="2038" width="1" style="338" customWidth="1"/>
    <col min="2039" max="2039" width="2.5703125" style="338" customWidth="1"/>
    <col min="2040" max="2040" width="2.42578125" style="338" customWidth="1"/>
    <col min="2041" max="2041" width="11.42578125" style="338" customWidth="1"/>
    <col min="2042" max="2042" width="1.140625" style="338" customWidth="1"/>
    <col min="2043" max="2043" width="12.85546875" style="338" customWidth="1"/>
    <col min="2044" max="2044" width="1.140625" style="338" customWidth="1"/>
    <col min="2045" max="2046" width="12.85546875" style="338" customWidth="1"/>
    <col min="2047" max="2047" width="1.140625" style="338" customWidth="1"/>
    <col min="2048" max="2050" width="12.85546875" style="338" customWidth="1"/>
    <col min="2051" max="2051" width="0.85546875" style="338" customWidth="1"/>
    <col min="2052" max="2052" width="2.5703125" style="338" customWidth="1"/>
    <col min="2053" max="2053" width="1" style="338" customWidth="1"/>
    <col min="2054" max="2293" width="9.140625" style="338"/>
    <col min="2294" max="2294" width="1" style="338" customWidth="1"/>
    <col min="2295" max="2295" width="2.5703125" style="338" customWidth="1"/>
    <col min="2296" max="2296" width="2.42578125" style="338" customWidth="1"/>
    <col min="2297" max="2297" width="11.42578125" style="338" customWidth="1"/>
    <col min="2298" max="2298" width="1.140625" style="338" customWidth="1"/>
    <col min="2299" max="2299" width="12.85546875" style="338" customWidth="1"/>
    <col min="2300" max="2300" width="1.140625" style="338" customWidth="1"/>
    <col min="2301" max="2302" width="12.85546875" style="338" customWidth="1"/>
    <col min="2303" max="2303" width="1.140625" style="338" customWidth="1"/>
    <col min="2304" max="2306" width="12.85546875" style="338" customWidth="1"/>
    <col min="2307" max="2307" width="0.85546875" style="338" customWidth="1"/>
    <col min="2308" max="2308" width="2.5703125" style="338" customWidth="1"/>
    <col min="2309" max="2309" width="1" style="338" customWidth="1"/>
    <col min="2310" max="2549" width="9.140625" style="338"/>
    <col min="2550" max="2550" width="1" style="338" customWidth="1"/>
    <col min="2551" max="2551" width="2.5703125" style="338" customWidth="1"/>
    <col min="2552" max="2552" width="2.42578125" style="338" customWidth="1"/>
    <col min="2553" max="2553" width="11.42578125" style="338" customWidth="1"/>
    <col min="2554" max="2554" width="1.140625" style="338" customWidth="1"/>
    <col min="2555" max="2555" width="12.85546875" style="338" customWidth="1"/>
    <col min="2556" max="2556" width="1.140625" style="338" customWidth="1"/>
    <col min="2557" max="2558" width="12.85546875" style="338" customWidth="1"/>
    <col min="2559" max="2559" width="1.140625" style="338" customWidth="1"/>
    <col min="2560" max="2562" width="12.85546875" style="338" customWidth="1"/>
    <col min="2563" max="2563" width="0.85546875" style="338" customWidth="1"/>
    <col min="2564" max="2564" width="2.5703125" style="338" customWidth="1"/>
    <col min="2565" max="2565" width="1" style="338" customWidth="1"/>
    <col min="2566" max="2805" width="9.140625" style="338"/>
    <col min="2806" max="2806" width="1" style="338" customWidth="1"/>
    <col min="2807" max="2807" width="2.5703125" style="338" customWidth="1"/>
    <col min="2808" max="2808" width="2.42578125" style="338" customWidth="1"/>
    <col min="2809" max="2809" width="11.42578125" style="338" customWidth="1"/>
    <col min="2810" max="2810" width="1.140625" style="338" customWidth="1"/>
    <col min="2811" max="2811" width="12.85546875" style="338" customWidth="1"/>
    <col min="2812" max="2812" width="1.140625" style="338" customWidth="1"/>
    <col min="2813" max="2814" width="12.85546875" style="338" customWidth="1"/>
    <col min="2815" max="2815" width="1.140625" style="338" customWidth="1"/>
    <col min="2816" max="2818" width="12.85546875" style="338" customWidth="1"/>
    <col min="2819" max="2819" width="0.85546875" style="338" customWidth="1"/>
    <col min="2820" max="2820" width="2.5703125" style="338" customWidth="1"/>
    <col min="2821" max="2821" width="1" style="338" customWidth="1"/>
    <col min="2822" max="3061" width="9.140625" style="338"/>
    <col min="3062" max="3062" width="1" style="338" customWidth="1"/>
    <col min="3063" max="3063" width="2.5703125" style="338" customWidth="1"/>
    <col min="3064" max="3064" width="2.42578125" style="338" customWidth="1"/>
    <col min="3065" max="3065" width="11.42578125" style="338" customWidth="1"/>
    <col min="3066" max="3066" width="1.140625" style="338" customWidth="1"/>
    <col min="3067" max="3067" width="12.85546875" style="338" customWidth="1"/>
    <col min="3068" max="3068" width="1.140625" style="338" customWidth="1"/>
    <col min="3069" max="3070" width="12.85546875" style="338" customWidth="1"/>
    <col min="3071" max="3071" width="1.140625" style="338" customWidth="1"/>
    <col min="3072" max="3074" width="12.85546875" style="338" customWidth="1"/>
    <col min="3075" max="3075" width="0.85546875" style="338" customWidth="1"/>
    <col min="3076" max="3076" width="2.5703125" style="338" customWidth="1"/>
    <col min="3077" max="3077" width="1" style="338" customWidth="1"/>
    <col min="3078" max="3317" width="9.140625" style="338"/>
    <col min="3318" max="3318" width="1" style="338" customWidth="1"/>
    <col min="3319" max="3319" width="2.5703125" style="338" customWidth="1"/>
    <col min="3320" max="3320" width="2.42578125" style="338" customWidth="1"/>
    <col min="3321" max="3321" width="11.42578125" style="338" customWidth="1"/>
    <col min="3322" max="3322" width="1.140625" style="338" customWidth="1"/>
    <col min="3323" max="3323" width="12.85546875" style="338" customWidth="1"/>
    <col min="3324" max="3324" width="1.140625" style="338" customWidth="1"/>
    <col min="3325" max="3326" width="12.85546875" style="338" customWidth="1"/>
    <col min="3327" max="3327" width="1.140625" style="338" customWidth="1"/>
    <col min="3328" max="3330" width="12.85546875" style="338" customWidth="1"/>
    <col min="3331" max="3331" width="0.85546875" style="338" customWidth="1"/>
    <col min="3332" max="3332" width="2.5703125" style="338" customWidth="1"/>
    <col min="3333" max="3333" width="1" style="338" customWidth="1"/>
    <col min="3334" max="3573" width="9.140625" style="338"/>
    <col min="3574" max="3574" width="1" style="338" customWidth="1"/>
    <col min="3575" max="3575" width="2.5703125" style="338" customWidth="1"/>
    <col min="3576" max="3576" width="2.42578125" style="338" customWidth="1"/>
    <col min="3577" max="3577" width="11.42578125" style="338" customWidth="1"/>
    <col min="3578" max="3578" width="1.140625" style="338" customWidth="1"/>
    <col min="3579" max="3579" width="12.85546875" style="338" customWidth="1"/>
    <col min="3580" max="3580" width="1.140625" style="338" customWidth="1"/>
    <col min="3581" max="3582" width="12.85546875" style="338" customWidth="1"/>
    <col min="3583" max="3583" width="1.140625" style="338" customWidth="1"/>
    <col min="3584" max="3586" width="12.85546875" style="338" customWidth="1"/>
    <col min="3587" max="3587" width="0.85546875" style="338" customWidth="1"/>
    <col min="3588" max="3588" width="2.5703125" style="338" customWidth="1"/>
    <col min="3589" max="3589" width="1" style="338" customWidth="1"/>
    <col min="3590" max="3829" width="9.140625" style="338"/>
    <col min="3830" max="3830" width="1" style="338" customWidth="1"/>
    <col min="3831" max="3831" width="2.5703125" style="338" customWidth="1"/>
    <col min="3832" max="3832" width="2.42578125" style="338" customWidth="1"/>
    <col min="3833" max="3833" width="11.42578125" style="338" customWidth="1"/>
    <col min="3834" max="3834" width="1.140625" style="338" customWidth="1"/>
    <col min="3835" max="3835" width="12.85546875" style="338" customWidth="1"/>
    <col min="3836" max="3836" width="1.140625" style="338" customWidth="1"/>
    <col min="3837" max="3838" width="12.85546875" style="338" customWidth="1"/>
    <col min="3839" max="3839" width="1.140625" style="338" customWidth="1"/>
    <col min="3840" max="3842" width="12.85546875" style="338" customWidth="1"/>
    <col min="3843" max="3843" width="0.85546875" style="338" customWidth="1"/>
    <col min="3844" max="3844" width="2.5703125" style="338" customWidth="1"/>
    <col min="3845" max="3845" width="1" style="338" customWidth="1"/>
    <col min="3846" max="4085" width="9.140625" style="338"/>
    <col min="4086" max="4086" width="1" style="338" customWidth="1"/>
    <col min="4087" max="4087" width="2.5703125" style="338" customWidth="1"/>
    <col min="4088" max="4088" width="2.42578125" style="338" customWidth="1"/>
    <col min="4089" max="4089" width="11.42578125" style="338" customWidth="1"/>
    <col min="4090" max="4090" width="1.140625" style="338" customWidth="1"/>
    <col min="4091" max="4091" width="12.85546875" style="338" customWidth="1"/>
    <col min="4092" max="4092" width="1.140625" style="338" customWidth="1"/>
    <col min="4093" max="4094" width="12.85546875" style="338" customWidth="1"/>
    <col min="4095" max="4095" width="1.140625" style="338" customWidth="1"/>
    <col min="4096" max="4098" width="12.85546875" style="338" customWidth="1"/>
    <col min="4099" max="4099" width="0.85546875" style="338" customWidth="1"/>
    <col min="4100" max="4100" width="2.5703125" style="338" customWidth="1"/>
    <col min="4101" max="4101" width="1" style="338" customWidth="1"/>
    <col min="4102" max="4341" width="9.140625" style="338"/>
    <col min="4342" max="4342" width="1" style="338" customWidth="1"/>
    <col min="4343" max="4343" width="2.5703125" style="338" customWidth="1"/>
    <col min="4344" max="4344" width="2.42578125" style="338" customWidth="1"/>
    <col min="4345" max="4345" width="11.42578125" style="338" customWidth="1"/>
    <col min="4346" max="4346" width="1.140625" style="338" customWidth="1"/>
    <col min="4347" max="4347" width="12.85546875" style="338" customWidth="1"/>
    <col min="4348" max="4348" width="1.140625" style="338" customWidth="1"/>
    <col min="4349" max="4350" width="12.85546875" style="338" customWidth="1"/>
    <col min="4351" max="4351" width="1.140625" style="338" customWidth="1"/>
    <col min="4352" max="4354" width="12.85546875" style="338" customWidth="1"/>
    <col min="4355" max="4355" width="0.85546875" style="338" customWidth="1"/>
    <col min="4356" max="4356" width="2.5703125" style="338" customWidth="1"/>
    <col min="4357" max="4357" width="1" style="338" customWidth="1"/>
    <col min="4358" max="4597" width="9.140625" style="338"/>
    <col min="4598" max="4598" width="1" style="338" customWidth="1"/>
    <col min="4599" max="4599" width="2.5703125" style="338" customWidth="1"/>
    <col min="4600" max="4600" width="2.42578125" style="338" customWidth="1"/>
    <col min="4601" max="4601" width="11.42578125" style="338" customWidth="1"/>
    <col min="4602" max="4602" width="1.140625" style="338" customWidth="1"/>
    <col min="4603" max="4603" width="12.85546875" style="338" customWidth="1"/>
    <col min="4604" max="4604" width="1.140625" style="338" customWidth="1"/>
    <col min="4605" max="4606" width="12.85546875" style="338" customWidth="1"/>
    <col min="4607" max="4607" width="1.140625" style="338" customWidth="1"/>
    <col min="4608" max="4610" width="12.85546875" style="338" customWidth="1"/>
    <col min="4611" max="4611" width="0.85546875" style="338" customWidth="1"/>
    <col min="4612" max="4612" width="2.5703125" style="338" customWidth="1"/>
    <col min="4613" max="4613" width="1" style="338" customWidth="1"/>
    <col min="4614" max="4853" width="9.140625" style="338"/>
    <col min="4854" max="4854" width="1" style="338" customWidth="1"/>
    <col min="4855" max="4855" width="2.5703125" style="338" customWidth="1"/>
    <col min="4856" max="4856" width="2.42578125" style="338" customWidth="1"/>
    <col min="4857" max="4857" width="11.42578125" style="338" customWidth="1"/>
    <col min="4858" max="4858" width="1.140625" style="338" customWidth="1"/>
    <col min="4859" max="4859" width="12.85546875" style="338" customWidth="1"/>
    <col min="4860" max="4860" width="1.140625" style="338" customWidth="1"/>
    <col min="4861" max="4862" width="12.85546875" style="338" customWidth="1"/>
    <col min="4863" max="4863" width="1.140625" style="338" customWidth="1"/>
    <col min="4864" max="4866" width="12.85546875" style="338" customWidth="1"/>
    <col min="4867" max="4867" width="0.85546875" style="338" customWidth="1"/>
    <col min="4868" max="4868" width="2.5703125" style="338" customWidth="1"/>
    <col min="4869" max="4869" width="1" style="338" customWidth="1"/>
    <col min="4870" max="5109" width="9.140625" style="338"/>
    <col min="5110" max="5110" width="1" style="338" customWidth="1"/>
    <col min="5111" max="5111" width="2.5703125" style="338" customWidth="1"/>
    <col min="5112" max="5112" width="2.42578125" style="338" customWidth="1"/>
    <col min="5113" max="5113" width="11.42578125" style="338" customWidth="1"/>
    <col min="5114" max="5114" width="1.140625" style="338" customWidth="1"/>
    <col min="5115" max="5115" width="12.85546875" style="338" customWidth="1"/>
    <col min="5116" max="5116" width="1.140625" style="338" customWidth="1"/>
    <col min="5117" max="5118" width="12.85546875" style="338" customWidth="1"/>
    <col min="5119" max="5119" width="1.140625" style="338" customWidth="1"/>
    <col min="5120" max="5122" width="12.85546875" style="338" customWidth="1"/>
    <col min="5123" max="5123" width="0.85546875" style="338" customWidth="1"/>
    <col min="5124" max="5124" width="2.5703125" style="338" customWidth="1"/>
    <col min="5125" max="5125" width="1" style="338" customWidth="1"/>
    <col min="5126" max="5365" width="9.140625" style="338"/>
    <col min="5366" max="5366" width="1" style="338" customWidth="1"/>
    <col min="5367" max="5367" width="2.5703125" style="338" customWidth="1"/>
    <col min="5368" max="5368" width="2.42578125" style="338" customWidth="1"/>
    <col min="5369" max="5369" width="11.42578125" style="338" customWidth="1"/>
    <col min="5370" max="5370" width="1.140625" style="338" customWidth="1"/>
    <col min="5371" max="5371" width="12.85546875" style="338" customWidth="1"/>
    <col min="5372" max="5372" width="1.140625" style="338" customWidth="1"/>
    <col min="5373" max="5374" width="12.85546875" style="338" customWidth="1"/>
    <col min="5375" max="5375" width="1.140625" style="338" customWidth="1"/>
    <col min="5376" max="5378" width="12.85546875" style="338" customWidth="1"/>
    <col min="5379" max="5379" width="0.85546875" style="338" customWidth="1"/>
    <col min="5380" max="5380" width="2.5703125" style="338" customWidth="1"/>
    <col min="5381" max="5381" width="1" style="338" customWidth="1"/>
    <col min="5382" max="5621" width="9.140625" style="338"/>
    <col min="5622" max="5622" width="1" style="338" customWidth="1"/>
    <col min="5623" max="5623" width="2.5703125" style="338" customWidth="1"/>
    <col min="5624" max="5624" width="2.42578125" style="338" customWidth="1"/>
    <col min="5625" max="5625" width="11.42578125" style="338" customWidth="1"/>
    <col min="5626" max="5626" width="1.140625" style="338" customWidth="1"/>
    <col min="5627" max="5627" width="12.85546875" style="338" customWidth="1"/>
    <col min="5628" max="5628" width="1.140625" style="338" customWidth="1"/>
    <col min="5629" max="5630" width="12.85546875" style="338" customWidth="1"/>
    <col min="5631" max="5631" width="1.140625" style="338" customWidth="1"/>
    <col min="5632" max="5634" width="12.85546875" style="338" customWidth="1"/>
    <col min="5635" max="5635" width="0.85546875" style="338" customWidth="1"/>
    <col min="5636" max="5636" width="2.5703125" style="338" customWidth="1"/>
    <col min="5637" max="5637" width="1" style="338" customWidth="1"/>
    <col min="5638" max="5877" width="9.140625" style="338"/>
    <col min="5878" max="5878" width="1" style="338" customWidth="1"/>
    <col min="5879" max="5879" width="2.5703125" style="338" customWidth="1"/>
    <col min="5880" max="5880" width="2.42578125" style="338" customWidth="1"/>
    <col min="5881" max="5881" width="11.42578125" style="338" customWidth="1"/>
    <col min="5882" max="5882" width="1.140625" style="338" customWidth="1"/>
    <col min="5883" max="5883" width="12.85546875" style="338" customWidth="1"/>
    <col min="5884" max="5884" width="1.140625" style="338" customWidth="1"/>
    <col min="5885" max="5886" width="12.85546875" style="338" customWidth="1"/>
    <col min="5887" max="5887" width="1.140625" style="338" customWidth="1"/>
    <col min="5888" max="5890" width="12.85546875" style="338" customWidth="1"/>
    <col min="5891" max="5891" width="0.85546875" style="338" customWidth="1"/>
    <col min="5892" max="5892" width="2.5703125" style="338" customWidth="1"/>
    <col min="5893" max="5893" width="1" style="338" customWidth="1"/>
    <col min="5894" max="6133" width="9.140625" style="338"/>
    <col min="6134" max="6134" width="1" style="338" customWidth="1"/>
    <col min="6135" max="6135" width="2.5703125" style="338" customWidth="1"/>
    <col min="6136" max="6136" width="2.42578125" style="338" customWidth="1"/>
    <col min="6137" max="6137" width="11.42578125" style="338" customWidth="1"/>
    <col min="6138" max="6138" width="1.140625" style="338" customWidth="1"/>
    <col min="6139" max="6139" width="12.85546875" style="338" customWidth="1"/>
    <col min="6140" max="6140" width="1.140625" style="338" customWidth="1"/>
    <col min="6141" max="6142" width="12.85546875" style="338" customWidth="1"/>
    <col min="6143" max="6143" width="1.140625" style="338" customWidth="1"/>
    <col min="6144" max="6146" width="12.85546875" style="338" customWidth="1"/>
    <col min="6147" max="6147" width="0.85546875" style="338" customWidth="1"/>
    <col min="6148" max="6148" width="2.5703125" style="338" customWidth="1"/>
    <col min="6149" max="6149" width="1" style="338" customWidth="1"/>
    <col min="6150" max="6389" width="9.140625" style="338"/>
    <col min="6390" max="6390" width="1" style="338" customWidth="1"/>
    <col min="6391" max="6391" width="2.5703125" style="338" customWidth="1"/>
    <col min="6392" max="6392" width="2.42578125" style="338" customWidth="1"/>
    <col min="6393" max="6393" width="11.42578125" style="338" customWidth="1"/>
    <col min="6394" max="6394" width="1.140625" style="338" customWidth="1"/>
    <col min="6395" max="6395" width="12.85546875" style="338" customWidth="1"/>
    <col min="6396" max="6396" width="1.140625" style="338" customWidth="1"/>
    <col min="6397" max="6398" width="12.85546875" style="338" customWidth="1"/>
    <col min="6399" max="6399" width="1.140625" style="338" customWidth="1"/>
    <col min="6400" max="6402" width="12.85546875" style="338" customWidth="1"/>
    <col min="6403" max="6403" width="0.85546875" style="338" customWidth="1"/>
    <col min="6404" max="6404" width="2.5703125" style="338" customWidth="1"/>
    <col min="6405" max="6405" width="1" style="338" customWidth="1"/>
    <col min="6406" max="6645" width="9.140625" style="338"/>
    <col min="6646" max="6646" width="1" style="338" customWidth="1"/>
    <col min="6647" max="6647" width="2.5703125" style="338" customWidth="1"/>
    <col min="6648" max="6648" width="2.42578125" style="338" customWidth="1"/>
    <col min="6649" max="6649" width="11.42578125" style="338" customWidth="1"/>
    <col min="6650" max="6650" width="1.140625" style="338" customWidth="1"/>
    <col min="6651" max="6651" width="12.85546875" style="338" customWidth="1"/>
    <col min="6652" max="6652" width="1.140625" style="338" customWidth="1"/>
    <col min="6653" max="6654" width="12.85546875" style="338" customWidth="1"/>
    <col min="6655" max="6655" width="1.140625" style="338" customWidth="1"/>
    <col min="6656" max="6658" width="12.85546875" style="338" customWidth="1"/>
    <col min="6659" max="6659" width="0.85546875" style="338" customWidth="1"/>
    <col min="6660" max="6660" width="2.5703125" style="338" customWidth="1"/>
    <col min="6661" max="6661" width="1" style="338" customWidth="1"/>
    <col min="6662" max="6901" width="9.140625" style="338"/>
    <col min="6902" max="6902" width="1" style="338" customWidth="1"/>
    <col min="6903" max="6903" width="2.5703125" style="338" customWidth="1"/>
    <col min="6904" max="6904" width="2.42578125" style="338" customWidth="1"/>
    <col min="6905" max="6905" width="11.42578125" style="338" customWidth="1"/>
    <col min="6906" max="6906" width="1.140625" style="338" customWidth="1"/>
    <col min="6907" max="6907" width="12.85546875" style="338" customWidth="1"/>
    <col min="6908" max="6908" width="1.140625" style="338" customWidth="1"/>
    <col min="6909" max="6910" width="12.85546875" style="338" customWidth="1"/>
    <col min="6911" max="6911" width="1.140625" style="338" customWidth="1"/>
    <col min="6912" max="6914" width="12.85546875" style="338" customWidth="1"/>
    <col min="6915" max="6915" width="0.85546875" style="338" customWidth="1"/>
    <col min="6916" max="6916" width="2.5703125" style="338" customWidth="1"/>
    <col min="6917" max="6917" width="1" style="338" customWidth="1"/>
    <col min="6918" max="7157" width="9.140625" style="338"/>
    <col min="7158" max="7158" width="1" style="338" customWidth="1"/>
    <col min="7159" max="7159" width="2.5703125" style="338" customWidth="1"/>
    <col min="7160" max="7160" width="2.42578125" style="338" customWidth="1"/>
    <col min="7161" max="7161" width="11.42578125" style="338" customWidth="1"/>
    <col min="7162" max="7162" width="1.140625" style="338" customWidth="1"/>
    <col min="7163" max="7163" width="12.85546875" style="338" customWidth="1"/>
    <col min="7164" max="7164" width="1.140625" style="338" customWidth="1"/>
    <col min="7165" max="7166" width="12.85546875" style="338" customWidth="1"/>
    <col min="7167" max="7167" width="1.140625" style="338" customWidth="1"/>
    <col min="7168" max="7170" width="12.85546875" style="338" customWidth="1"/>
    <col min="7171" max="7171" width="0.85546875" style="338" customWidth="1"/>
    <col min="7172" max="7172" width="2.5703125" style="338" customWidth="1"/>
    <col min="7173" max="7173" width="1" style="338" customWidth="1"/>
    <col min="7174" max="7413" width="9.140625" style="338"/>
    <col min="7414" max="7414" width="1" style="338" customWidth="1"/>
    <col min="7415" max="7415" width="2.5703125" style="338" customWidth="1"/>
    <col min="7416" max="7416" width="2.42578125" style="338" customWidth="1"/>
    <col min="7417" max="7417" width="11.42578125" style="338" customWidth="1"/>
    <col min="7418" max="7418" width="1.140625" style="338" customWidth="1"/>
    <col min="7419" max="7419" width="12.85546875" style="338" customWidth="1"/>
    <col min="7420" max="7420" width="1.140625" style="338" customWidth="1"/>
    <col min="7421" max="7422" width="12.85546875" style="338" customWidth="1"/>
    <col min="7423" max="7423" width="1.140625" style="338" customWidth="1"/>
    <col min="7424" max="7426" width="12.85546875" style="338" customWidth="1"/>
    <col min="7427" max="7427" width="0.85546875" style="338" customWidth="1"/>
    <col min="7428" max="7428" width="2.5703125" style="338" customWidth="1"/>
    <col min="7429" max="7429" width="1" style="338" customWidth="1"/>
    <col min="7430" max="7669" width="9.140625" style="338"/>
    <col min="7670" max="7670" width="1" style="338" customWidth="1"/>
    <col min="7671" max="7671" width="2.5703125" style="338" customWidth="1"/>
    <col min="7672" max="7672" width="2.42578125" style="338" customWidth="1"/>
    <col min="7673" max="7673" width="11.42578125" style="338" customWidth="1"/>
    <col min="7674" max="7674" width="1.140625" style="338" customWidth="1"/>
    <col min="7675" max="7675" width="12.85546875" style="338" customWidth="1"/>
    <col min="7676" max="7676" width="1.140625" style="338" customWidth="1"/>
    <col min="7677" max="7678" width="12.85546875" style="338" customWidth="1"/>
    <col min="7679" max="7679" width="1.140625" style="338" customWidth="1"/>
    <col min="7680" max="7682" width="12.85546875" style="338" customWidth="1"/>
    <col min="7683" max="7683" width="0.85546875" style="338" customWidth="1"/>
    <col min="7684" max="7684" width="2.5703125" style="338" customWidth="1"/>
    <col min="7685" max="7685" width="1" style="338" customWidth="1"/>
    <col min="7686" max="7925" width="9.140625" style="338"/>
    <col min="7926" max="7926" width="1" style="338" customWidth="1"/>
    <col min="7927" max="7927" width="2.5703125" style="338" customWidth="1"/>
    <col min="7928" max="7928" width="2.42578125" style="338" customWidth="1"/>
    <col min="7929" max="7929" width="11.42578125" style="338" customWidth="1"/>
    <col min="7930" max="7930" width="1.140625" style="338" customWidth="1"/>
    <col min="7931" max="7931" width="12.85546875" style="338" customWidth="1"/>
    <col min="7932" max="7932" width="1.140625" style="338" customWidth="1"/>
    <col min="7933" max="7934" width="12.85546875" style="338" customWidth="1"/>
    <col min="7935" max="7935" width="1.140625" style="338" customWidth="1"/>
    <col min="7936" max="7938" width="12.85546875" style="338" customWidth="1"/>
    <col min="7939" max="7939" width="0.85546875" style="338" customWidth="1"/>
    <col min="7940" max="7940" width="2.5703125" style="338" customWidth="1"/>
    <col min="7941" max="7941" width="1" style="338" customWidth="1"/>
    <col min="7942" max="8181" width="9.140625" style="338"/>
    <col min="8182" max="8182" width="1" style="338" customWidth="1"/>
    <col min="8183" max="8183" width="2.5703125" style="338" customWidth="1"/>
    <col min="8184" max="8184" width="2.42578125" style="338" customWidth="1"/>
    <col min="8185" max="8185" width="11.42578125" style="338" customWidth="1"/>
    <col min="8186" max="8186" width="1.140625" style="338" customWidth="1"/>
    <col min="8187" max="8187" width="12.85546875" style="338" customWidth="1"/>
    <col min="8188" max="8188" width="1.140625" style="338" customWidth="1"/>
    <col min="8189" max="8190" width="12.85546875" style="338" customWidth="1"/>
    <col min="8191" max="8191" width="1.140625" style="338" customWidth="1"/>
    <col min="8192" max="8194" width="12.85546875" style="338" customWidth="1"/>
    <col min="8195" max="8195" width="0.85546875" style="338" customWidth="1"/>
    <col min="8196" max="8196" width="2.5703125" style="338" customWidth="1"/>
    <col min="8197" max="8197" width="1" style="338" customWidth="1"/>
    <col min="8198" max="8437" width="9.140625" style="338"/>
    <col min="8438" max="8438" width="1" style="338" customWidth="1"/>
    <col min="8439" max="8439" width="2.5703125" style="338" customWidth="1"/>
    <col min="8440" max="8440" width="2.42578125" style="338" customWidth="1"/>
    <col min="8441" max="8441" width="11.42578125" style="338" customWidth="1"/>
    <col min="8442" max="8442" width="1.140625" style="338" customWidth="1"/>
    <col min="8443" max="8443" width="12.85546875" style="338" customWidth="1"/>
    <col min="8444" max="8444" width="1.140625" style="338" customWidth="1"/>
    <col min="8445" max="8446" width="12.85546875" style="338" customWidth="1"/>
    <col min="8447" max="8447" width="1.140625" style="338" customWidth="1"/>
    <col min="8448" max="8450" width="12.85546875" style="338" customWidth="1"/>
    <col min="8451" max="8451" width="0.85546875" style="338" customWidth="1"/>
    <col min="8452" max="8452" width="2.5703125" style="338" customWidth="1"/>
    <col min="8453" max="8453" width="1" style="338" customWidth="1"/>
    <col min="8454" max="8693" width="9.140625" style="338"/>
    <col min="8694" max="8694" width="1" style="338" customWidth="1"/>
    <col min="8695" max="8695" width="2.5703125" style="338" customWidth="1"/>
    <col min="8696" max="8696" width="2.42578125" style="338" customWidth="1"/>
    <col min="8697" max="8697" width="11.42578125" style="338" customWidth="1"/>
    <col min="8698" max="8698" width="1.140625" style="338" customWidth="1"/>
    <col min="8699" max="8699" width="12.85546875" style="338" customWidth="1"/>
    <col min="8700" max="8700" width="1.140625" style="338" customWidth="1"/>
    <col min="8701" max="8702" width="12.85546875" style="338" customWidth="1"/>
    <col min="8703" max="8703" width="1.140625" style="338" customWidth="1"/>
    <col min="8704" max="8706" width="12.85546875" style="338" customWidth="1"/>
    <col min="8707" max="8707" width="0.85546875" style="338" customWidth="1"/>
    <col min="8708" max="8708" width="2.5703125" style="338" customWidth="1"/>
    <col min="8709" max="8709" width="1" style="338" customWidth="1"/>
    <col min="8710" max="8949" width="9.140625" style="338"/>
    <col min="8950" max="8950" width="1" style="338" customWidth="1"/>
    <col min="8951" max="8951" width="2.5703125" style="338" customWidth="1"/>
    <col min="8952" max="8952" width="2.42578125" style="338" customWidth="1"/>
    <col min="8953" max="8953" width="11.42578125" style="338" customWidth="1"/>
    <col min="8954" max="8954" width="1.140625" style="338" customWidth="1"/>
    <col min="8955" max="8955" width="12.85546875" style="338" customWidth="1"/>
    <col min="8956" max="8956" width="1.140625" style="338" customWidth="1"/>
    <col min="8957" max="8958" width="12.85546875" style="338" customWidth="1"/>
    <col min="8959" max="8959" width="1.140625" style="338" customWidth="1"/>
    <col min="8960" max="8962" width="12.85546875" style="338" customWidth="1"/>
    <col min="8963" max="8963" width="0.85546875" style="338" customWidth="1"/>
    <col min="8964" max="8964" width="2.5703125" style="338" customWidth="1"/>
    <col min="8965" max="8965" width="1" style="338" customWidth="1"/>
    <col min="8966" max="9205" width="9.140625" style="338"/>
    <col min="9206" max="9206" width="1" style="338" customWidth="1"/>
    <col min="9207" max="9207" width="2.5703125" style="338" customWidth="1"/>
    <col min="9208" max="9208" width="2.42578125" style="338" customWidth="1"/>
    <col min="9209" max="9209" width="11.42578125" style="338" customWidth="1"/>
    <col min="9210" max="9210" width="1.140625" style="338" customWidth="1"/>
    <col min="9211" max="9211" width="12.85546875" style="338" customWidth="1"/>
    <col min="9212" max="9212" width="1.140625" style="338" customWidth="1"/>
    <col min="9213" max="9214" width="12.85546875" style="338" customWidth="1"/>
    <col min="9215" max="9215" width="1.140625" style="338" customWidth="1"/>
    <col min="9216" max="9218" width="12.85546875" style="338" customWidth="1"/>
    <col min="9219" max="9219" width="0.85546875" style="338" customWidth="1"/>
    <col min="9220" max="9220" width="2.5703125" style="338" customWidth="1"/>
    <col min="9221" max="9221" width="1" style="338" customWidth="1"/>
    <col min="9222" max="9461" width="9.140625" style="338"/>
    <col min="9462" max="9462" width="1" style="338" customWidth="1"/>
    <col min="9463" max="9463" width="2.5703125" style="338" customWidth="1"/>
    <col min="9464" max="9464" width="2.42578125" style="338" customWidth="1"/>
    <col min="9465" max="9465" width="11.42578125" style="338" customWidth="1"/>
    <col min="9466" max="9466" width="1.140625" style="338" customWidth="1"/>
    <col min="9467" max="9467" width="12.85546875" style="338" customWidth="1"/>
    <col min="9468" max="9468" width="1.140625" style="338" customWidth="1"/>
    <col min="9469" max="9470" width="12.85546875" style="338" customWidth="1"/>
    <col min="9471" max="9471" width="1.140625" style="338" customWidth="1"/>
    <col min="9472" max="9474" width="12.85546875" style="338" customWidth="1"/>
    <col min="9475" max="9475" width="0.85546875" style="338" customWidth="1"/>
    <col min="9476" max="9476" width="2.5703125" style="338" customWidth="1"/>
    <col min="9477" max="9477" width="1" style="338" customWidth="1"/>
    <col min="9478" max="9717" width="9.140625" style="338"/>
    <col min="9718" max="9718" width="1" style="338" customWidth="1"/>
    <col min="9719" max="9719" width="2.5703125" style="338" customWidth="1"/>
    <col min="9720" max="9720" width="2.42578125" style="338" customWidth="1"/>
    <col min="9721" max="9721" width="11.42578125" style="338" customWidth="1"/>
    <col min="9722" max="9722" width="1.140625" style="338" customWidth="1"/>
    <col min="9723" max="9723" width="12.85546875" style="338" customWidth="1"/>
    <col min="9724" max="9724" width="1.140625" style="338" customWidth="1"/>
    <col min="9725" max="9726" width="12.85546875" style="338" customWidth="1"/>
    <col min="9727" max="9727" width="1.140625" style="338" customWidth="1"/>
    <col min="9728" max="9730" width="12.85546875" style="338" customWidth="1"/>
    <col min="9731" max="9731" width="0.85546875" style="338" customWidth="1"/>
    <col min="9732" max="9732" width="2.5703125" style="338" customWidth="1"/>
    <col min="9733" max="9733" width="1" style="338" customWidth="1"/>
    <col min="9734" max="9973" width="9.140625" style="338"/>
    <col min="9974" max="9974" width="1" style="338" customWidth="1"/>
    <col min="9975" max="9975" width="2.5703125" style="338" customWidth="1"/>
    <col min="9976" max="9976" width="2.42578125" style="338" customWidth="1"/>
    <col min="9977" max="9977" width="11.42578125" style="338" customWidth="1"/>
    <col min="9978" max="9978" width="1.140625" style="338" customWidth="1"/>
    <col min="9979" max="9979" width="12.85546875" style="338" customWidth="1"/>
    <col min="9980" max="9980" width="1.140625" style="338" customWidth="1"/>
    <col min="9981" max="9982" width="12.85546875" style="338" customWidth="1"/>
    <col min="9983" max="9983" width="1.140625" style="338" customWidth="1"/>
    <col min="9984" max="9986" width="12.85546875" style="338" customWidth="1"/>
    <col min="9987" max="9987" width="0.85546875" style="338" customWidth="1"/>
    <col min="9988" max="9988" width="2.5703125" style="338" customWidth="1"/>
    <col min="9989" max="9989" width="1" style="338" customWidth="1"/>
    <col min="9990" max="10229" width="9.140625" style="338"/>
    <col min="10230" max="10230" width="1" style="338" customWidth="1"/>
    <col min="10231" max="10231" width="2.5703125" style="338" customWidth="1"/>
    <col min="10232" max="10232" width="2.42578125" style="338" customWidth="1"/>
    <col min="10233" max="10233" width="11.42578125" style="338" customWidth="1"/>
    <col min="10234" max="10234" width="1.140625" style="338" customWidth="1"/>
    <col min="10235" max="10235" width="12.85546875" style="338" customWidth="1"/>
    <col min="10236" max="10236" width="1.140625" style="338" customWidth="1"/>
    <col min="10237" max="10238" width="12.85546875" style="338" customWidth="1"/>
    <col min="10239" max="10239" width="1.140625" style="338" customWidth="1"/>
    <col min="10240" max="10242" width="12.85546875" style="338" customWidth="1"/>
    <col min="10243" max="10243" width="0.85546875" style="338" customWidth="1"/>
    <col min="10244" max="10244" width="2.5703125" style="338" customWidth="1"/>
    <col min="10245" max="10245" width="1" style="338" customWidth="1"/>
    <col min="10246" max="10485" width="9.140625" style="338"/>
    <col min="10486" max="10486" width="1" style="338" customWidth="1"/>
    <col min="10487" max="10487" width="2.5703125" style="338" customWidth="1"/>
    <col min="10488" max="10488" width="2.42578125" style="338" customWidth="1"/>
    <col min="10489" max="10489" width="11.42578125" style="338" customWidth="1"/>
    <col min="10490" max="10490" width="1.140625" style="338" customWidth="1"/>
    <col min="10491" max="10491" width="12.85546875" style="338" customWidth="1"/>
    <col min="10492" max="10492" width="1.140625" style="338" customWidth="1"/>
    <col min="10493" max="10494" width="12.85546875" style="338" customWidth="1"/>
    <col min="10495" max="10495" width="1.140625" style="338" customWidth="1"/>
    <col min="10496" max="10498" width="12.85546875" style="338" customWidth="1"/>
    <col min="10499" max="10499" width="0.85546875" style="338" customWidth="1"/>
    <col min="10500" max="10500" width="2.5703125" style="338" customWidth="1"/>
    <col min="10501" max="10501" width="1" style="338" customWidth="1"/>
    <col min="10502" max="10741" width="9.140625" style="338"/>
    <col min="10742" max="10742" width="1" style="338" customWidth="1"/>
    <col min="10743" max="10743" width="2.5703125" style="338" customWidth="1"/>
    <col min="10744" max="10744" width="2.42578125" style="338" customWidth="1"/>
    <col min="10745" max="10745" width="11.42578125" style="338" customWidth="1"/>
    <col min="10746" max="10746" width="1.140625" style="338" customWidth="1"/>
    <col min="10747" max="10747" width="12.85546875" style="338" customWidth="1"/>
    <col min="10748" max="10748" width="1.140625" style="338" customWidth="1"/>
    <col min="10749" max="10750" width="12.85546875" style="338" customWidth="1"/>
    <col min="10751" max="10751" width="1.140625" style="338" customWidth="1"/>
    <col min="10752" max="10754" width="12.85546875" style="338" customWidth="1"/>
    <col min="10755" max="10755" width="0.85546875" style="338" customWidth="1"/>
    <col min="10756" max="10756" width="2.5703125" style="338" customWidth="1"/>
    <col min="10757" max="10757" width="1" style="338" customWidth="1"/>
    <col min="10758" max="10997" width="9.140625" style="338"/>
    <col min="10998" max="10998" width="1" style="338" customWidth="1"/>
    <col min="10999" max="10999" width="2.5703125" style="338" customWidth="1"/>
    <col min="11000" max="11000" width="2.42578125" style="338" customWidth="1"/>
    <col min="11001" max="11001" width="11.42578125" style="338" customWidth="1"/>
    <col min="11002" max="11002" width="1.140625" style="338" customWidth="1"/>
    <col min="11003" max="11003" width="12.85546875" style="338" customWidth="1"/>
    <col min="11004" max="11004" width="1.140625" style="338" customWidth="1"/>
    <col min="11005" max="11006" width="12.85546875" style="338" customWidth="1"/>
    <col min="11007" max="11007" width="1.140625" style="338" customWidth="1"/>
    <col min="11008" max="11010" width="12.85546875" style="338" customWidth="1"/>
    <col min="11011" max="11011" width="0.85546875" style="338" customWidth="1"/>
    <col min="11012" max="11012" width="2.5703125" style="338" customWidth="1"/>
    <col min="11013" max="11013" width="1" style="338" customWidth="1"/>
    <col min="11014" max="11253" width="9.140625" style="338"/>
    <col min="11254" max="11254" width="1" style="338" customWidth="1"/>
    <col min="11255" max="11255" width="2.5703125" style="338" customWidth="1"/>
    <col min="11256" max="11256" width="2.42578125" style="338" customWidth="1"/>
    <col min="11257" max="11257" width="11.42578125" style="338" customWidth="1"/>
    <col min="11258" max="11258" width="1.140625" style="338" customWidth="1"/>
    <col min="11259" max="11259" width="12.85546875" style="338" customWidth="1"/>
    <col min="11260" max="11260" width="1.140625" style="338" customWidth="1"/>
    <col min="11261" max="11262" width="12.85546875" style="338" customWidth="1"/>
    <col min="11263" max="11263" width="1.140625" style="338" customWidth="1"/>
    <col min="11264" max="11266" width="12.85546875" style="338" customWidth="1"/>
    <col min="11267" max="11267" width="0.85546875" style="338" customWidth="1"/>
    <col min="11268" max="11268" width="2.5703125" style="338" customWidth="1"/>
    <col min="11269" max="11269" width="1" style="338" customWidth="1"/>
    <col min="11270" max="11509" width="9.140625" style="338"/>
    <col min="11510" max="11510" width="1" style="338" customWidth="1"/>
    <col min="11511" max="11511" width="2.5703125" style="338" customWidth="1"/>
    <col min="11512" max="11512" width="2.42578125" style="338" customWidth="1"/>
    <col min="11513" max="11513" width="11.42578125" style="338" customWidth="1"/>
    <col min="11514" max="11514" width="1.140625" style="338" customWidth="1"/>
    <col min="11515" max="11515" width="12.85546875" style="338" customWidth="1"/>
    <col min="11516" max="11516" width="1.140625" style="338" customWidth="1"/>
    <col min="11517" max="11518" width="12.85546875" style="338" customWidth="1"/>
    <col min="11519" max="11519" width="1.140625" style="338" customWidth="1"/>
    <col min="11520" max="11522" width="12.85546875" style="338" customWidth="1"/>
    <col min="11523" max="11523" width="0.85546875" style="338" customWidth="1"/>
    <col min="11524" max="11524" width="2.5703125" style="338" customWidth="1"/>
    <col min="11525" max="11525" width="1" style="338" customWidth="1"/>
    <col min="11526" max="11765" width="9.140625" style="338"/>
    <col min="11766" max="11766" width="1" style="338" customWidth="1"/>
    <col min="11767" max="11767" width="2.5703125" style="338" customWidth="1"/>
    <col min="11768" max="11768" width="2.42578125" style="338" customWidth="1"/>
    <col min="11769" max="11769" width="11.42578125" style="338" customWidth="1"/>
    <col min="11770" max="11770" width="1.140625" style="338" customWidth="1"/>
    <col min="11771" max="11771" width="12.85546875" style="338" customWidth="1"/>
    <col min="11772" max="11772" width="1.140625" style="338" customWidth="1"/>
    <col min="11773" max="11774" width="12.85546875" style="338" customWidth="1"/>
    <col min="11775" max="11775" width="1.140625" style="338" customWidth="1"/>
    <col min="11776" max="11778" width="12.85546875" style="338" customWidth="1"/>
    <col min="11779" max="11779" width="0.85546875" style="338" customWidth="1"/>
    <col min="11780" max="11780" width="2.5703125" style="338" customWidth="1"/>
    <col min="11781" max="11781" width="1" style="338" customWidth="1"/>
    <col min="11782" max="12021" width="9.140625" style="338"/>
    <col min="12022" max="12022" width="1" style="338" customWidth="1"/>
    <col min="12023" max="12023" width="2.5703125" style="338" customWidth="1"/>
    <col min="12024" max="12024" width="2.42578125" style="338" customWidth="1"/>
    <col min="12025" max="12025" width="11.42578125" style="338" customWidth="1"/>
    <col min="12026" max="12026" width="1.140625" style="338" customWidth="1"/>
    <col min="12027" max="12027" width="12.85546875" style="338" customWidth="1"/>
    <col min="12028" max="12028" width="1.140625" style="338" customWidth="1"/>
    <col min="12029" max="12030" width="12.85546875" style="338" customWidth="1"/>
    <col min="12031" max="12031" width="1.140625" style="338" customWidth="1"/>
    <col min="12032" max="12034" width="12.85546875" style="338" customWidth="1"/>
    <col min="12035" max="12035" width="0.85546875" style="338" customWidth="1"/>
    <col min="12036" max="12036" width="2.5703125" style="338" customWidth="1"/>
    <col min="12037" max="12037" width="1" style="338" customWidth="1"/>
    <col min="12038" max="12277" width="9.140625" style="338"/>
    <col min="12278" max="12278" width="1" style="338" customWidth="1"/>
    <col min="12279" max="12279" width="2.5703125" style="338" customWidth="1"/>
    <col min="12280" max="12280" width="2.42578125" style="338" customWidth="1"/>
    <col min="12281" max="12281" width="11.42578125" style="338" customWidth="1"/>
    <col min="12282" max="12282" width="1.140625" style="338" customWidth="1"/>
    <col min="12283" max="12283" width="12.85546875" style="338" customWidth="1"/>
    <col min="12284" max="12284" width="1.140625" style="338" customWidth="1"/>
    <col min="12285" max="12286" width="12.85546875" style="338" customWidth="1"/>
    <col min="12287" max="12287" width="1.140625" style="338" customWidth="1"/>
    <col min="12288" max="12290" width="12.85546875" style="338" customWidth="1"/>
    <col min="12291" max="12291" width="0.85546875" style="338" customWidth="1"/>
    <col min="12292" max="12292" width="2.5703125" style="338" customWidth="1"/>
    <col min="12293" max="12293" width="1" style="338" customWidth="1"/>
    <col min="12294" max="12533" width="9.140625" style="338"/>
    <col min="12534" max="12534" width="1" style="338" customWidth="1"/>
    <col min="12535" max="12535" width="2.5703125" style="338" customWidth="1"/>
    <col min="12536" max="12536" width="2.42578125" style="338" customWidth="1"/>
    <col min="12537" max="12537" width="11.42578125" style="338" customWidth="1"/>
    <col min="12538" max="12538" width="1.140625" style="338" customWidth="1"/>
    <col min="12539" max="12539" width="12.85546875" style="338" customWidth="1"/>
    <col min="12540" max="12540" width="1.140625" style="338" customWidth="1"/>
    <col min="12541" max="12542" width="12.85546875" style="338" customWidth="1"/>
    <col min="12543" max="12543" width="1.140625" style="338" customWidth="1"/>
    <col min="12544" max="12546" width="12.85546875" style="338" customWidth="1"/>
    <col min="12547" max="12547" width="0.85546875" style="338" customWidth="1"/>
    <col min="12548" max="12548" width="2.5703125" style="338" customWidth="1"/>
    <col min="12549" max="12549" width="1" style="338" customWidth="1"/>
    <col min="12550" max="12789" width="9.140625" style="338"/>
    <col min="12790" max="12790" width="1" style="338" customWidth="1"/>
    <col min="12791" max="12791" width="2.5703125" style="338" customWidth="1"/>
    <col min="12792" max="12792" width="2.42578125" style="338" customWidth="1"/>
    <col min="12793" max="12793" width="11.42578125" style="338" customWidth="1"/>
    <col min="12794" max="12794" width="1.140625" style="338" customWidth="1"/>
    <col min="12795" max="12795" width="12.85546875" style="338" customWidth="1"/>
    <col min="12796" max="12796" width="1.140625" style="338" customWidth="1"/>
    <col min="12797" max="12798" width="12.85546875" style="338" customWidth="1"/>
    <col min="12799" max="12799" width="1.140625" style="338" customWidth="1"/>
    <col min="12800" max="12802" width="12.85546875" style="338" customWidth="1"/>
    <col min="12803" max="12803" width="0.85546875" style="338" customWidth="1"/>
    <col min="12804" max="12804" width="2.5703125" style="338" customWidth="1"/>
    <col min="12805" max="12805" width="1" style="338" customWidth="1"/>
    <col min="12806" max="13045" width="9.140625" style="338"/>
    <col min="13046" max="13046" width="1" style="338" customWidth="1"/>
    <col min="13047" max="13047" width="2.5703125" style="338" customWidth="1"/>
    <col min="13048" max="13048" width="2.42578125" style="338" customWidth="1"/>
    <col min="13049" max="13049" width="11.42578125" style="338" customWidth="1"/>
    <col min="13050" max="13050" width="1.140625" style="338" customWidth="1"/>
    <col min="13051" max="13051" width="12.85546875" style="338" customWidth="1"/>
    <col min="13052" max="13052" width="1.140625" style="338" customWidth="1"/>
    <col min="13053" max="13054" width="12.85546875" style="338" customWidth="1"/>
    <col min="13055" max="13055" width="1.140625" style="338" customWidth="1"/>
    <col min="13056" max="13058" width="12.85546875" style="338" customWidth="1"/>
    <col min="13059" max="13059" width="0.85546875" style="338" customWidth="1"/>
    <col min="13060" max="13060" width="2.5703125" style="338" customWidth="1"/>
    <col min="13061" max="13061" width="1" style="338" customWidth="1"/>
    <col min="13062" max="13301" width="9.140625" style="338"/>
    <col min="13302" max="13302" width="1" style="338" customWidth="1"/>
    <col min="13303" max="13303" width="2.5703125" style="338" customWidth="1"/>
    <col min="13304" max="13304" width="2.42578125" style="338" customWidth="1"/>
    <col min="13305" max="13305" width="11.42578125" style="338" customWidth="1"/>
    <col min="13306" max="13306" width="1.140625" style="338" customWidth="1"/>
    <col min="13307" max="13307" width="12.85546875" style="338" customWidth="1"/>
    <col min="13308" max="13308" width="1.140625" style="338" customWidth="1"/>
    <col min="13309" max="13310" width="12.85546875" style="338" customWidth="1"/>
    <col min="13311" max="13311" width="1.140625" style="338" customWidth="1"/>
    <col min="13312" max="13314" width="12.85546875" style="338" customWidth="1"/>
    <col min="13315" max="13315" width="0.85546875" style="338" customWidth="1"/>
    <col min="13316" max="13316" width="2.5703125" style="338" customWidth="1"/>
    <col min="13317" max="13317" width="1" style="338" customWidth="1"/>
    <col min="13318" max="13557" width="9.140625" style="338"/>
    <col min="13558" max="13558" width="1" style="338" customWidth="1"/>
    <col min="13559" max="13559" width="2.5703125" style="338" customWidth="1"/>
    <col min="13560" max="13560" width="2.42578125" style="338" customWidth="1"/>
    <col min="13561" max="13561" width="11.42578125" style="338" customWidth="1"/>
    <col min="13562" max="13562" width="1.140625" style="338" customWidth="1"/>
    <col min="13563" max="13563" width="12.85546875" style="338" customWidth="1"/>
    <col min="13564" max="13564" width="1.140625" style="338" customWidth="1"/>
    <col min="13565" max="13566" width="12.85546875" style="338" customWidth="1"/>
    <col min="13567" max="13567" width="1.140625" style="338" customWidth="1"/>
    <col min="13568" max="13570" width="12.85546875" style="338" customWidth="1"/>
    <col min="13571" max="13571" width="0.85546875" style="338" customWidth="1"/>
    <col min="13572" max="13572" width="2.5703125" style="338" customWidth="1"/>
    <col min="13573" max="13573" width="1" style="338" customWidth="1"/>
    <col min="13574" max="13813" width="9.140625" style="338"/>
    <col min="13814" max="13814" width="1" style="338" customWidth="1"/>
    <col min="13815" max="13815" width="2.5703125" style="338" customWidth="1"/>
    <col min="13816" max="13816" width="2.42578125" style="338" customWidth="1"/>
    <col min="13817" max="13817" width="11.42578125" style="338" customWidth="1"/>
    <col min="13818" max="13818" width="1.140625" style="338" customWidth="1"/>
    <col min="13819" max="13819" width="12.85546875" style="338" customWidth="1"/>
    <col min="13820" max="13820" width="1.140625" style="338" customWidth="1"/>
    <col min="13821" max="13822" width="12.85546875" style="338" customWidth="1"/>
    <col min="13823" max="13823" width="1.140625" style="338" customWidth="1"/>
    <col min="13824" max="13826" width="12.85546875" style="338" customWidth="1"/>
    <col min="13827" max="13827" width="0.85546875" style="338" customWidth="1"/>
    <col min="13828" max="13828" width="2.5703125" style="338" customWidth="1"/>
    <col min="13829" max="13829" width="1" style="338" customWidth="1"/>
    <col min="13830" max="14069" width="9.140625" style="338"/>
    <col min="14070" max="14070" width="1" style="338" customWidth="1"/>
    <col min="14071" max="14071" width="2.5703125" style="338" customWidth="1"/>
    <col min="14072" max="14072" width="2.42578125" style="338" customWidth="1"/>
    <col min="14073" max="14073" width="11.42578125" style="338" customWidth="1"/>
    <col min="14074" max="14074" width="1.140625" style="338" customWidth="1"/>
    <col min="14075" max="14075" width="12.85546875" style="338" customWidth="1"/>
    <col min="14076" max="14076" width="1.140625" style="338" customWidth="1"/>
    <col min="14077" max="14078" width="12.85546875" style="338" customWidth="1"/>
    <col min="14079" max="14079" width="1.140625" style="338" customWidth="1"/>
    <col min="14080" max="14082" width="12.85546875" style="338" customWidth="1"/>
    <col min="14083" max="14083" width="0.85546875" style="338" customWidth="1"/>
    <col min="14084" max="14084" width="2.5703125" style="338" customWidth="1"/>
    <col min="14085" max="14085" width="1" style="338" customWidth="1"/>
    <col min="14086" max="14325" width="9.140625" style="338"/>
    <col min="14326" max="14326" width="1" style="338" customWidth="1"/>
    <col min="14327" max="14327" width="2.5703125" style="338" customWidth="1"/>
    <col min="14328" max="14328" width="2.42578125" style="338" customWidth="1"/>
    <col min="14329" max="14329" width="11.42578125" style="338" customWidth="1"/>
    <col min="14330" max="14330" width="1.140625" style="338" customWidth="1"/>
    <col min="14331" max="14331" width="12.85546875" style="338" customWidth="1"/>
    <col min="14332" max="14332" width="1.140625" style="338" customWidth="1"/>
    <col min="14333" max="14334" width="12.85546875" style="338" customWidth="1"/>
    <col min="14335" max="14335" width="1.140625" style="338" customWidth="1"/>
    <col min="14336" max="14338" width="12.85546875" style="338" customWidth="1"/>
    <col min="14339" max="14339" width="0.85546875" style="338" customWidth="1"/>
    <col min="14340" max="14340" width="2.5703125" style="338" customWidth="1"/>
    <col min="14341" max="14341" width="1" style="338" customWidth="1"/>
    <col min="14342" max="14581" width="9.140625" style="338"/>
    <col min="14582" max="14582" width="1" style="338" customWidth="1"/>
    <col min="14583" max="14583" width="2.5703125" style="338" customWidth="1"/>
    <col min="14584" max="14584" width="2.42578125" style="338" customWidth="1"/>
    <col min="14585" max="14585" width="11.42578125" style="338" customWidth="1"/>
    <col min="14586" max="14586" width="1.140625" style="338" customWidth="1"/>
    <col min="14587" max="14587" width="12.85546875" style="338" customWidth="1"/>
    <col min="14588" max="14588" width="1.140625" style="338" customWidth="1"/>
    <col min="14589" max="14590" width="12.85546875" style="338" customWidth="1"/>
    <col min="14591" max="14591" width="1.140625" style="338" customWidth="1"/>
    <col min="14592" max="14594" width="12.85546875" style="338" customWidth="1"/>
    <col min="14595" max="14595" width="0.85546875" style="338" customWidth="1"/>
    <col min="14596" max="14596" width="2.5703125" style="338" customWidth="1"/>
    <col min="14597" max="14597" width="1" style="338" customWidth="1"/>
    <col min="14598" max="14837" width="9.140625" style="338"/>
    <col min="14838" max="14838" width="1" style="338" customWidth="1"/>
    <col min="14839" max="14839" width="2.5703125" style="338" customWidth="1"/>
    <col min="14840" max="14840" width="2.42578125" style="338" customWidth="1"/>
    <col min="14841" max="14841" width="11.42578125" style="338" customWidth="1"/>
    <col min="14842" max="14842" width="1.140625" style="338" customWidth="1"/>
    <col min="14843" max="14843" width="12.85546875" style="338" customWidth="1"/>
    <col min="14844" max="14844" width="1.140625" style="338" customWidth="1"/>
    <col min="14845" max="14846" width="12.85546875" style="338" customWidth="1"/>
    <col min="14847" max="14847" width="1.140625" style="338" customWidth="1"/>
    <col min="14848" max="14850" width="12.85546875" style="338" customWidth="1"/>
    <col min="14851" max="14851" width="0.85546875" style="338" customWidth="1"/>
    <col min="14852" max="14852" width="2.5703125" style="338" customWidth="1"/>
    <col min="14853" max="14853" width="1" style="338" customWidth="1"/>
    <col min="14854" max="15093" width="9.140625" style="338"/>
    <col min="15094" max="15094" width="1" style="338" customWidth="1"/>
    <col min="15095" max="15095" width="2.5703125" style="338" customWidth="1"/>
    <col min="15096" max="15096" width="2.42578125" style="338" customWidth="1"/>
    <col min="15097" max="15097" width="11.42578125" style="338" customWidth="1"/>
    <col min="15098" max="15098" width="1.140625" style="338" customWidth="1"/>
    <col min="15099" max="15099" width="12.85546875" style="338" customWidth="1"/>
    <col min="15100" max="15100" width="1.140625" style="338" customWidth="1"/>
    <col min="15101" max="15102" width="12.85546875" style="338" customWidth="1"/>
    <col min="15103" max="15103" width="1.140625" style="338" customWidth="1"/>
    <col min="15104" max="15106" width="12.85546875" style="338" customWidth="1"/>
    <col min="15107" max="15107" width="0.85546875" style="338" customWidth="1"/>
    <col min="15108" max="15108" width="2.5703125" style="338" customWidth="1"/>
    <col min="15109" max="15109" width="1" style="338" customWidth="1"/>
    <col min="15110" max="15349" width="9.140625" style="338"/>
    <col min="15350" max="15350" width="1" style="338" customWidth="1"/>
    <col min="15351" max="15351" width="2.5703125" style="338" customWidth="1"/>
    <col min="15352" max="15352" width="2.42578125" style="338" customWidth="1"/>
    <col min="15353" max="15353" width="11.42578125" style="338" customWidth="1"/>
    <col min="15354" max="15354" width="1.140625" style="338" customWidth="1"/>
    <col min="15355" max="15355" width="12.85546875" style="338" customWidth="1"/>
    <col min="15356" max="15356" width="1.140625" style="338" customWidth="1"/>
    <col min="15357" max="15358" width="12.85546875" style="338" customWidth="1"/>
    <col min="15359" max="15359" width="1.140625" style="338" customWidth="1"/>
    <col min="15360" max="15362" width="12.85546875" style="338" customWidth="1"/>
    <col min="15363" max="15363" width="0.85546875" style="338" customWidth="1"/>
    <col min="15364" max="15364" width="2.5703125" style="338" customWidth="1"/>
    <col min="15365" max="15365" width="1" style="338" customWidth="1"/>
    <col min="15366" max="15605" width="9.140625" style="338"/>
    <col min="15606" max="15606" width="1" style="338" customWidth="1"/>
    <col min="15607" max="15607" width="2.5703125" style="338" customWidth="1"/>
    <col min="15608" max="15608" width="2.42578125" style="338" customWidth="1"/>
    <col min="15609" max="15609" width="11.42578125" style="338" customWidth="1"/>
    <col min="15610" max="15610" width="1.140625" style="338" customWidth="1"/>
    <col min="15611" max="15611" width="12.85546875" style="338" customWidth="1"/>
    <col min="15612" max="15612" width="1.140625" style="338" customWidth="1"/>
    <col min="15613" max="15614" width="12.85546875" style="338" customWidth="1"/>
    <col min="15615" max="15615" width="1.140625" style="338" customWidth="1"/>
    <col min="15616" max="15618" width="12.85546875" style="338" customWidth="1"/>
    <col min="15619" max="15619" width="0.85546875" style="338" customWidth="1"/>
    <col min="15620" max="15620" width="2.5703125" style="338" customWidth="1"/>
    <col min="15621" max="15621" width="1" style="338" customWidth="1"/>
    <col min="15622" max="15861" width="9.140625" style="338"/>
    <col min="15862" max="15862" width="1" style="338" customWidth="1"/>
    <col min="15863" max="15863" width="2.5703125" style="338" customWidth="1"/>
    <col min="15864" max="15864" width="2.42578125" style="338" customWidth="1"/>
    <col min="15865" max="15865" width="11.42578125" style="338" customWidth="1"/>
    <col min="15866" max="15866" width="1.140625" style="338" customWidth="1"/>
    <col min="15867" max="15867" width="12.85546875" style="338" customWidth="1"/>
    <col min="15868" max="15868" width="1.140625" style="338" customWidth="1"/>
    <col min="15869" max="15870" width="12.85546875" style="338" customWidth="1"/>
    <col min="15871" max="15871" width="1.140625" style="338" customWidth="1"/>
    <col min="15872" max="15874" width="12.85546875" style="338" customWidth="1"/>
    <col min="15875" max="15875" width="0.85546875" style="338" customWidth="1"/>
    <col min="15876" max="15876" width="2.5703125" style="338" customWidth="1"/>
    <col min="15877" max="15877" width="1" style="338" customWidth="1"/>
    <col min="15878" max="16117" width="9.140625" style="338"/>
    <col min="16118" max="16118" width="1" style="338" customWidth="1"/>
    <col min="16119" max="16119" width="2.5703125" style="338" customWidth="1"/>
    <col min="16120" max="16120" width="2.42578125" style="338" customWidth="1"/>
    <col min="16121" max="16121" width="11.42578125" style="338" customWidth="1"/>
    <col min="16122" max="16122" width="1.140625" style="338" customWidth="1"/>
    <col min="16123" max="16123" width="12.85546875" style="338" customWidth="1"/>
    <col min="16124" max="16124" width="1.140625" style="338" customWidth="1"/>
    <col min="16125" max="16126" width="12.85546875" style="338" customWidth="1"/>
    <col min="16127" max="16127" width="1.140625" style="338" customWidth="1"/>
    <col min="16128" max="16130" width="12.85546875" style="338" customWidth="1"/>
    <col min="16131" max="16131" width="0.85546875" style="338" customWidth="1"/>
    <col min="16132" max="16132" width="2.5703125" style="338" customWidth="1"/>
    <col min="16133" max="16133" width="1" style="338" customWidth="1"/>
    <col min="16134" max="16384" width="9.140625" style="338"/>
  </cols>
  <sheetData>
    <row r="1" spans="1:17" ht="13.5" customHeight="1" thickBot="1">
      <c r="A1" s="331"/>
      <c r="B1" s="332"/>
      <c r="C1" s="333" t="s">
        <v>366</v>
      </c>
      <c r="D1" s="334"/>
      <c r="E1" s="335"/>
      <c r="F1" s="335"/>
      <c r="G1" s="335"/>
      <c r="H1" s="335"/>
      <c r="I1" s="335"/>
      <c r="J1" s="335"/>
      <c r="K1" s="335"/>
      <c r="L1" s="336"/>
      <c r="M1" s="335"/>
      <c r="N1" s="335"/>
      <c r="O1" s="331"/>
    </row>
    <row r="2" spans="1:17" ht="6" customHeight="1">
      <c r="A2" s="339"/>
      <c r="B2" s="339"/>
      <c r="C2" s="340"/>
      <c r="D2" s="340"/>
      <c r="E2" s="341"/>
      <c r="F2" s="341"/>
      <c r="G2" s="341"/>
      <c r="H2" s="341"/>
      <c r="I2" s="341"/>
      <c r="J2" s="341"/>
      <c r="K2" s="341"/>
      <c r="L2" s="342"/>
      <c r="M2" s="343"/>
      <c r="N2" s="344"/>
      <c r="O2" s="331"/>
    </row>
    <row r="3" spans="1:17" ht="6" customHeight="1" thickBot="1">
      <c r="A3" s="339"/>
      <c r="B3" s="339"/>
      <c r="C3" s="345"/>
      <c r="D3" s="345"/>
      <c r="E3" s="345"/>
      <c r="F3" s="345"/>
      <c r="G3" s="345"/>
      <c r="H3" s="345"/>
      <c r="I3" s="345"/>
      <c r="J3" s="345"/>
      <c r="K3" s="345"/>
      <c r="L3" s="345"/>
      <c r="M3" s="345"/>
      <c r="N3" s="346"/>
      <c r="O3" s="331"/>
    </row>
    <row r="4" spans="1:17" s="353" customFormat="1" ht="13.5" customHeight="1" thickBot="1">
      <c r="A4" s="347"/>
      <c r="B4" s="339"/>
      <c r="C4" s="348" t="s">
        <v>367</v>
      </c>
      <c r="D4" s="349"/>
      <c r="E4" s="349"/>
      <c r="F4" s="349"/>
      <c r="G4" s="349"/>
      <c r="H4" s="349"/>
      <c r="I4" s="349"/>
      <c r="J4" s="349"/>
      <c r="K4" s="349"/>
      <c r="L4" s="349"/>
      <c r="M4" s="350"/>
      <c r="N4" s="346"/>
      <c r="O4" s="351"/>
      <c r="P4" s="352"/>
    </row>
    <row r="5" spans="1:17" ht="15.75" customHeight="1">
      <c r="A5" s="339"/>
      <c r="B5" s="339"/>
      <c r="C5" s="354" t="s">
        <v>96</v>
      </c>
      <c r="D5" s="355"/>
      <c r="E5" s="355"/>
      <c r="F5" s="355"/>
      <c r="G5" s="355"/>
      <c r="H5" s="355"/>
      <c r="I5" s="355"/>
      <c r="J5" s="355"/>
      <c r="K5" s="355"/>
      <c r="L5" s="355"/>
      <c r="M5" s="356"/>
      <c r="N5" s="346"/>
      <c r="O5" s="331"/>
    </row>
    <row r="6" spans="1:17" ht="12" customHeight="1">
      <c r="A6" s="339"/>
      <c r="B6" s="339"/>
      <c r="C6" s="355"/>
      <c r="D6" s="355"/>
      <c r="E6" s="355"/>
      <c r="F6" s="357"/>
      <c r="G6" s="358"/>
      <c r="H6" s="357"/>
      <c r="I6" s="358"/>
      <c r="J6" s="357"/>
      <c r="K6" s="357"/>
      <c r="L6" s="357"/>
      <c r="M6" s="359"/>
      <c r="N6" s="346"/>
      <c r="O6" s="331"/>
    </row>
    <row r="7" spans="1:17" ht="24" customHeight="1">
      <c r="A7" s="339"/>
      <c r="B7" s="339"/>
      <c r="C7" s="1700" t="s">
        <v>676</v>
      </c>
      <c r="D7" s="1701"/>
      <c r="E7" s="355"/>
      <c r="F7" s="360" t="s">
        <v>95</v>
      </c>
      <c r="G7" s="358"/>
      <c r="H7" s="360" t="s">
        <v>368</v>
      </c>
      <c r="I7" s="358"/>
      <c r="J7" s="361" t="s">
        <v>108</v>
      </c>
      <c r="K7" s="361" t="s">
        <v>107</v>
      </c>
      <c r="L7" s="361"/>
      <c r="M7" s="362"/>
      <c r="N7" s="363"/>
      <c r="O7" s="364"/>
    </row>
    <row r="8" spans="1:17" s="373" customFormat="1" ht="3" customHeight="1">
      <c r="A8" s="365"/>
      <c r="B8" s="339"/>
      <c r="C8" s="366"/>
      <c r="D8" s="367"/>
      <c r="E8" s="367"/>
      <c r="F8" s="368"/>
      <c r="G8" s="358"/>
      <c r="H8" s="369"/>
      <c r="I8" s="358"/>
      <c r="J8" s="367"/>
      <c r="K8" s="367"/>
      <c r="L8" s="367"/>
      <c r="M8" s="367"/>
      <c r="N8" s="370"/>
      <c r="O8" s="371"/>
      <c r="P8" s="372"/>
    </row>
    <row r="9" spans="1:17" s="377" customFormat="1" ht="12.75" customHeight="1">
      <c r="A9" s="374"/>
      <c r="B9" s="339"/>
      <c r="C9" s="375" t="s">
        <v>369</v>
      </c>
      <c r="D9" s="375"/>
      <c r="E9" s="355"/>
      <c r="F9" s="562">
        <f>+[3]ordem!$K4</f>
        <v>5.6</v>
      </c>
      <c r="G9" s="563"/>
      <c r="H9" s="562">
        <f>+[3]ordem!$L4</f>
        <v>7.9</v>
      </c>
      <c r="I9" s="563"/>
      <c r="J9" s="562">
        <f>+[3]ordem!$M4</f>
        <v>5.9</v>
      </c>
      <c r="K9" s="562">
        <f>+[3]ordem!$N4</f>
        <v>5.2</v>
      </c>
      <c r="L9" s="376">
        <f>+K9/J9</f>
        <v>0.88</v>
      </c>
      <c r="M9" s="636"/>
      <c r="N9" s="637"/>
      <c r="O9" s="374"/>
      <c r="P9" s="638"/>
      <c r="Q9" s="374"/>
    </row>
    <row r="10" spans="1:17" ht="12.75" customHeight="1">
      <c r="A10" s="339"/>
      <c r="B10" s="339"/>
      <c r="C10" s="375" t="s">
        <v>370</v>
      </c>
      <c r="D10" s="375"/>
      <c r="E10" s="355"/>
      <c r="F10" s="562">
        <f>+[3]ordem!$K5</f>
        <v>4.0999999999999996</v>
      </c>
      <c r="G10" s="563"/>
      <c r="H10" s="562">
        <f>+[3]ordem!$L5</f>
        <v>8.3000000000000007</v>
      </c>
      <c r="I10" s="563"/>
      <c r="J10" s="562">
        <f>+[3]ordem!$M5</f>
        <v>4.3</v>
      </c>
      <c r="K10" s="562">
        <f>+[3]ordem!$N5</f>
        <v>3.7</v>
      </c>
      <c r="L10" s="376">
        <f t="shared" ref="L10:L39" si="0">+K10/J10</f>
        <v>0.86</v>
      </c>
      <c r="M10" s="636"/>
      <c r="N10" s="639"/>
      <c r="O10" s="339"/>
      <c r="P10" s="640"/>
      <c r="Q10" s="339"/>
    </row>
    <row r="11" spans="1:17" ht="12.75" customHeight="1">
      <c r="A11" s="339"/>
      <c r="B11" s="339"/>
      <c r="C11" s="375" t="s">
        <v>371</v>
      </c>
      <c r="D11" s="375"/>
      <c r="E11" s="355"/>
      <c r="F11" s="562">
        <f>+[3]ordem!$K6</f>
        <v>7.2</v>
      </c>
      <c r="G11" s="563"/>
      <c r="H11" s="562">
        <f>+[3]ordem!$L6</f>
        <v>20.100000000000001</v>
      </c>
      <c r="I11" s="563"/>
      <c r="J11" s="562">
        <f>+[3]ordem!$M6</f>
        <v>7.1</v>
      </c>
      <c r="K11" s="562">
        <f>+[3]ordem!$N6</f>
        <v>7.3</v>
      </c>
      <c r="L11" s="376">
        <f t="shared" si="0"/>
        <v>1.03</v>
      </c>
      <c r="M11" s="636"/>
      <c r="N11" s="639"/>
      <c r="O11" s="339"/>
      <c r="P11" s="641"/>
      <c r="Q11" s="339"/>
    </row>
    <row r="12" spans="1:17" ht="12.75" customHeight="1">
      <c r="A12" s="339"/>
      <c r="B12" s="339"/>
      <c r="C12" s="375" t="s">
        <v>677</v>
      </c>
      <c r="D12" s="375"/>
      <c r="E12" s="355"/>
      <c r="F12" s="562">
        <f>+[3]ordem!$K7</f>
        <v>10.8</v>
      </c>
      <c r="G12" s="563"/>
      <c r="H12" s="562">
        <f>+[3]ordem!$L7</f>
        <v>25.4</v>
      </c>
      <c r="I12" s="564"/>
      <c r="J12" s="562">
        <f>+[3]ordem!$M7</f>
        <v>11.5</v>
      </c>
      <c r="K12" s="562">
        <f>+[3]ordem!$N7</f>
        <v>10.1</v>
      </c>
      <c r="L12" s="376">
        <f t="shared" si="0"/>
        <v>0.88</v>
      </c>
      <c r="M12" s="636"/>
      <c r="N12" s="639"/>
      <c r="O12" s="339"/>
      <c r="P12" s="641"/>
      <c r="Q12" s="339"/>
    </row>
    <row r="13" spans="1:17" ht="12.75" customHeight="1">
      <c r="A13" s="339"/>
      <c r="B13" s="339"/>
      <c r="C13" s="375" t="s">
        <v>372</v>
      </c>
      <c r="D13" s="375"/>
      <c r="E13" s="355"/>
      <c r="F13" s="562">
        <f>+[3]ordem!$K8</f>
        <v>13.6</v>
      </c>
      <c r="G13" s="563"/>
      <c r="H13" s="562">
        <f>+[3]ordem!$L8</f>
        <v>38.799999999999997</v>
      </c>
      <c r="I13" s="563"/>
      <c r="J13" s="562">
        <f>+[3]ordem!$M8</f>
        <v>13.1</v>
      </c>
      <c r="K13" s="562">
        <f>+[3]ordem!$N8</f>
        <v>14.2</v>
      </c>
      <c r="L13" s="376">
        <f t="shared" si="0"/>
        <v>1.08</v>
      </c>
      <c r="M13" s="636"/>
      <c r="N13" s="639"/>
      <c r="O13" s="339"/>
      <c r="P13" s="641"/>
      <c r="Q13" s="339"/>
    </row>
    <row r="14" spans="1:17" ht="12.75" customHeight="1">
      <c r="A14" s="339"/>
      <c r="B14" s="339"/>
      <c r="C14" s="375" t="s">
        <v>678</v>
      </c>
      <c r="D14" s="375"/>
      <c r="E14" s="355"/>
      <c r="F14" s="562">
        <f>+[3]ordem!$K9</f>
        <v>8.1999999999999993</v>
      </c>
      <c r="G14" s="563"/>
      <c r="H14" s="562">
        <f>+[3]ordem!$L9</f>
        <v>16.5</v>
      </c>
      <c r="I14" s="564"/>
      <c r="J14" s="562">
        <f>+[3]ordem!$M9</f>
        <v>7.8</v>
      </c>
      <c r="K14" s="562">
        <f>+[3]ordem!$N9</f>
        <v>8.6999999999999993</v>
      </c>
      <c r="L14" s="376">
        <f t="shared" si="0"/>
        <v>1.1200000000000001</v>
      </c>
      <c r="M14" s="636"/>
      <c r="N14" s="639"/>
      <c r="O14" s="339"/>
      <c r="P14" s="640"/>
      <c r="Q14" s="339"/>
    </row>
    <row r="15" spans="1:17" ht="12.75" customHeight="1">
      <c r="A15" s="339"/>
      <c r="B15" s="339"/>
      <c r="C15" s="375" t="s">
        <v>373</v>
      </c>
      <c r="D15" s="375"/>
      <c r="E15" s="355"/>
      <c r="F15" s="562">
        <f>+[3]ordem!$K10</f>
        <v>24.6</v>
      </c>
      <c r="G15" s="563"/>
      <c r="H15" s="562">
        <f>+[3]ordem!$L10</f>
        <v>52.1</v>
      </c>
      <c r="I15" s="563"/>
      <c r="J15" s="562">
        <f>+[3]ordem!$M10</f>
        <v>24.2</v>
      </c>
      <c r="K15" s="562">
        <f>+[3]ordem!$N10</f>
        <v>25</v>
      </c>
      <c r="L15" s="376">
        <f t="shared" si="0"/>
        <v>1.03</v>
      </c>
      <c r="M15" s="636"/>
      <c r="N15" s="639"/>
      <c r="O15" s="339"/>
      <c r="P15" s="641"/>
      <c r="Q15" s="339"/>
    </row>
    <row r="16" spans="1:17" ht="12.75" customHeight="1">
      <c r="A16" s="339"/>
      <c r="B16" s="339"/>
      <c r="C16" s="375" t="s">
        <v>679</v>
      </c>
      <c r="D16" s="375"/>
      <c r="E16" s="355"/>
      <c r="F16" s="562">
        <f>+[3]ordem!$K11</f>
        <v>10.9</v>
      </c>
      <c r="G16" s="564"/>
      <c r="H16" s="562">
        <f>+[3]ordem!$L11</f>
        <v>22.3</v>
      </c>
      <c r="I16" s="564"/>
      <c r="J16" s="562">
        <f>+[3]ordem!$M11</f>
        <v>12</v>
      </c>
      <c r="K16" s="562">
        <f>+[3]ordem!$N11</f>
        <v>9.6999999999999993</v>
      </c>
      <c r="L16" s="376">
        <f t="shared" si="0"/>
        <v>0.81</v>
      </c>
      <c r="M16" s="636"/>
      <c r="N16" s="639"/>
      <c r="O16" s="339"/>
      <c r="P16" s="641"/>
      <c r="Q16" s="339"/>
    </row>
    <row r="17" spans="1:17" ht="12.75" customHeight="1">
      <c r="A17" s="339"/>
      <c r="B17" s="339"/>
      <c r="C17" s="375" t="s">
        <v>374</v>
      </c>
      <c r="D17" s="375"/>
      <c r="E17" s="355"/>
      <c r="F17" s="562">
        <f>+[3]ordem!$K12</f>
        <v>7.6</v>
      </c>
      <c r="G17" s="563"/>
      <c r="H17" s="562">
        <f>+[3]ordem!$L12</f>
        <v>18.600000000000001</v>
      </c>
      <c r="I17" s="563"/>
      <c r="J17" s="562">
        <f>+[3]ordem!$M12</f>
        <v>8.4</v>
      </c>
      <c r="K17" s="562">
        <f>+[3]ordem!$N12</f>
        <v>6.7</v>
      </c>
      <c r="L17" s="376">
        <f t="shared" si="0"/>
        <v>0.8</v>
      </c>
      <c r="M17" s="636"/>
      <c r="N17" s="639"/>
      <c r="O17" s="339"/>
      <c r="P17" s="641"/>
      <c r="Q17" s="339"/>
    </row>
    <row r="18" spans="1:17" ht="12.75" customHeight="1">
      <c r="A18" s="339"/>
      <c r="B18" s="339"/>
      <c r="C18" s="375" t="s">
        <v>375</v>
      </c>
      <c r="D18" s="375"/>
      <c r="E18" s="355"/>
      <c r="F18" s="562">
        <f>+[3]ordem!$K13</f>
        <v>10.1</v>
      </c>
      <c r="G18" s="563"/>
      <c r="H18" s="562">
        <f>+[3]ordem!$L13</f>
        <v>22.7</v>
      </c>
      <c r="I18" s="563"/>
      <c r="J18" s="562">
        <f>+[3]ordem!$M13</f>
        <v>10</v>
      </c>
      <c r="K18" s="562">
        <f>+[3]ordem!$N13</f>
        <v>10.199999999999999</v>
      </c>
      <c r="L18" s="376">
        <f t="shared" si="0"/>
        <v>1.02</v>
      </c>
      <c r="M18" s="636"/>
      <c r="N18" s="639"/>
      <c r="O18" s="339"/>
      <c r="P18" s="641"/>
      <c r="Q18" s="339"/>
    </row>
    <row r="19" spans="1:17" s="381" customFormat="1" ht="12.75" customHeight="1">
      <c r="A19" s="379"/>
      <c r="B19" s="339"/>
      <c r="C19" s="375" t="s">
        <v>680</v>
      </c>
      <c r="D19" s="375"/>
      <c r="E19" s="380"/>
      <c r="F19" s="562">
        <f>+[3]ordem!$K14</f>
        <v>21.9</v>
      </c>
      <c r="G19" s="564"/>
      <c r="H19" s="562">
        <f>+[3]ordem!$L14</f>
        <v>52.1</v>
      </c>
      <c r="I19" s="564"/>
      <c r="J19" s="562">
        <f>+[3]ordem!$M14</f>
        <v>18.899999999999999</v>
      </c>
      <c r="K19" s="562">
        <f>+[3]ordem!$N14</f>
        <v>25.8</v>
      </c>
      <c r="L19" s="376">
        <f t="shared" si="0"/>
        <v>1.37</v>
      </c>
      <c r="M19" s="642"/>
      <c r="N19" s="643"/>
      <c r="O19" s="379"/>
      <c r="P19" s="638"/>
      <c r="Q19" s="379"/>
    </row>
    <row r="20" spans="1:17" ht="12.75" customHeight="1">
      <c r="A20" s="339"/>
      <c r="B20" s="339"/>
      <c r="C20" s="375" t="s">
        <v>376</v>
      </c>
      <c r="D20" s="375"/>
      <c r="E20" s="355"/>
      <c r="F20" s="562">
        <f>+[3]ordem!$K15</f>
        <v>5.0999999999999996</v>
      </c>
      <c r="G20" s="563"/>
      <c r="H20" s="562">
        <f>+[3]ordem!$L15</f>
        <v>9.1999999999999993</v>
      </c>
      <c r="I20" s="563"/>
      <c r="J20" s="562">
        <f>+[3]ordem!$M15</f>
        <v>5.2</v>
      </c>
      <c r="K20" s="562">
        <f>+[3]ordem!$N15</f>
        <v>5.0999999999999996</v>
      </c>
      <c r="L20" s="376">
        <f t="shared" si="0"/>
        <v>0.98</v>
      </c>
      <c r="M20" s="636"/>
      <c r="N20" s="639"/>
      <c r="O20" s="339"/>
      <c r="P20" s="641"/>
      <c r="Q20" s="339"/>
    </row>
    <row r="21" spans="1:17" s="383" customFormat="1" ht="12.75" customHeight="1">
      <c r="A21" s="382"/>
      <c r="B21" s="339"/>
      <c r="C21" s="375" t="s">
        <v>377</v>
      </c>
      <c r="D21" s="375"/>
      <c r="E21" s="367"/>
      <c r="F21" s="562">
        <f>+[3]ordem!$K16</f>
        <v>14.6</v>
      </c>
      <c r="G21" s="563"/>
      <c r="H21" s="562">
        <f>+[3]ordem!$L16</f>
        <v>28.5</v>
      </c>
      <c r="I21" s="563"/>
      <c r="J21" s="562">
        <f>+[3]ordem!$M16</f>
        <v>17.399999999999999</v>
      </c>
      <c r="K21" s="562">
        <f>+[3]ordem!$N16</f>
        <v>11.2</v>
      </c>
      <c r="L21" s="376">
        <f t="shared" si="0"/>
        <v>0.64</v>
      </c>
      <c r="M21" s="642"/>
      <c r="N21" s="644"/>
      <c r="O21" s="382"/>
      <c r="P21" s="645"/>
      <c r="Q21" s="382"/>
    </row>
    <row r="22" spans="1:17" s="385" customFormat="1" ht="12.75" customHeight="1">
      <c r="A22" s="384"/>
      <c r="B22" s="384"/>
      <c r="C22" s="375" t="s">
        <v>378</v>
      </c>
      <c r="D22" s="375"/>
      <c r="E22" s="355"/>
      <c r="F22" s="562">
        <f>+[3]ordem!$K17</f>
        <v>10.1</v>
      </c>
      <c r="G22" s="563"/>
      <c r="H22" s="562">
        <f>+[3]ordem!$L17</f>
        <v>36.200000000000003</v>
      </c>
      <c r="I22" s="563"/>
      <c r="J22" s="562">
        <f>+[3]ordem!$M17</f>
        <v>9.3000000000000007</v>
      </c>
      <c r="K22" s="562">
        <f>+[3]ordem!$N17</f>
        <v>11.2</v>
      </c>
      <c r="L22" s="376">
        <f t="shared" si="0"/>
        <v>1.2</v>
      </c>
      <c r="M22" s="636"/>
      <c r="N22" s="639"/>
      <c r="O22" s="384"/>
      <c r="P22" s="646"/>
      <c r="Q22" s="384"/>
    </row>
    <row r="23" spans="1:17" ht="12.75" customHeight="1">
      <c r="A23" s="339"/>
      <c r="B23" s="339"/>
      <c r="C23" s="375" t="s">
        <v>379</v>
      </c>
      <c r="D23" s="375"/>
      <c r="E23" s="355"/>
      <c r="F23" s="562">
        <f>+[3]ordem!$K18</f>
        <v>5.4</v>
      </c>
      <c r="G23" s="563"/>
      <c r="H23" s="562">
        <f>+[3]ordem!$L18</f>
        <v>19.8</v>
      </c>
      <c r="I23" s="563"/>
      <c r="J23" s="562">
        <f>+[3]ordem!$M18</f>
        <v>4.5</v>
      </c>
      <c r="K23" s="562">
        <f>+[3]ordem!$N18</f>
        <v>6.5</v>
      </c>
      <c r="L23" s="376">
        <f t="shared" si="0"/>
        <v>1.44</v>
      </c>
      <c r="M23" s="636"/>
      <c r="N23" s="639"/>
      <c r="O23" s="339"/>
      <c r="P23" s="640"/>
      <c r="Q23" s="339"/>
    </row>
    <row r="24" spans="1:17" ht="12.75" customHeight="1">
      <c r="A24" s="339"/>
      <c r="B24" s="339"/>
      <c r="C24" s="375" t="s">
        <v>380</v>
      </c>
      <c r="D24" s="375"/>
      <c r="E24" s="355"/>
      <c r="F24" s="562">
        <f>+[3]ordem!$K19</f>
        <v>6</v>
      </c>
      <c r="G24" s="563"/>
      <c r="H24" s="562">
        <f>+[3]ordem!$L19</f>
        <v>11.3</v>
      </c>
      <c r="I24" s="563"/>
      <c r="J24" s="562">
        <f>+[3]ordem!$M19</f>
        <v>5.7</v>
      </c>
      <c r="K24" s="562">
        <f>+[3]ordem!$N19</f>
        <v>6.5</v>
      </c>
      <c r="L24" s="376">
        <f t="shared" si="0"/>
        <v>1.1399999999999999</v>
      </c>
      <c r="M24" s="636"/>
      <c r="N24" s="639"/>
      <c r="O24" s="339"/>
      <c r="P24" s="640"/>
      <c r="Q24" s="339"/>
    </row>
    <row r="25" spans="1:17" s="389" customFormat="1" ht="12.75" customHeight="1">
      <c r="A25" s="386"/>
      <c r="B25" s="386"/>
      <c r="C25" s="366" t="s">
        <v>100</v>
      </c>
      <c r="D25" s="366"/>
      <c r="E25" s="387"/>
      <c r="F25" s="565">
        <f>+[3]ordem!$K20</f>
        <v>15.2</v>
      </c>
      <c r="G25" s="566"/>
      <c r="H25" s="565">
        <f>+[3]ordem!$L20</f>
        <v>36.4</v>
      </c>
      <c r="I25" s="566"/>
      <c r="J25" s="565">
        <f>+[3]ordem!$M20</f>
        <v>15</v>
      </c>
      <c r="K25" s="565">
        <f>+[3]ordem!$N20</f>
        <v>15.4</v>
      </c>
      <c r="L25" s="388">
        <f t="shared" si="0"/>
        <v>1.03</v>
      </c>
      <c r="M25" s="642"/>
      <c r="N25" s="647"/>
      <c r="O25" s="386"/>
      <c r="P25" s="641"/>
      <c r="Q25" s="386"/>
    </row>
    <row r="26" spans="1:17" s="395" customFormat="1" ht="12.75" customHeight="1">
      <c r="A26" s="390"/>
      <c r="B26" s="390"/>
      <c r="C26" s="391" t="s">
        <v>381</v>
      </c>
      <c r="D26" s="391"/>
      <c r="E26" s="392"/>
      <c r="F26" s="567">
        <f>+[3]ordem!$K21</f>
        <v>11.1</v>
      </c>
      <c r="G26" s="393"/>
      <c r="H26" s="567">
        <f>+[3]ordem!$L21</f>
        <v>22.6</v>
      </c>
      <c r="I26" s="393"/>
      <c r="J26" s="567">
        <f>+[3]ordem!$M21</f>
        <v>10.9</v>
      </c>
      <c r="K26" s="567">
        <f>+[3]ordem!$N21</f>
        <v>11.3</v>
      </c>
      <c r="L26" s="394">
        <f t="shared" si="0"/>
        <v>1.04</v>
      </c>
      <c r="M26" s="648"/>
      <c r="N26" s="649"/>
      <c r="O26" s="390"/>
      <c r="P26" s="650"/>
      <c r="Q26" s="390"/>
    </row>
    <row r="27" spans="1:17" ht="12.75" customHeight="1">
      <c r="A27" s="339"/>
      <c r="B27" s="339"/>
      <c r="C27" s="375" t="s">
        <v>382</v>
      </c>
      <c r="D27" s="375"/>
      <c r="E27" s="355"/>
      <c r="F27" s="562">
        <f>+[3]ordem!$K22</f>
        <v>12.2</v>
      </c>
      <c r="G27" s="563"/>
      <c r="H27" s="562">
        <f>+[3]ordem!$L22</f>
        <v>29.2</v>
      </c>
      <c r="I27" s="563"/>
      <c r="J27" s="562">
        <f>+[3]ordem!$M22</f>
        <v>13.6</v>
      </c>
      <c r="K27" s="562">
        <f>+[3]ordem!$N22</f>
        <v>10.7</v>
      </c>
      <c r="L27" s="376">
        <f t="shared" si="0"/>
        <v>0.79</v>
      </c>
      <c r="M27" s="636"/>
      <c r="N27" s="639"/>
      <c r="O27" s="339"/>
      <c r="P27" s="641"/>
      <c r="Q27" s="339"/>
    </row>
    <row r="28" spans="1:17" ht="12.75" customHeight="1">
      <c r="A28" s="339"/>
      <c r="B28" s="339"/>
      <c r="C28" s="375" t="s">
        <v>383</v>
      </c>
      <c r="D28" s="375"/>
      <c r="E28" s="355"/>
      <c r="F28" s="562">
        <f>+[3]ordem!$K23</f>
        <v>7.8</v>
      </c>
      <c r="G28" s="564"/>
      <c r="H28" s="562">
        <f>+[3]ordem!$L23</f>
        <v>15.2</v>
      </c>
      <c r="I28" s="564"/>
      <c r="J28" s="562">
        <f>+[3]ordem!$M23</f>
        <v>7.8</v>
      </c>
      <c r="K28" s="562">
        <f>+[3]ordem!$N23</f>
        <v>7.8</v>
      </c>
      <c r="L28" s="376">
        <f t="shared" si="0"/>
        <v>1</v>
      </c>
      <c r="M28" s="636"/>
      <c r="N28" s="639"/>
      <c r="O28" s="339"/>
      <c r="P28" s="641"/>
      <c r="Q28" s="339"/>
    </row>
    <row r="29" spans="1:17" ht="12.75" customHeight="1">
      <c r="A29" s="339"/>
      <c r="B29" s="339"/>
      <c r="C29" s="375" t="s">
        <v>384</v>
      </c>
      <c r="D29" s="375"/>
      <c r="E29" s="396"/>
      <c r="F29" s="562">
        <f>+[3]ordem!$K24</f>
        <v>10.9</v>
      </c>
      <c r="G29" s="563"/>
      <c r="H29" s="562">
        <f>+[3]ordem!$L24</f>
        <v>26</v>
      </c>
      <c r="I29" s="563"/>
      <c r="J29" s="562">
        <f>+[3]ordem!$M24</f>
        <v>10.7</v>
      </c>
      <c r="K29" s="562">
        <f>+[3]ordem!$N24</f>
        <v>11.2</v>
      </c>
      <c r="L29" s="376">
        <f t="shared" si="0"/>
        <v>1.05</v>
      </c>
      <c r="M29" s="636"/>
      <c r="N29" s="639"/>
      <c r="O29" s="339"/>
      <c r="P29" s="641"/>
      <c r="Q29" s="339"/>
    </row>
    <row r="30" spans="1:17" ht="12.75" customHeight="1">
      <c r="A30" s="339"/>
      <c r="B30" s="339"/>
      <c r="C30" s="375" t="s">
        <v>681</v>
      </c>
      <c r="D30" s="375"/>
      <c r="E30" s="355"/>
      <c r="F30" s="562">
        <f>+[3]ordem!$K25</f>
        <v>15.3</v>
      </c>
      <c r="G30" s="564"/>
      <c r="H30" s="562">
        <f>+[3]ordem!$L25</f>
        <v>28.1</v>
      </c>
      <c r="I30" s="564"/>
      <c r="J30" s="562">
        <f>+[3]ordem!$M25</f>
        <v>16.600000000000001</v>
      </c>
      <c r="K30" s="562">
        <f>+[3]ordem!$N25</f>
        <v>14.1</v>
      </c>
      <c r="L30" s="376">
        <f t="shared" si="0"/>
        <v>0.85</v>
      </c>
      <c r="M30" s="636"/>
      <c r="N30" s="639"/>
      <c r="O30" s="339"/>
      <c r="P30" s="641"/>
      <c r="Q30" s="339"/>
    </row>
    <row r="31" spans="1:17" ht="12.75" customHeight="1">
      <c r="A31" s="339"/>
      <c r="B31" s="339"/>
      <c r="C31" s="375" t="s">
        <v>571</v>
      </c>
      <c r="D31" s="375"/>
      <c r="E31" s="355"/>
      <c r="F31" s="562">
        <f>+[3]ordem!$K26</f>
        <v>13.7</v>
      </c>
      <c r="G31" s="564"/>
      <c r="H31" s="562">
        <f>+[3]ordem!$L26</f>
        <v>27.7</v>
      </c>
      <c r="I31" s="564"/>
      <c r="J31" s="562">
        <f>+[3]ordem!$M26</f>
        <v>15.5</v>
      </c>
      <c r="K31" s="562">
        <f>+[3]ordem!$N26</f>
        <v>11.9</v>
      </c>
      <c r="L31" s="376">
        <f t="shared" si="0"/>
        <v>0.77</v>
      </c>
      <c r="M31" s="636"/>
      <c r="N31" s="639"/>
      <c r="O31" s="339"/>
      <c r="P31" s="641"/>
      <c r="Q31" s="339"/>
    </row>
    <row r="32" spans="1:17" s="401" customFormat="1" ht="12.75" customHeight="1">
      <c r="A32" s="397"/>
      <c r="B32" s="339"/>
      <c r="C32" s="375" t="s">
        <v>385</v>
      </c>
      <c r="D32" s="375"/>
      <c r="E32" s="380"/>
      <c r="F32" s="562">
        <f>+[3]ordem!$K27</f>
        <v>9.9</v>
      </c>
      <c r="G32" s="563"/>
      <c r="H32" s="562">
        <f>+[3]ordem!$L27</f>
        <v>24.9</v>
      </c>
      <c r="I32" s="563"/>
      <c r="J32" s="562">
        <f>+[3]ordem!$M27</f>
        <v>9.4</v>
      </c>
      <c r="K32" s="562">
        <f>+[3]ordem!$N27</f>
        <v>10.6</v>
      </c>
      <c r="L32" s="376">
        <f t="shared" si="0"/>
        <v>1.1299999999999999</v>
      </c>
      <c r="M32" s="636"/>
      <c r="N32" s="651"/>
      <c r="O32" s="397"/>
      <c r="P32" s="652"/>
      <c r="Q32" s="397"/>
    </row>
    <row r="33" spans="1:17" ht="12.75" customHeight="1">
      <c r="A33" s="339"/>
      <c r="B33" s="339"/>
      <c r="C33" s="375" t="s">
        <v>682</v>
      </c>
      <c r="D33" s="375"/>
      <c r="E33" s="355"/>
      <c r="F33" s="562">
        <f>+[3]ordem!$K28</f>
        <v>8.1</v>
      </c>
      <c r="G33" s="564"/>
      <c r="H33" s="562">
        <f>+[3]ordem!$L28</f>
        <v>21.7</v>
      </c>
      <c r="I33" s="564"/>
      <c r="J33" s="562">
        <f>+[3]ordem!$M28</f>
        <v>8.5</v>
      </c>
      <c r="K33" s="562">
        <f>+[3]ordem!$N28</f>
        <v>7.6</v>
      </c>
      <c r="L33" s="376">
        <f t="shared" si="0"/>
        <v>0.89</v>
      </c>
      <c r="M33" s="636"/>
      <c r="N33" s="639"/>
      <c r="O33" s="339"/>
      <c r="P33" s="641"/>
      <c r="Q33" s="339"/>
    </row>
    <row r="34" spans="1:17" ht="12.75" customHeight="1">
      <c r="A34" s="339"/>
      <c r="B34" s="339"/>
      <c r="C34" s="375" t="s">
        <v>386</v>
      </c>
      <c r="D34" s="375"/>
      <c r="E34" s="355"/>
      <c r="F34" s="562">
        <f>+[3]ordem!$K29</f>
        <v>6.7</v>
      </c>
      <c r="G34" s="563"/>
      <c r="H34" s="562">
        <f>+[3]ordem!$L29</f>
        <v>19.7</v>
      </c>
      <c r="I34" s="563"/>
      <c r="J34" s="562">
        <f>+[3]ordem!$M29</f>
        <v>5.6</v>
      </c>
      <c r="K34" s="562">
        <f>+[3]ordem!$N29</f>
        <v>8</v>
      </c>
      <c r="L34" s="376">
        <f t="shared" si="0"/>
        <v>1.43</v>
      </c>
      <c r="M34" s="636"/>
      <c r="N34" s="639"/>
      <c r="O34" s="339"/>
      <c r="P34" s="641"/>
      <c r="Q34" s="339"/>
    </row>
    <row r="35" spans="1:17" s="383" customFormat="1" ht="12.75" customHeight="1">
      <c r="A35" s="382"/>
      <c r="B35" s="339"/>
      <c r="C35" s="375" t="s">
        <v>683</v>
      </c>
      <c r="D35" s="375"/>
      <c r="E35" s="367"/>
      <c r="F35" s="562">
        <f>+[3]ordem!$K30</f>
        <v>7.7</v>
      </c>
      <c r="G35" s="563"/>
      <c r="H35" s="562">
        <f>+[3]ordem!$L30</f>
        <v>23.7</v>
      </c>
      <c r="I35" s="564"/>
      <c r="J35" s="562">
        <f>+[3]ordem!$M30</f>
        <v>8.4</v>
      </c>
      <c r="K35" s="562">
        <f>+[3]ordem!$N30</f>
        <v>6.7</v>
      </c>
      <c r="L35" s="376">
        <f t="shared" si="0"/>
        <v>0.8</v>
      </c>
      <c r="M35" s="642"/>
      <c r="N35" s="644"/>
      <c r="O35" s="382"/>
      <c r="P35" s="645"/>
      <c r="Q35" s="382"/>
    </row>
    <row r="36" spans="1:17" ht="12.75" customHeight="1">
      <c r="A36" s="339"/>
      <c r="B36" s="339"/>
      <c r="C36" s="375" t="s">
        <v>387</v>
      </c>
      <c r="D36" s="375"/>
      <c r="E36" s="355"/>
      <c r="F36" s="562">
        <f>+[3]ordem!$K31</f>
        <v>7.8</v>
      </c>
      <c r="G36" s="563"/>
      <c r="H36" s="562">
        <f>+[3]ordem!$L31</f>
        <v>24.6</v>
      </c>
      <c r="I36" s="563"/>
      <c r="J36" s="562">
        <f>+[3]ordem!$M31</f>
        <v>8</v>
      </c>
      <c r="K36" s="562">
        <f>+[3]ordem!$N31</f>
        <v>7.5</v>
      </c>
      <c r="L36" s="376">
        <f t="shared" si="0"/>
        <v>0.94</v>
      </c>
      <c r="M36" s="636"/>
      <c r="N36" s="639"/>
      <c r="O36" s="339"/>
      <c r="P36" s="640"/>
      <c r="Q36" s="339"/>
    </row>
    <row r="37" spans="1:17" s="395" customFormat="1" ht="12.75" customHeight="1">
      <c r="A37" s="390"/>
      <c r="B37" s="390"/>
      <c r="C37" s="391" t="s">
        <v>388</v>
      </c>
      <c r="D37" s="391"/>
      <c r="E37" s="392"/>
      <c r="F37" s="567">
        <f>+[3]ordem!$K32</f>
        <v>10.3</v>
      </c>
      <c r="G37" s="393"/>
      <c r="H37" s="567">
        <f>+[3]ordem!$L32</f>
        <v>22.7</v>
      </c>
      <c r="I37" s="393"/>
      <c r="J37" s="567">
        <f>+[3]ordem!$M32</f>
        <v>10.3</v>
      </c>
      <c r="K37" s="567">
        <f>+[3]ordem!$N32</f>
        <v>10.4</v>
      </c>
      <c r="L37" s="394">
        <f t="shared" si="0"/>
        <v>1.01</v>
      </c>
      <c r="M37" s="648"/>
      <c r="N37" s="649"/>
      <c r="O37" s="390"/>
      <c r="P37" s="650"/>
      <c r="Q37" s="390"/>
    </row>
    <row r="38" spans="1:17" ht="23.25" customHeight="1">
      <c r="A38" s="339"/>
      <c r="B38" s="339"/>
      <c r="C38" s="375" t="s">
        <v>389</v>
      </c>
      <c r="D38" s="375"/>
      <c r="E38" s="355"/>
      <c r="F38" s="562">
        <f>+[3]ordem!$K33</f>
        <v>8.1999999999999993</v>
      </c>
      <c r="G38" s="563"/>
      <c r="H38" s="562">
        <f>+[3]ordem!$L33</f>
        <v>16.100000000000001</v>
      </c>
      <c r="I38" s="563"/>
      <c r="J38" s="562">
        <f>+[3]ordem!$M33</f>
        <v>8.4</v>
      </c>
      <c r="K38" s="562">
        <f>+[3]ordem!$N33</f>
        <v>7.9</v>
      </c>
      <c r="L38" s="376">
        <f t="shared" si="0"/>
        <v>0.94</v>
      </c>
      <c r="M38" s="636"/>
      <c r="N38" s="639"/>
      <c r="O38" s="339"/>
      <c r="P38" s="640"/>
      <c r="Q38" s="339"/>
    </row>
    <row r="39" spans="1:17" ht="12" customHeight="1">
      <c r="A39" s="339"/>
      <c r="B39" s="339"/>
      <c r="C39" s="375" t="s">
        <v>572</v>
      </c>
      <c r="D39" s="375"/>
      <c r="E39" s="355"/>
      <c r="F39" s="562">
        <f>+[3]ordem!$K34</f>
        <v>4.4000000000000004</v>
      </c>
      <c r="G39" s="564"/>
      <c r="H39" s="562" t="str">
        <f>+[3]ordem!$L34</f>
        <v>:</v>
      </c>
      <c r="I39" s="564"/>
      <c r="J39" s="562">
        <f>+[3]ordem!$M34</f>
        <v>4.5</v>
      </c>
      <c r="K39" s="562">
        <f>+[3]ordem!$N34</f>
        <v>4.3</v>
      </c>
      <c r="L39" s="376">
        <f t="shared" si="0"/>
        <v>0.96</v>
      </c>
      <c r="M39" s="636"/>
      <c r="N39" s="639"/>
      <c r="O39" s="339"/>
      <c r="P39" s="640"/>
      <c r="Q39" s="339"/>
    </row>
    <row r="40" spans="1:17" s="410" customFormat="1" ht="12" customHeight="1">
      <c r="A40" s="402"/>
      <c r="B40" s="339"/>
      <c r="C40" s="403"/>
      <c r="D40" s="404"/>
      <c r="E40" s="405"/>
      <c r="F40" s="406"/>
      <c r="G40" s="406"/>
      <c r="H40" s="406"/>
      <c r="I40" s="406"/>
      <c r="J40" s="407"/>
      <c r="K40" s="407"/>
      <c r="L40" s="407"/>
      <c r="M40" s="407"/>
      <c r="N40" s="408"/>
      <c r="O40" s="409"/>
      <c r="P40" s="372"/>
    </row>
    <row r="41" spans="1:17" ht="17.25" customHeight="1">
      <c r="A41" s="339"/>
      <c r="B41" s="339"/>
      <c r="C41" s="375"/>
      <c r="D41" s="375"/>
      <c r="E41" s="355"/>
      <c r="F41" s="369"/>
      <c r="G41" s="1696"/>
      <c r="H41" s="1696"/>
      <c r="I41" s="1696"/>
      <c r="J41" s="1696"/>
      <c r="K41" s="1696"/>
      <c r="L41" s="1696"/>
      <c r="M41" s="1696"/>
      <c r="N41" s="378"/>
      <c r="O41" s="331"/>
    </row>
    <row r="42" spans="1:17" ht="17.25" customHeight="1">
      <c r="A42" s="339"/>
      <c r="B42" s="339"/>
      <c r="C42" s="375"/>
      <c r="D42" s="375"/>
      <c r="E42" s="355"/>
      <c r="F42" s="369"/>
      <c r="G42" s="1696"/>
      <c r="H42" s="1696"/>
      <c r="I42" s="1696"/>
      <c r="J42" s="1696"/>
      <c r="K42" s="1696"/>
      <c r="L42" s="1696"/>
      <c r="M42" s="1696"/>
      <c r="N42" s="378"/>
      <c r="O42" s="331"/>
    </row>
    <row r="43" spans="1:17" ht="17.25" customHeight="1">
      <c r="A43" s="339"/>
      <c r="B43" s="339"/>
      <c r="C43" s="375"/>
      <c r="D43" s="375"/>
      <c r="E43" s="355"/>
      <c r="F43" s="369"/>
      <c r="G43" s="1696"/>
      <c r="H43" s="1696"/>
      <c r="I43" s="1696"/>
      <c r="J43" s="1696"/>
      <c r="K43" s="1696"/>
      <c r="L43" s="1696"/>
      <c r="M43" s="1696"/>
      <c r="N43" s="378"/>
      <c r="O43" s="331"/>
    </row>
    <row r="44" spans="1:17" ht="17.25" customHeight="1">
      <c r="A44" s="339"/>
      <c r="B44" s="339"/>
      <c r="C44" s="375"/>
      <c r="D44" s="375"/>
      <c r="E44" s="411"/>
      <c r="F44" s="369"/>
      <c r="G44" s="1696"/>
      <c r="H44" s="1696"/>
      <c r="I44" s="1696"/>
      <c r="J44" s="1696"/>
      <c r="K44" s="1696"/>
      <c r="L44" s="1696"/>
      <c r="M44" s="1696"/>
      <c r="N44" s="378"/>
      <c r="O44" s="331"/>
    </row>
    <row r="45" spans="1:17" ht="17.25" customHeight="1">
      <c r="A45" s="339"/>
      <c r="B45" s="339"/>
      <c r="C45" s="375"/>
      <c r="D45" s="375"/>
      <c r="E45" s="355"/>
      <c r="F45" s="369"/>
      <c r="G45" s="1696"/>
      <c r="H45" s="1696"/>
      <c r="I45" s="1696"/>
      <c r="J45" s="1696"/>
      <c r="K45" s="1696"/>
      <c r="L45" s="1696"/>
      <c r="M45" s="1696"/>
      <c r="N45" s="378"/>
      <c r="O45" s="331"/>
    </row>
    <row r="46" spans="1:17" ht="17.25" customHeight="1">
      <c r="A46" s="339"/>
      <c r="B46" s="339"/>
      <c r="C46" s="375"/>
      <c r="D46" s="375"/>
      <c r="E46" s="355"/>
      <c r="F46" s="369"/>
      <c r="G46" s="1696"/>
      <c r="H46" s="1696"/>
      <c r="I46" s="1696"/>
      <c r="J46" s="1696"/>
      <c r="K46" s="1696"/>
      <c r="L46" s="1696"/>
      <c r="M46" s="1696"/>
      <c r="N46" s="378"/>
      <c r="O46" s="331"/>
    </row>
    <row r="47" spans="1:17" ht="17.25" customHeight="1">
      <c r="A47" s="339"/>
      <c r="B47" s="339"/>
      <c r="C47" s="375"/>
      <c r="D47" s="375"/>
      <c r="E47" s="355"/>
      <c r="F47" s="369"/>
      <c r="G47" s="1696"/>
      <c r="H47" s="1696"/>
      <c r="I47" s="1696"/>
      <c r="J47" s="1696"/>
      <c r="K47" s="1696"/>
      <c r="L47" s="1696"/>
      <c r="M47" s="1696"/>
      <c r="N47" s="378"/>
      <c r="O47" s="331"/>
    </row>
    <row r="48" spans="1:17" ht="17.25" customHeight="1">
      <c r="A48" s="339"/>
      <c r="B48" s="339"/>
      <c r="C48" s="375"/>
      <c r="D48" s="375"/>
      <c r="E48" s="355"/>
      <c r="F48" s="369"/>
      <c r="G48" s="1696"/>
      <c r="H48" s="1696"/>
      <c r="I48" s="1696"/>
      <c r="J48" s="1696"/>
      <c r="K48" s="1696"/>
      <c r="L48" s="1696"/>
      <c r="M48" s="1696"/>
      <c r="N48" s="378"/>
      <c r="O48" s="331"/>
    </row>
    <row r="49" spans="1:16" ht="17.25" customHeight="1">
      <c r="A49" s="339"/>
      <c r="B49" s="339"/>
      <c r="C49" s="375"/>
      <c r="D49" s="375"/>
      <c r="E49" s="355"/>
      <c r="F49" s="369"/>
      <c r="G49" s="1696"/>
      <c r="H49" s="1696"/>
      <c r="I49" s="1696"/>
      <c r="J49" s="1696"/>
      <c r="K49" s="1696"/>
      <c r="L49" s="1696"/>
      <c r="M49" s="1696"/>
      <c r="N49" s="378"/>
      <c r="O49" s="331"/>
    </row>
    <row r="50" spans="1:16" ht="17.25" customHeight="1">
      <c r="A50" s="339"/>
      <c r="B50" s="339"/>
      <c r="C50" s="375"/>
      <c r="D50" s="375"/>
      <c r="E50" s="355"/>
      <c r="F50" s="369"/>
      <c r="G50" s="1696"/>
      <c r="H50" s="1696"/>
      <c r="I50" s="1696"/>
      <c r="J50" s="1696"/>
      <c r="K50" s="1696"/>
      <c r="L50" s="1696"/>
      <c r="M50" s="1696"/>
      <c r="N50" s="378"/>
      <c r="O50" s="331"/>
    </row>
    <row r="51" spans="1:16" ht="17.25" customHeight="1">
      <c r="A51" s="339"/>
      <c r="B51" s="339"/>
      <c r="C51" s="375"/>
      <c r="D51" s="375"/>
      <c r="E51" s="355"/>
      <c r="F51" s="369"/>
      <c r="G51" s="1696"/>
      <c r="H51" s="1696"/>
      <c r="I51" s="1696"/>
      <c r="J51" s="1696"/>
      <c r="K51" s="1696"/>
      <c r="L51" s="1696"/>
      <c r="M51" s="1696"/>
      <c r="N51" s="378"/>
      <c r="O51" s="331"/>
    </row>
    <row r="52" spans="1:16" ht="17.25" customHeight="1">
      <c r="A52" s="339"/>
      <c r="B52" s="339"/>
      <c r="C52" s="375"/>
      <c r="D52" s="375"/>
      <c r="E52" s="355"/>
      <c r="F52" s="369"/>
      <c r="G52" s="1696"/>
      <c r="H52" s="1696"/>
      <c r="I52" s="1696"/>
      <c r="J52" s="1696"/>
      <c r="K52" s="1696"/>
      <c r="L52" s="1696"/>
      <c r="M52" s="1696"/>
      <c r="N52" s="378"/>
      <c r="O52" s="331"/>
    </row>
    <row r="53" spans="1:16" s="401" customFormat="1" ht="17.25" customHeight="1">
      <c r="A53" s="397"/>
      <c r="B53" s="339"/>
      <c r="C53" s="375"/>
      <c r="D53" s="375"/>
      <c r="E53" s="412"/>
      <c r="F53" s="369"/>
      <c r="G53" s="1695"/>
      <c r="H53" s="1695"/>
      <c r="I53" s="1695"/>
      <c r="J53" s="1695"/>
      <c r="K53" s="1695"/>
      <c r="L53" s="1696"/>
      <c r="M53" s="1696"/>
      <c r="N53" s="398"/>
      <c r="O53" s="399"/>
      <c r="P53" s="400"/>
    </row>
    <row r="54" spans="1:16" ht="17.25" customHeight="1">
      <c r="A54" s="339"/>
      <c r="B54" s="339"/>
      <c r="C54" s="375"/>
      <c r="D54" s="375"/>
      <c r="E54" s="355"/>
      <c r="F54" s="369"/>
      <c r="G54" s="1696"/>
      <c r="H54" s="1696"/>
      <c r="I54" s="1696"/>
      <c r="J54" s="1696"/>
      <c r="K54" s="1696"/>
      <c r="L54" s="1696"/>
      <c r="M54" s="1696"/>
      <c r="N54" s="378"/>
      <c r="O54" s="331"/>
    </row>
    <row r="55" spans="1:16" ht="17.25" customHeight="1">
      <c r="A55" s="339"/>
      <c r="B55" s="339"/>
      <c r="C55" s="375"/>
      <c r="D55" s="375"/>
      <c r="E55" s="355"/>
      <c r="F55" s="369"/>
      <c r="G55" s="1695"/>
      <c r="H55" s="1695"/>
      <c r="I55" s="1695"/>
      <c r="J55" s="1695"/>
      <c r="K55" s="1695"/>
      <c r="L55" s="1696"/>
      <c r="M55" s="1696"/>
      <c r="N55" s="378"/>
      <c r="O55" s="331"/>
    </row>
    <row r="56" spans="1:16" ht="5.25" customHeight="1">
      <c r="A56" s="339"/>
      <c r="B56" s="339"/>
      <c r="C56" s="375"/>
      <c r="D56" s="375"/>
      <c r="E56" s="355"/>
      <c r="F56" s="369"/>
      <c r="G56" s="1695"/>
      <c r="H56" s="1695"/>
      <c r="I56" s="1695"/>
      <c r="J56" s="1695"/>
      <c r="K56" s="1695"/>
      <c r="L56" s="1696"/>
      <c r="M56" s="1696"/>
      <c r="N56" s="378"/>
      <c r="O56" s="331"/>
    </row>
    <row r="57" spans="1:16" ht="18.75" customHeight="1">
      <c r="A57" s="339"/>
      <c r="B57" s="339"/>
      <c r="C57" s="375"/>
      <c r="D57" s="375"/>
      <c r="E57" s="355"/>
      <c r="F57" s="369"/>
      <c r="G57" s="1696"/>
      <c r="H57" s="1696"/>
      <c r="I57" s="1696"/>
      <c r="J57" s="1696"/>
      <c r="K57" s="1696"/>
      <c r="L57" s="1696"/>
      <c r="M57" s="1696"/>
      <c r="N57" s="378"/>
      <c r="O57" s="331"/>
    </row>
    <row r="58" spans="1:16" ht="11.25" customHeight="1">
      <c r="A58" s="339"/>
      <c r="B58" s="339"/>
      <c r="C58" s="1697" t="s">
        <v>684</v>
      </c>
      <c r="D58" s="1698"/>
      <c r="E58" s="1698"/>
      <c r="F58" s="1698"/>
      <c r="G58" s="1698"/>
      <c r="H58" s="1698"/>
      <c r="I58" s="1698"/>
      <c r="J58" s="1698"/>
      <c r="K58" s="1698"/>
      <c r="L58" s="1698"/>
      <c r="M58" s="1698"/>
      <c r="N58" s="1699"/>
      <c r="O58" s="331"/>
    </row>
    <row r="59" spans="1:16" ht="21" customHeight="1" thickBot="1">
      <c r="A59" s="339"/>
      <c r="B59" s="339"/>
      <c r="C59" s="1698" t="s">
        <v>685</v>
      </c>
      <c r="D59" s="1698"/>
      <c r="E59" s="1698"/>
      <c r="F59" s="1698"/>
      <c r="G59" s="1698"/>
      <c r="H59" s="1698"/>
      <c r="I59" s="1698"/>
      <c r="J59" s="1698"/>
      <c r="K59" s="1698"/>
      <c r="L59" s="1698"/>
      <c r="M59" s="1698"/>
      <c r="N59" s="1207"/>
      <c r="O59" s="331"/>
    </row>
    <row r="60" spans="1:16" ht="13.5" customHeight="1" thickBot="1">
      <c r="A60" s="339"/>
      <c r="B60" s="339"/>
      <c r="C60" s="1691"/>
      <c r="D60" s="1692"/>
      <c r="E60" s="1692"/>
      <c r="F60" s="1692"/>
      <c r="G60" s="413"/>
      <c r="H60" s="413"/>
      <c r="I60" s="414"/>
      <c r="J60" s="414"/>
      <c r="K60" s="414"/>
      <c r="L60" s="1693" t="str">
        <f>CONCATENATE(" ",+[1]MES!$B$2," ")</f>
        <v xml:space="preserve"> Julho de 2012 </v>
      </c>
      <c r="M60" s="1694"/>
      <c r="N60" s="415">
        <v>21</v>
      </c>
      <c r="O60" s="331"/>
    </row>
    <row r="64" spans="1:16" ht="8.25" customHeight="1"/>
    <row r="66" spans="14:14" ht="9" customHeight="1"/>
    <row r="67" spans="14:14" ht="8.25" customHeight="1">
      <c r="N67" s="416"/>
    </row>
    <row r="68" spans="14:14" ht="9.75" customHeight="1"/>
  </sheetData>
  <mergeCells count="39">
    <mergeCell ref="G43:K43"/>
    <mergeCell ref="L43:M43"/>
    <mergeCell ref="C7:D7"/>
    <mergeCell ref="G41:K41"/>
    <mergeCell ref="L41:M41"/>
    <mergeCell ref="G42:K42"/>
    <mergeCell ref="L42:M42"/>
    <mergeCell ref="G44:K44"/>
    <mergeCell ref="L44:M44"/>
    <mergeCell ref="G45:K45"/>
    <mergeCell ref="L45:M45"/>
    <mergeCell ref="G46:K46"/>
    <mergeCell ref="L46:M46"/>
    <mergeCell ref="G47:K47"/>
    <mergeCell ref="L47:M47"/>
    <mergeCell ref="G48:K48"/>
    <mergeCell ref="L48:M48"/>
    <mergeCell ref="G49:K49"/>
    <mergeCell ref="L49:M49"/>
    <mergeCell ref="G50:K50"/>
    <mergeCell ref="L50:M50"/>
    <mergeCell ref="G51:K51"/>
    <mergeCell ref="L51:M51"/>
    <mergeCell ref="G52:K52"/>
    <mergeCell ref="L52:M52"/>
    <mergeCell ref="G53:K53"/>
    <mergeCell ref="L53:M53"/>
    <mergeCell ref="G54:K54"/>
    <mergeCell ref="L54:M54"/>
    <mergeCell ref="G55:K55"/>
    <mergeCell ref="L55:M55"/>
    <mergeCell ref="C60:F60"/>
    <mergeCell ref="L60:M60"/>
    <mergeCell ref="G56:K56"/>
    <mergeCell ref="L56:M56"/>
    <mergeCell ref="G57:K57"/>
    <mergeCell ref="L57:M57"/>
    <mergeCell ref="C58:N58"/>
    <mergeCell ref="C59:M5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indexed="47"/>
  </sheetPr>
  <dimension ref="A1:R69"/>
  <sheetViews>
    <sheetView showRuler="0" topLeftCell="A22" workbookViewId="0">
      <selection activeCell="I26" sqref="I26"/>
    </sheetView>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2" customWidth="1"/>
    <col min="13" max="13" width="2.7109375" customWidth="1"/>
    <col min="14" max="14" width="2.42578125" customWidth="1"/>
    <col min="15" max="15" width="1" customWidth="1"/>
    <col min="17" max="17" width="13" customWidth="1"/>
  </cols>
  <sheetData>
    <row r="1" spans="1:17" ht="13.5" customHeight="1">
      <c r="A1" s="4"/>
      <c r="B1" s="28"/>
      <c r="C1" s="28"/>
      <c r="D1" s="28"/>
      <c r="E1" s="29"/>
      <c r="F1" s="29"/>
      <c r="G1" s="34" t="s">
        <v>49</v>
      </c>
      <c r="H1" s="40"/>
      <c r="I1" s="8"/>
      <c r="J1" s="8"/>
      <c r="K1" s="8"/>
      <c r="L1" s="8"/>
      <c r="M1" s="8"/>
      <c r="N1" s="8"/>
      <c r="O1" s="8"/>
    </row>
    <row r="2" spans="1:17" ht="13.5" customHeight="1">
      <c r="A2" s="4"/>
      <c r="B2" s="32"/>
      <c r="C2" s="1406"/>
      <c r="D2" s="1406"/>
      <c r="E2" s="1406"/>
      <c r="F2" s="1406"/>
      <c r="G2" s="1406"/>
      <c r="H2" s="8"/>
      <c r="I2" s="8"/>
      <c r="J2" s="8"/>
      <c r="K2" s="8"/>
      <c r="L2" s="8"/>
      <c r="M2" s="8"/>
      <c r="N2" s="8"/>
      <c r="O2" s="8"/>
    </row>
    <row r="3" spans="1:17">
      <c r="A3" s="4"/>
      <c r="B3" s="32"/>
      <c r="C3" s="1407"/>
      <c r="D3" s="1407"/>
      <c r="E3" s="1407"/>
      <c r="F3" s="1407"/>
      <c r="G3" s="1407"/>
      <c r="H3" s="1"/>
      <c r="I3" s="8"/>
      <c r="J3" s="8"/>
      <c r="K3" s="8"/>
      <c r="L3" s="8"/>
      <c r="M3" s="8"/>
      <c r="N3" s="8"/>
      <c r="O3" s="4"/>
    </row>
    <row r="4" spans="1:17" ht="12.75" customHeight="1">
      <c r="A4" s="4"/>
      <c r="B4" s="30"/>
      <c r="C4" s="1409" t="s">
        <v>59</v>
      </c>
      <c r="D4" s="1410"/>
      <c r="E4" s="1410"/>
      <c r="F4" s="1410"/>
      <c r="G4" s="1410"/>
      <c r="H4" s="1410"/>
      <c r="I4" s="8"/>
      <c r="J4" s="8"/>
      <c r="K4" s="8"/>
      <c r="L4" s="8"/>
      <c r="M4" s="33"/>
      <c r="N4" s="8"/>
      <c r="O4" s="4"/>
    </row>
    <row r="5" spans="1:17" s="12" customFormat="1" ht="16.5" customHeight="1">
      <c r="A5" s="11"/>
      <c r="B5" s="31"/>
      <c r="C5" s="1410"/>
      <c r="D5" s="1410"/>
      <c r="E5" s="1410"/>
      <c r="F5" s="1410"/>
      <c r="G5" s="1410"/>
      <c r="H5" s="1410"/>
      <c r="I5" s="8"/>
      <c r="J5" s="8"/>
      <c r="K5" s="8"/>
      <c r="L5" s="8"/>
      <c r="M5" s="33"/>
      <c r="N5" s="8"/>
      <c r="O5" s="11"/>
    </row>
    <row r="6" spans="1:17" ht="11.25" customHeight="1">
      <c r="A6" s="4"/>
      <c r="B6" s="30"/>
      <c r="C6" s="1410"/>
      <c r="D6" s="1410"/>
      <c r="E6" s="1410"/>
      <c r="F6" s="1410"/>
      <c r="G6" s="1410"/>
      <c r="H6" s="1410"/>
      <c r="I6" s="8"/>
      <c r="J6" s="8"/>
      <c r="K6" s="8"/>
      <c r="L6" s="8"/>
      <c r="M6" s="33"/>
      <c r="N6" s="8"/>
      <c r="O6" s="4"/>
    </row>
    <row r="7" spans="1:17" ht="11.25" customHeight="1">
      <c r="A7" s="4"/>
      <c r="B7" s="30"/>
      <c r="C7" s="1410"/>
      <c r="D7" s="1410"/>
      <c r="E7" s="1410"/>
      <c r="F7" s="1410"/>
      <c r="G7" s="1410"/>
      <c r="H7" s="1410"/>
      <c r="I7" s="8"/>
      <c r="J7" s="8"/>
      <c r="K7" s="8"/>
      <c r="L7" s="8"/>
      <c r="M7" s="33"/>
      <c r="N7" s="8"/>
      <c r="O7" s="4"/>
    </row>
    <row r="8" spans="1:17" ht="117" customHeight="1">
      <c r="A8" s="4"/>
      <c r="B8" s="30"/>
      <c r="C8" s="1410"/>
      <c r="D8" s="1410"/>
      <c r="E8" s="1410"/>
      <c r="F8" s="1410"/>
      <c r="G8" s="1410"/>
      <c r="H8" s="1410"/>
      <c r="I8" s="8"/>
      <c r="J8" s="8"/>
      <c r="K8" s="8"/>
      <c r="L8" s="8"/>
      <c r="M8" s="33"/>
      <c r="N8" s="8"/>
      <c r="O8" s="4"/>
    </row>
    <row r="9" spans="1:17" ht="10.5" customHeight="1">
      <c r="A9" s="4"/>
      <c r="B9" s="30"/>
      <c r="C9" s="1410"/>
      <c r="D9" s="1410"/>
      <c r="E9" s="1410"/>
      <c r="F9" s="1410"/>
      <c r="G9" s="1410"/>
      <c r="H9" s="1410"/>
      <c r="I9" s="8"/>
      <c r="J9" s="8"/>
      <c r="K9" s="8"/>
      <c r="L9" s="8"/>
      <c r="M9" s="33"/>
      <c r="N9" s="5"/>
      <c r="O9" s="4"/>
    </row>
    <row r="10" spans="1:17" ht="11.25" customHeight="1">
      <c r="A10" s="4"/>
      <c r="B10" s="30"/>
      <c r="C10" s="1410"/>
      <c r="D10" s="1410"/>
      <c r="E10" s="1410"/>
      <c r="F10" s="1410"/>
      <c r="G10" s="1410"/>
      <c r="H10" s="1410"/>
      <c r="I10" s="8"/>
      <c r="J10" s="8"/>
      <c r="K10" s="8"/>
      <c r="L10" s="8"/>
      <c r="M10" s="33"/>
      <c r="N10" s="5"/>
      <c r="O10" s="4"/>
      <c r="Q10" s="7"/>
    </row>
    <row r="11" spans="1:17" ht="3.75" customHeight="1">
      <c r="A11" s="4"/>
      <c r="B11" s="30"/>
      <c r="C11" s="1410"/>
      <c r="D11" s="1410"/>
      <c r="E11" s="1410"/>
      <c r="F11" s="1410"/>
      <c r="G11" s="1410"/>
      <c r="H11" s="1410"/>
      <c r="I11" s="8"/>
      <c r="J11" s="8"/>
      <c r="K11" s="8"/>
      <c r="L11" s="8"/>
      <c r="M11" s="33"/>
      <c r="N11" s="5"/>
      <c r="O11" s="4"/>
    </row>
    <row r="12" spans="1:17" ht="11.25" customHeight="1">
      <c r="A12" s="4"/>
      <c r="B12" s="30"/>
      <c r="C12" s="1410"/>
      <c r="D12" s="1410"/>
      <c r="E12" s="1410"/>
      <c r="F12" s="1410"/>
      <c r="G12" s="1410"/>
      <c r="H12" s="1410"/>
      <c r="I12" s="8"/>
      <c r="J12" s="8"/>
      <c r="K12" s="8"/>
      <c r="L12" s="8"/>
      <c r="M12" s="33"/>
      <c r="N12" s="5"/>
      <c r="O12" s="4"/>
    </row>
    <row r="13" spans="1:17" ht="11.25" customHeight="1">
      <c r="A13" s="4"/>
      <c r="B13" s="30"/>
      <c r="C13" s="1410"/>
      <c r="D13" s="1410"/>
      <c r="E13" s="1410"/>
      <c r="F13" s="1410"/>
      <c r="G13" s="1410"/>
      <c r="H13" s="1410"/>
      <c r="I13" s="8"/>
      <c r="J13" s="8"/>
      <c r="K13" s="8"/>
      <c r="L13" s="8"/>
      <c r="M13" s="33"/>
      <c r="N13" s="5"/>
      <c r="O13" s="4"/>
    </row>
    <row r="14" spans="1:17" ht="15.75" customHeight="1">
      <c r="A14" s="4"/>
      <c r="B14" s="30"/>
      <c r="C14" s="1410"/>
      <c r="D14" s="1410"/>
      <c r="E14" s="1410"/>
      <c r="F14" s="1410"/>
      <c r="G14" s="1410"/>
      <c r="H14" s="1410"/>
      <c r="I14" s="8"/>
      <c r="J14" s="8"/>
      <c r="K14" s="8"/>
      <c r="L14" s="8"/>
      <c r="M14" s="33"/>
      <c r="N14" s="5"/>
      <c r="O14" s="4"/>
    </row>
    <row r="15" spans="1:17" ht="22.5" customHeight="1">
      <c r="A15" s="4"/>
      <c r="B15" s="30"/>
      <c r="C15" s="1410"/>
      <c r="D15" s="1410"/>
      <c r="E15" s="1410"/>
      <c r="F15" s="1410"/>
      <c r="G15" s="1410"/>
      <c r="H15" s="1410"/>
      <c r="I15" s="8"/>
      <c r="J15" s="8"/>
      <c r="K15" s="8"/>
      <c r="L15" s="8"/>
      <c r="M15" s="33"/>
      <c r="N15" s="5"/>
      <c r="O15" s="4"/>
    </row>
    <row r="16" spans="1:17" ht="11.25" customHeight="1">
      <c r="A16" s="4"/>
      <c r="B16" s="30"/>
      <c r="C16" s="1410"/>
      <c r="D16" s="1410"/>
      <c r="E16" s="1410"/>
      <c r="F16" s="1410"/>
      <c r="G16" s="1410"/>
      <c r="H16" s="1410"/>
      <c r="I16" s="8"/>
      <c r="J16" s="8"/>
      <c r="K16" s="8"/>
      <c r="L16" s="8"/>
      <c r="M16" s="33"/>
      <c r="N16" s="5"/>
      <c r="O16" s="4"/>
    </row>
    <row r="17" spans="1:18" ht="11.25" customHeight="1">
      <c r="A17" s="4"/>
      <c r="B17" s="30"/>
      <c r="C17" s="1410"/>
      <c r="D17" s="1410"/>
      <c r="E17" s="1410"/>
      <c r="F17" s="1410"/>
      <c r="G17" s="1410"/>
      <c r="H17" s="1410"/>
      <c r="I17" s="8"/>
      <c r="J17" s="8"/>
      <c r="K17" s="8"/>
      <c r="L17" s="8"/>
      <c r="M17" s="33"/>
      <c r="N17" s="5"/>
      <c r="O17" s="4"/>
    </row>
    <row r="18" spans="1:18" ht="11.25" customHeight="1">
      <c r="A18" s="4"/>
      <c r="B18" s="30"/>
      <c r="C18" s="1410"/>
      <c r="D18" s="1410"/>
      <c r="E18" s="1410"/>
      <c r="F18" s="1410"/>
      <c r="G18" s="1410"/>
      <c r="H18" s="1410"/>
      <c r="I18" s="10"/>
      <c r="J18" s="10"/>
      <c r="K18" s="10"/>
      <c r="L18" s="10"/>
      <c r="M18" s="10"/>
      <c r="N18" s="5"/>
      <c r="O18" s="4"/>
    </row>
    <row r="19" spans="1:18" ht="11.25" customHeight="1">
      <c r="A19" s="4"/>
      <c r="B19" s="30"/>
      <c r="C19" s="1410"/>
      <c r="D19" s="1410"/>
      <c r="E19" s="1410"/>
      <c r="F19" s="1410"/>
      <c r="G19" s="1410"/>
      <c r="H19" s="1410"/>
      <c r="I19" s="35"/>
      <c r="J19" s="35"/>
      <c r="K19" s="35"/>
      <c r="L19" s="35"/>
      <c r="M19" s="35"/>
      <c r="N19" s="5"/>
      <c r="O19" s="4"/>
    </row>
    <row r="20" spans="1:18" ht="11.25" customHeight="1">
      <c r="A20" s="4"/>
      <c r="B20" s="30"/>
      <c r="C20" s="1410"/>
      <c r="D20" s="1410"/>
      <c r="E20" s="1410"/>
      <c r="F20" s="1410"/>
      <c r="G20" s="1410"/>
      <c r="H20" s="1410"/>
      <c r="I20" s="16"/>
      <c r="J20" s="16"/>
      <c r="K20" s="16"/>
      <c r="L20" s="16"/>
      <c r="M20" s="16"/>
      <c r="N20" s="5"/>
      <c r="O20" s="4"/>
    </row>
    <row r="21" spans="1:18" ht="11.25" customHeight="1">
      <c r="A21" s="4"/>
      <c r="B21" s="30"/>
      <c r="C21" s="1410"/>
      <c r="D21" s="1410"/>
      <c r="E21" s="1410"/>
      <c r="F21" s="1410"/>
      <c r="G21" s="1410"/>
      <c r="H21" s="1410"/>
      <c r="I21" s="16"/>
      <c r="J21" s="16"/>
      <c r="K21" s="16"/>
      <c r="L21" s="16"/>
      <c r="M21" s="16"/>
      <c r="N21" s="5"/>
      <c r="O21" s="4"/>
    </row>
    <row r="22" spans="1:18" ht="12" customHeight="1">
      <c r="A22" s="4"/>
      <c r="B22" s="30"/>
      <c r="C22" s="59"/>
      <c r="D22" s="59"/>
      <c r="E22" s="59"/>
      <c r="F22" s="59"/>
      <c r="G22" s="59"/>
      <c r="H22" s="59"/>
      <c r="I22" s="18"/>
      <c r="J22" s="18"/>
      <c r="K22" s="18"/>
      <c r="L22" s="18"/>
      <c r="M22" s="18"/>
      <c r="N22" s="5"/>
      <c r="O22" s="4"/>
    </row>
    <row r="23" spans="1:18" ht="26.25" customHeight="1">
      <c r="A23" s="4"/>
      <c r="B23" s="30"/>
      <c r="C23" s="59"/>
      <c r="D23" s="59"/>
      <c r="E23" s="59"/>
      <c r="F23" s="59"/>
      <c r="G23" s="59"/>
      <c r="H23" s="59"/>
      <c r="I23" s="16"/>
      <c r="J23" s="16"/>
      <c r="K23" s="16"/>
      <c r="L23" s="16"/>
      <c r="M23" s="16"/>
      <c r="N23" s="5"/>
      <c r="O23" s="4"/>
    </row>
    <row r="24" spans="1:18" ht="18" customHeight="1">
      <c r="A24" s="4"/>
      <c r="B24" s="30"/>
      <c r="C24" s="14"/>
      <c r="D24" s="18"/>
      <c r="E24" s="23"/>
      <c r="F24" s="18"/>
      <c r="G24" s="15"/>
      <c r="H24" s="18"/>
      <c r="I24" s="18"/>
      <c r="J24" s="18"/>
      <c r="K24" s="18"/>
      <c r="L24" s="18"/>
      <c r="M24" s="18"/>
      <c r="N24" s="5"/>
      <c r="O24" s="4"/>
    </row>
    <row r="25" spans="1:18" ht="18" customHeight="1">
      <c r="A25" s="4"/>
      <c r="B25" s="30"/>
      <c r="C25" s="17"/>
      <c r="D25" s="18"/>
      <c r="E25" s="13"/>
      <c r="F25" s="16"/>
      <c r="G25" s="15"/>
      <c r="H25" s="16"/>
      <c r="I25" s="16"/>
      <c r="J25" s="16"/>
      <c r="K25" s="16"/>
      <c r="L25" s="16"/>
      <c r="M25" s="16"/>
      <c r="N25" s="5"/>
      <c r="O25" s="4"/>
    </row>
    <row r="26" spans="1:18">
      <c r="A26" s="4"/>
      <c r="B26" s="30"/>
      <c r="C26" s="17"/>
      <c r="D26" s="18"/>
      <c r="E26" s="13"/>
      <c r="F26" s="16"/>
      <c r="G26" s="15"/>
      <c r="H26" s="16"/>
      <c r="I26" s="16"/>
      <c r="J26" s="16"/>
      <c r="K26" s="16"/>
      <c r="L26" s="16"/>
      <c r="M26" s="16"/>
      <c r="N26" s="5"/>
      <c r="O26" s="4"/>
    </row>
    <row r="27" spans="1:18" ht="13.5" customHeight="1">
      <c r="A27" s="4"/>
      <c r="B27" s="30"/>
      <c r="C27" s="17"/>
      <c r="D27" s="18"/>
      <c r="E27" s="13"/>
      <c r="F27" s="16"/>
      <c r="G27" s="15"/>
      <c r="H27" s="40"/>
      <c r="I27" s="39" t="s">
        <v>48</v>
      </c>
      <c r="J27" s="39"/>
      <c r="K27" s="39"/>
      <c r="L27" s="16"/>
      <c r="M27" s="16"/>
      <c r="N27" s="5"/>
      <c r="O27" s="4"/>
    </row>
    <row r="28" spans="1:18" ht="10.5" customHeight="1">
      <c r="A28" s="4"/>
      <c r="B28" s="30"/>
      <c r="C28" s="14"/>
      <c r="D28" s="18"/>
      <c r="E28" s="23"/>
      <c r="F28" s="18"/>
      <c r="G28" s="15"/>
      <c r="H28" s="18"/>
      <c r="I28" s="36"/>
      <c r="J28" s="36"/>
      <c r="K28" s="36"/>
      <c r="L28" s="36"/>
      <c r="M28" s="37"/>
      <c r="N28" s="5"/>
      <c r="O28" s="4"/>
    </row>
    <row r="29" spans="1:18" ht="16.5" customHeight="1">
      <c r="A29" s="4"/>
      <c r="B29" s="30"/>
      <c r="C29" s="14"/>
      <c r="D29" s="18"/>
      <c r="E29" s="23"/>
      <c r="F29" s="18"/>
      <c r="G29" s="15"/>
      <c r="H29" s="18"/>
      <c r="I29" s="18" t="s">
        <v>81</v>
      </c>
      <c r="J29" s="18"/>
      <c r="K29" s="18"/>
      <c r="L29" s="18"/>
      <c r="M29" s="38"/>
      <c r="N29" s="5"/>
      <c r="O29" s="4"/>
    </row>
    <row r="30" spans="1:18" ht="10.5" customHeight="1">
      <c r="A30" s="4"/>
      <c r="B30" s="30"/>
      <c r="C30" s="14"/>
      <c r="D30" s="18"/>
      <c r="E30" s="23"/>
      <c r="F30" s="18"/>
      <c r="G30" s="15"/>
      <c r="H30" s="18"/>
      <c r="I30" s="18"/>
      <c r="J30" s="18"/>
      <c r="K30" s="18"/>
      <c r="L30" s="18"/>
      <c r="M30" s="38"/>
      <c r="N30" s="5"/>
      <c r="O30" s="4"/>
      <c r="P30" s="297"/>
      <c r="Q30" s="297"/>
      <c r="R30" s="297"/>
    </row>
    <row r="31" spans="1:18" ht="16.5" customHeight="1">
      <c r="A31" s="4"/>
      <c r="B31" s="30"/>
      <c r="C31" s="17"/>
      <c r="D31" s="18"/>
      <c r="E31" s="13"/>
      <c r="F31" s="16"/>
      <c r="G31" s="15"/>
      <c r="H31" s="16"/>
      <c r="I31" s="1408" t="s">
        <v>53</v>
      </c>
      <c r="J31" s="1408"/>
      <c r="K31" s="1404" t="s">
        <v>654</v>
      </c>
      <c r="L31" s="1405"/>
      <c r="M31" s="26"/>
      <c r="N31" s="5"/>
      <c r="O31" s="4"/>
      <c r="P31" s="297"/>
      <c r="Q31" s="297"/>
      <c r="R31" s="297"/>
    </row>
    <row r="32" spans="1:18" ht="10.5" customHeight="1">
      <c r="A32" s="4"/>
      <c r="B32" s="30"/>
      <c r="C32" s="17"/>
      <c r="D32" s="18"/>
      <c r="E32" s="13"/>
      <c r="F32" s="16"/>
      <c r="G32" s="15"/>
      <c r="H32" s="16"/>
      <c r="I32" s="141"/>
      <c r="J32" s="141"/>
      <c r="K32" s="142"/>
      <c r="L32" s="142"/>
      <c r="M32" s="26"/>
      <c r="N32" s="5"/>
      <c r="O32" s="4"/>
      <c r="P32" s="297"/>
      <c r="Q32" s="297"/>
      <c r="R32" s="297"/>
    </row>
    <row r="33" spans="1:18" ht="16.5" customHeight="1">
      <c r="A33" s="4"/>
      <c r="B33" s="30"/>
      <c r="C33" s="14"/>
      <c r="D33" s="18"/>
      <c r="E33" s="23"/>
      <c r="F33" s="18"/>
      <c r="G33" s="15"/>
      <c r="H33" s="18"/>
      <c r="I33" s="1403" t="s">
        <v>38</v>
      </c>
      <c r="J33" s="1403"/>
      <c r="K33" s="1403"/>
      <c r="L33" s="1403"/>
      <c r="M33" s="38"/>
      <c r="N33" s="5"/>
      <c r="O33" s="4"/>
      <c r="P33" s="297"/>
      <c r="Q33" s="297"/>
      <c r="R33" s="297"/>
    </row>
    <row r="34" spans="1:18" ht="16.5" customHeight="1">
      <c r="A34" s="4"/>
      <c r="B34" s="30"/>
      <c r="C34" s="14"/>
      <c r="D34" s="18"/>
      <c r="E34" s="23"/>
      <c r="F34" s="18"/>
      <c r="G34" s="15"/>
      <c r="H34" s="18"/>
      <c r="I34" s="62" t="s">
        <v>52</v>
      </c>
      <c r="J34" s="139"/>
      <c r="K34" s="139"/>
      <c r="L34" s="139"/>
      <c r="M34" s="38"/>
      <c r="N34" s="5"/>
      <c r="O34" s="4"/>
    </row>
    <row r="35" spans="1:18" ht="17.25" customHeight="1">
      <c r="A35" s="4"/>
      <c r="B35" s="30"/>
      <c r="C35" s="17"/>
      <c r="D35" s="18"/>
      <c r="E35" s="13"/>
      <c r="F35" s="16"/>
      <c r="G35" s="15"/>
      <c r="H35" s="16"/>
      <c r="I35" s="1404" t="s">
        <v>562</v>
      </c>
      <c r="J35" s="1404"/>
      <c r="K35" s="1404"/>
      <c r="L35" s="1404"/>
      <c r="M35" s="26"/>
      <c r="N35" s="5"/>
      <c r="O35" s="4"/>
    </row>
    <row r="36" spans="1:18" ht="12.75" customHeight="1">
      <c r="A36" s="4"/>
      <c r="B36" s="30"/>
      <c r="C36" s="17"/>
      <c r="D36" s="18"/>
      <c r="E36" s="13"/>
      <c r="F36" s="16"/>
      <c r="G36" s="15"/>
      <c r="H36" s="16"/>
      <c r="I36" s="653" t="s">
        <v>563</v>
      </c>
      <c r="J36" s="140"/>
      <c r="K36" s="140"/>
      <c r="L36" s="140"/>
      <c r="M36" s="26"/>
      <c r="N36" s="5"/>
      <c r="O36" s="4"/>
    </row>
    <row r="37" spans="1:18" ht="12.75" customHeight="1">
      <c r="A37" s="4"/>
      <c r="B37" s="30"/>
      <c r="C37" s="17"/>
      <c r="D37" s="18"/>
      <c r="E37" s="13"/>
      <c r="F37" s="16"/>
      <c r="G37" s="15"/>
      <c r="H37" s="16"/>
      <c r="I37" s="1404" t="s">
        <v>564</v>
      </c>
      <c r="J37" s="1404"/>
      <c r="K37" s="1404"/>
      <c r="L37" s="1404"/>
      <c r="M37" s="26"/>
      <c r="N37" s="5"/>
      <c r="O37" s="4"/>
    </row>
    <row r="38" spans="1:18" ht="17.25" customHeight="1">
      <c r="A38" s="4"/>
      <c r="B38" s="30"/>
      <c r="C38" s="14"/>
      <c r="D38" s="18"/>
      <c r="E38" s="23"/>
      <c r="F38" s="18"/>
      <c r="G38" s="15"/>
      <c r="H38" s="18"/>
      <c r="I38" s="1415" t="s">
        <v>77</v>
      </c>
      <c r="J38" s="1404"/>
      <c r="K38" s="1404"/>
      <c r="L38" s="1404"/>
      <c r="M38" s="38"/>
      <c r="N38" s="5"/>
      <c r="O38" s="4"/>
    </row>
    <row r="39" spans="1:18" ht="15" customHeight="1">
      <c r="A39" s="4"/>
      <c r="B39" s="30"/>
      <c r="C39" s="17"/>
      <c r="D39" s="18"/>
      <c r="E39" s="13"/>
      <c r="F39" s="16"/>
      <c r="G39" s="15"/>
      <c r="H39" s="16"/>
      <c r="I39" s="1415" t="s">
        <v>78</v>
      </c>
      <c r="J39" s="1404"/>
      <c r="K39" s="1404"/>
      <c r="L39" s="1404"/>
      <c r="M39" s="26"/>
      <c r="N39" s="5"/>
      <c r="O39" s="4"/>
    </row>
    <row r="40" spans="1:18" ht="10.5" customHeight="1">
      <c r="A40" s="4"/>
      <c r="B40" s="30"/>
      <c r="C40" s="17"/>
      <c r="D40" s="18"/>
      <c r="E40" s="13"/>
      <c r="F40" s="16"/>
      <c r="G40" s="15"/>
      <c r="H40" s="16"/>
      <c r="I40" s="140"/>
      <c r="J40" s="140"/>
      <c r="K40" s="140"/>
      <c r="L40" s="140"/>
      <c r="M40" s="26"/>
      <c r="N40" s="5"/>
      <c r="O40" s="4"/>
    </row>
    <row r="41" spans="1:18" ht="16.5" customHeight="1">
      <c r="A41" s="4"/>
      <c r="B41" s="30"/>
      <c r="C41" s="17"/>
      <c r="D41" s="18"/>
      <c r="E41" s="13"/>
      <c r="F41" s="16"/>
      <c r="G41" s="15"/>
      <c r="H41" s="16"/>
      <c r="I41" s="1411" t="s">
        <v>64</v>
      </c>
      <c r="J41" s="1408"/>
      <c r="K41" s="1408"/>
      <c r="L41" s="1408"/>
      <c r="M41" s="26"/>
      <c r="N41" s="5"/>
      <c r="O41" s="4"/>
    </row>
    <row r="42" spans="1:18" ht="10.5" customHeight="1">
      <c r="A42" s="4"/>
      <c r="B42" s="30"/>
      <c r="C42" s="14"/>
      <c r="D42" s="18"/>
      <c r="E42" s="23"/>
      <c r="F42" s="18"/>
      <c r="G42" s="15"/>
      <c r="H42" s="18"/>
      <c r="I42" s="1414"/>
      <c r="J42" s="1414"/>
      <c r="K42" s="1414"/>
      <c r="L42" s="1414"/>
      <c r="M42" s="38"/>
      <c r="N42" s="5"/>
      <c r="O42" s="4"/>
    </row>
    <row r="43" spans="1:18" ht="16.5" customHeight="1">
      <c r="A43" s="4"/>
      <c r="B43" s="30"/>
      <c r="C43" s="17"/>
      <c r="D43" s="18"/>
      <c r="E43" s="13"/>
      <c r="F43" s="16"/>
      <c r="G43" s="15"/>
      <c r="H43" s="16"/>
      <c r="I43" s="1403" t="s">
        <v>26</v>
      </c>
      <c r="J43" s="1403"/>
      <c r="K43" s="1403"/>
      <c r="L43" s="1403"/>
      <c r="M43" s="26"/>
      <c r="N43" s="5"/>
      <c r="O43" s="4"/>
    </row>
    <row r="44" spans="1:18" ht="10.5" customHeight="1">
      <c r="A44" s="4"/>
      <c r="B44" s="30"/>
      <c r="C44" s="17"/>
      <c r="D44" s="18"/>
      <c r="E44" s="13"/>
      <c r="F44" s="16"/>
      <c r="G44" s="15"/>
      <c r="H44" s="16"/>
      <c r="I44" s="139"/>
      <c r="J44" s="139"/>
      <c r="K44" s="139"/>
      <c r="L44" s="139"/>
      <c r="M44" s="26"/>
      <c r="N44" s="5"/>
      <c r="O44" s="4"/>
    </row>
    <row r="45" spans="1:18" ht="16.5" customHeight="1">
      <c r="A45" s="4"/>
      <c r="B45" s="30"/>
      <c r="C45" s="14"/>
      <c r="D45" s="18"/>
      <c r="E45" s="23"/>
      <c r="F45" s="18"/>
      <c r="G45" s="15"/>
      <c r="H45" s="18"/>
      <c r="I45" s="1408" t="s">
        <v>22</v>
      </c>
      <c r="J45" s="1408"/>
      <c r="K45" s="1408"/>
      <c r="L45" s="1408"/>
      <c r="M45" s="38"/>
      <c r="N45" s="5"/>
      <c r="O45" s="4"/>
    </row>
    <row r="46" spans="1:18" ht="10.5" customHeight="1">
      <c r="A46" s="4"/>
      <c r="B46" s="30"/>
      <c r="C46" s="14"/>
      <c r="D46" s="18"/>
      <c r="E46" s="23"/>
      <c r="F46" s="18"/>
      <c r="G46" s="15"/>
      <c r="H46" s="18"/>
      <c r="I46" s="141"/>
      <c r="J46" s="141"/>
      <c r="K46" s="141"/>
      <c r="L46" s="141"/>
      <c r="M46" s="38"/>
      <c r="N46" s="5"/>
      <c r="O46" s="4"/>
    </row>
    <row r="47" spans="1:18" ht="16.5" customHeight="1">
      <c r="A47" s="4"/>
      <c r="B47" s="30"/>
      <c r="C47" s="17"/>
      <c r="D47" s="18"/>
      <c r="E47" s="13"/>
      <c r="F47" s="16"/>
      <c r="G47" s="15"/>
      <c r="H47" s="16"/>
      <c r="I47" s="1413" t="s">
        <v>12</v>
      </c>
      <c r="J47" s="1413"/>
      <c r="K47" s="1413"/>
      <c r="L47" s="1413"/>
      <c r="M47" s="26"/>
      <c r="N47" s="5"/>
      <c r="O47" s="4"/>
    </row>
    <row r="48" spans="1:18" ht="5.25" customHeight="1">
      <c r="A48" s="4"/>
      <c r="B48" s="30"/>
      <c r="C48" s="17"/>
      <c r="D48" s="18"/>
      <c r="E48" s="13"/>
      <c r="F48" s="16"/>
      <c r="G48" s="15"/>
      <c r="H48" s="16"/>
      <c r="I48" s="39"/>
      <c r="J48" s="39"/>
      <c r="K48" s="39"/>
      <c r="L48" s="39"/>
      <c r="M48" s="26"/>
      <c r="N48" s="5"/>
      <c r="O48" s="4"/>
    </row>
    <row r="49" spans="1:15" ht="12.75" customHeight="1">
      <c r="A49" s="4"/>
      <c r="B49" s="30"/>
      <c r="C49" s="17"/>
      <c r="D49" s="18"/>
      <c r="E49" s="13"/>
      <c r="F49" s="16"/>
      <c r="G49" s="15"/>
      <c r="H49" s="16"/>
      <c r="I49" s="4"/>
      <c r="J49" s="4"/>
      <c r="K49" s="4"/>
      <c r="L49" s="4"/>
      <c r="M49" s="26"/>
      <c r="N49" s="5"/>
      <c r="O49" s="4"/>
    </row>
    <row r="50" spans="1:15">
      <c r="A50" s="4"/>
      <c r="B50" s="30"/>
      <c r="C50" s="14"/>
      <c r="D50" s="18"/>
      <c r="E50" s="23"/>
      <c r="F50" s="18"/>
      <c r="G50" s="15"/>
      <c r="H50" s="18"/>
      <c r="I50" s="4"/>
      <c r="J50" s="4"/>
      <c r="K50" s="4"/>
      <c r="L50" s="4"/>
      <c r="M50" s="38"/>
      <c r="N50" s="5"/>
      <c r="O50" s="4"/>
    </row>
    <row r="51" spans="1:15" ht="16.5" customHeight="1">
      <c r="A51" s="4"/>
      <c r="B51" s="30"/>
      <c r="C51" s="3"/>
      <c r="D51" s="8"/>
      <c r="E51" s="5"/>
      <c r="F51" s="2"/>
      <c r="G51" s="6"/>
      <c r="H51" s="2"/>
      <c r="I51" s="56"/>
      <c r="J51" s="56"/>
      <c r="K51" s="4"/>
      <c r="M51" s="27"/>
      <c r="N51" s="5"/>
      <c r="O51" s="4"/>
    </row>
    <row r="52" spans="1:15" ht="16.5" customHeight="1">
      <c r="A52" s="4"/>
      <c r="B52" s="30"/>
      <c r="C52" s="3"/>
      <c r="D52" s="8"/>
      <c r="E52" s="5"/>
      <c r="F52" s="2"/>
      <c r="G52" s="6"/>
      <c r="H52" s="2"/>
      <c r="I52" s="56"/>
      <c r="J52" s="56"/>
      <c r="K52" s="4"/>
      <c r="L52" s="4"/>
      <c r="M52" s="27"/>
      <c r="N52" s="5"/>
      <c r="O52" s="4"/>
    </row>
    <row r="53" spans="1:15" ht="20.25" customHeight="1">
      <c r="A53" s="4"/>
      <c r="B53" s="30"/>
      <c r="C53" s="5"/>
      <c r="D53" s="5"/>
      <c r="E53" s="5"/>
      <c r="F53" s="5"/>
      <c r="G53" s="5"/>
      <c r="H53" s="5"/>
      <c r="I53" s="5"/>
      <c r="J53" s="5"/>
      <c r="K53" s="5"/>
      <c r="L53" s="5"/>
      <c r="M53" s="5"/>
      <c r="N53" s="5"/>
      <c r="O53" s="4"/>
    </row>
    <row r="54" spans="1:15">
      <c r="A54" s="4"/>
      <c r="B54" s="63">
        <v>2</v>
      </c>
      <c r="C54" s="1412" t="s">
        <v>655</v>
      </c>
      <c r="D54" s="1412"/>
      <c r="E54" s="1412"/>
      <c r="F54" s="1412"/>
      <c r="G54" s="1412"/>
      <c r="H54" s="1412"/>
      <c r="I54" s="8"/>
      <c r="J54" s="8"/>
      <c r="K54" s="8"/>
      <c r="L54" s="8"/>
      <c r="M54" s="8"/>
      <c r="O54" s="4"/>
    </row>
    <row r="65" spans="13:14" ht="8.25" customHeight="1"/>
    <row r="67" spans="13:14" ht="9" customHeight="1">
      <c r="N67" s="9"/>
    </row>
    <row r="68" spans="13:14" ht="8.25" customHeight="1">
      <c r="M68" s="1400"/>
      <c r="N68" s="1400"/>
    </row>
    <row r="69"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I35:L35"/>
    <mergeCell ref="I37:L37"/>
    <mergeCell ref="I42:L42"/>
    <mergeCell ref="I38:L38"/>
    <mergeCell ref="I39:L39"/>
    <mergeCell ref="I43:L43"/>
    <mergeCell ref="I41:L41"/>
    <mergeCell ref="C54:H54"/>
    <mergeCell ref="M68:N68"/>
    <mergeCell ref="I47:L47"/>
    <mergeCell ref="I45:L45"/>
    <mergeCell ref="I33:L33"/>
    <mergeCell ref="K31:L31"/>
    <mergeCell ref="C2:G2"/>
    <mergeCell ref="C3:G3"/>
    <mergeCell ref="I31:J31"/>
    <mergeCell ref="C4:H21"/>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20.xml><?xml version="1.0" encoding="utf-8"?>
<worksheet xmlns="http://schemas.openxmlformats.org/spreadsheetml/2006/main" xmlns:r="http://schemas.openxmlformats.org/officeDocument/2006/relationships">
  <sheetPr enableFormatConditionsCalculation="0">
    <tabColor indexed="55"/>
  </sheetPr>
  <dimension ref="A1:BF86"/>
  <sheetViews>
    <sheetView topLeftCell="A34" workbookViewId="0">
      <selection activeCell="C72" sqref="C72"/>
    </sheetView>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5"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29"/>
      <c r="C1" s="29"/>
      <c r="D1" s="29"/>
      <c r="E1" s="29"/>
      <c r="F1" s="29"/>
      <c r="G1" s="28"/>
      <c r="H1" s="28"/>
      <c r="I1" s="28"/>
      <c r="J1" s="28"/>
      <c r="K1" s="28"/>
      <c r="L1" s="28"/>
      <c r="M1" s="28"/>
      <c r="N1" s="28"/>
      <c r="O1" s="28"/>
      <c r="P1" s="28"/>
      <c r="Q1" s="28"/>
      <c r="R1" s="28"/>
      <c r="S1" s="28"/>
      <c r="T1" s="28"/>
      <c r="U1" s="28"/>
      <c r="V1" s="28"/>
      <c r="W1" s="28"/>
      <c r="X1" s="1502" t="s">
        <v>27</v>
      </c>
      <c r="Y1" s="1502"/>
      <c r="Z1" s="1502"/>
      <c r="AA1" s="1502"/>
      <c r="AB1" s="1502"/>
      <c r="AC1" s="1502"/>
      <c r="AD1" s="1502"/>
      <c r="AE1" s="1702"/>
      <c r="AF1" s="61"/>
      <c r="AG1" s="4"/>
      <c r="AH1" s="48"/>
      <c r="AI1" s="48"/>
      <c r="AJ1" s="48"/>
      <c r="AK1" s="48"/>
      <c r="AL1" s="48"/>
      <c r="AM1" s="48"/>
    </row>
    <row r="2" spans="1:57" ht="6" customHeight="1">
      <c r="A2" s="4"/>
      <c r="B2" s="1671"/>
      <c r="C2" s="1672"/>
      <c r="D2" s="1672"/>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190"/>
      <c r="AG2" s="4"/>
      <c r="AH2" s="48"/>
      <c r="AI2" s="48"/>
      <c r="AJ2" s="48"/>
      <c r="AK2" s="48"/>
      <c r="AL2" s="48"/>
      <c r="AM2" s="48"/>
    </row>
    <row r="3" spans="1:57" ht="12" customHeight="1">
      <c r="A3" s="4"/>
      <c r="B3" s="30"/>
      <c r="C3" s="8"/>
      <c r="D3" s="8"/>
      <c r="E3" s="8"/>
      <c r="F3" s="8"/>
      <c r="G3" s="8"/>
      <c r="H3" s="8"/>
      <c r="I3" s="8"/>
      <c r="J3" s="8"/>
      <c r="K3" s="8"/>
      <c r="L3" s="8"/>
      <c r="M3" s="8"/>
      <c r="N3" s="8"/>
      <c r="O3" s="8"/>
      <c r="P3" s="8"/>
      <c r="Q3" s="8"/>
      <c r="R3" s="8"/>
      <c r="S3" s="8"/>
      <c r="T3" s="8"/>
      <c r="U3" s="8"/>
      <c r="V3" s="8"/>
      <c r="W3" s="8"/>
      <c r="X3" s="8"/>
      <c r="Y3" s="8"/>
      <c r="Z3" s="8"/>
      <c r="AA3" s="8"/>
      <c r="AB3" s="33"/>
      <c r="AC3" s="8"/>
      <c r="AD3" s="33"/>
      <c r="AE3" s="8"/>
      <c r="AF3" s="8"/>
      <c r="AG3" s="4"/>
      <c r="AH3" s="48"/>
      <c r="AI3" s="48"/>
      <c r="AJ3" s="48"/>
      <c r="AK3" s="48"/>
      <c r="AL3" s="48"/>
      <c r="AM3" s="48"/>
    </row>
    <row r="4" spans="1:57" s="12" customFormat="1" ht="13.5" customHeight="1">
      <c r="A4" s="11"/>
      <c r="B4" s="31"/>
      <c r="C4" s="219"/>
      <c r="D4" s="138"/>
      <c r="E4" s="138"/>
      <c r="F4" s="138"/>
      <c r="G4" s="138"/>
      <c r="H4" s="138"/>
      <c r="I4" s="138"/>
      <c r="J4" s="138"/>
      <c r="K4" s="138"/>
      <c r="L4" s="138"/>
      <c r="M4" s="138"/>
      <c r="N4" s="138"/>
      <c r="O4" s="138"/>
      <c r="P4" s="138"/>
      <c r="Q4" s="138"/>
      <c r="R4" s="220"/>
      <c r="S4" s="220"/>
      <c r="T4" s="220"/>
      <c r="U4" s="220"/>
      <c r="V4" s="220"/>
      <c r="W4" s="220"/>
      <c r="X4" s="220"/>
      <c r="Y4" s="220"/>
      <c r="Z4" s="220"/>
      <c r="AA4" s="220"/>
      <c r="AB4" s="220"/>
      <c r="AC4" s="220"/>
      <c r="AD4" s="220"/>
      <c r="AE4" s="220"/>
      <c r="AF4" s="8"/>
      <c r="AG4" s="11"/>
      <c r="AH4" s="109"/>
      <c r="AI4" s="109"/>
      <c r="AJ4" s="109"/>
      <c r="AK4" s="109"/>
      <c r="AL4" s="109"/>
      <c r="AM4" s="109"/>
    </row>
    <row r="5" spans="1:57" ht="3.75" customHeight="1">
      <c r="A5" s="4"/>
      <c r="B5" s="30"/>
      <c r="C5" s="13"/>
      <c r="D5" s="13"/>
      <c r="E5" s="13"/>
      <c r="F5" s="1703"/>
      <c r="G5" s="1703"/>
      <c r="H5" s="1703"/>
      <c r="I5" s="1703"/>
      <c r="J5" s="1703"/>
      <c r="K5" s="1703"/>
      <c r="L5" s="1703"/>
      <c r="M5" s="13"/>
      <c r="N5" s="13"/>
      <c r="O5" s="13"/>
      <c r="P5" s="13"/>
      <c r="Q5" s="13"/>
      <c r="R5" s="5"/>
      <c r="S5" s="5"/>
      <c r="T5" s="5"/>
      <c r="U5" s="124"/>
      <c r="V5" s="5"/>
      <c r="W5" s="5"/>
      <c r="X5" s="5"/>
      <c r="Y5" s="5"/>
      <c r="Z5" s="5"/>
      <c r="AA5" s="5"/>
      <c r="AB5" s="5"/>
      <c r="AC5" s="5"/>
      <c r="AD5" s="5"/>
      <c r="AE5" s="5"/>
      <c r="AF5" s="8"/>
      <c r="AG5" s="4"/>
      <c r="AH5" s="48"/>
      <c r="AI5" s="48"/>
      <c r="AJ5" s="48"/>
      <c r="AK5" s="48"/>
      <c r="AL5" s="48"/>
      <c r="AM5" s="48"/>
    </row>
    <row r="6" spans="1:57" ht="9.75" customHeight="1">
      <c r="A6" s="4"/>
      <c r="B6" s="30"/>
      <c r="C6" s="13"/>
      <c r="D6" s="13"/>
      <c r="E6" s="15"/>
      <c r="F6" s="1670"/>
      <c r="G6" s="1670"/>
      <c r="H6" s="1670"/>
      <c r="I6" s="1670"/>
      <c r="J6" s="1670"/>
      <c r="K6" s="1670"/>
      <c r="L6" s="1670"/>
      <c r="M6" s="1670"/>
      <c r="N6" s="1670"/>
      <c r="O6" s="1670"/>
      <c r="P6" s="1670"/>
      <c r="Q6" s="1670"/>
      <c r="R6" s="1670"/>
      <c r="S6" s="1670"/>
      <c r="T6" s="1670"/>
      <c r="U6" s="1670"/>
      <c r="V6" s="1670"/>
      <c r="W6" s="15"/>
      <c r="X6" s="1670"/>
      <c r="Y6" s="1670"/>
      <c r="Z6" s="1670"/>
      <c r="AA6" s="1670"/>
      <c r="AB6" s="1670"/>
      <c r="AC6" s="1670"/>
      <c r="AD6" s="1670"/>
      <c r="AE6" s="15"/>
      <c r="AF6" s="8"/>
      <c r="AG6" s="4"/>
      <c r="AH6" s="48"/>
      <c r="AI6" s="48"/>
      <c r="AJ6" s="48"/>
      <c r="AK6" s="48"/>
      <c r="AL6" s="48"/>
      <c r="AM6" s="48"/>
    </row>
    <row r="7" spans="1:57" ht="12.75" customHeight="1">
      <c r="A7" s="4"/>
      <c r="B7" s="30"/>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48"/>
      <c r="AI7" s="232"/>
      <c r="AJ7" s="232"/>
      <c r="AK7" s="232"/>
      <c r="AL7" s="48"/>
      <c r="AM7" s="48"/>
    </row>
    <row r="8" spans="1:57" s="125" customFormat="1" ht="15" customHeight="1">
      <c r="A8" s="121"/>
      <c r="B8" s="188"/>
      <c r="C8" s="122"/>
      <c r="D8" s="123"/>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91"/>
      <c r="AG8" s="121"/>
      <c r="AH8" s="225"/>
      <c r="AI8" s="232"/>
      <c r="AJ8" s="232"/>
      <c r="AK8" s="232"/>
      <c r="AL8" s="137"/>
      <c r="AM8" s="137"/>
      <c r="AN8" s="12"/>
      <c r="AO8" s="12"/>
      <c r="AP8" s="12"/>
      <c r="AQ8" s="12"/>
      <c r="AR8"/>
      <c r="AS8" s="47"/>
      <c r="AT8" s="12"/>
      <c r="AU8" s="12"/>
      <c r="AV8" s="12"/>
      <c r="AW8" s="12"/>
      <c r="AX8" s="12"/>
      <c r="AY8" s="12"/>
      <c r="AZ8" s="12"/>
      <c r="BA8" s="12"/>
      <c r="BB8" s="12"/>
      <c r="BC8" s="12"/>
      <c r="BD8" s="12"/>
      <c r="BE8" s="12"/>
    </row>
    <row r="9" spans="1:57" ht="12" customHeight="1">
      <c r="A9" s="4"/>
      <c r="B9" s="30"/>
      <c r="C9" s="96"/>
      <c r="D9" s="18"/>
      <c r="E9" s="216"/>
      <c r="F9" s="216"/>
      <c r="G9" s="216"/>
      <c r="H9" s="216"/>
      <c r="I9" s="216"/>
      <c r="J9" s="216"/>
      <c r="K9" s="216"/>
      <c r="L9" s="216"/>
      <c r="M9" s="216"/>
      <c r="N9" s="216"/>
      <c r="O9" s="216"/>
      <c r="P9" s="216"/>
      <c r="Q9" s="216"/>
      <c r="R9" s="216"/>
      <c r="S9" s="216"/>
      <c r="T9" s="216"/>
      <c r="U9" s="216"/>
      <c r="V9" s="216"/>
      <c r="W9" s="216"/>
      <c r="X9" s="216"/>
      <c r="Y9" s="216"/>
      <c r="Z9" s="216"/>
      <c r="AA9" s="216"/>
      <c r="AB9" s="55"/>
      <c r="AC9" s="216"/>
      <c r="AD9" s="55"/>
      <c r="AE9" s="216"/>
      <c r="AF9" s="5"/>
      <c r="AG9" s="4"/>
      <c r="AH9" s="48"/>
      <c r="AI9" s="232"/>
      <c r="AJ9" s="232"/>
      <c r="AK9" s="232"/>
      <c r="AL9" s="48"/>
      <c r="AM9" s="48"/>
      <c r="AS9" s="47"/>
    </row>
    <row r="10" spans="1:57" ht="12" customHeight="1">
      <c r="A10" s="4"/>
      <c r="B10" s="30"/>
      <c r="C10" s="96"/>
      <c r="D10" s="18"/>
      <c r="E10" s="216"/>
      <c r="F10" s="216"/>
      <c r="G10" s="216"/>
      <c r="H10" s="216"/>
      <c r="I10" s="216"/>
      <c r="J10" s="216"/>
      <c r="K10" s="216"/>
      <c r="L10" s="216"/>
      <c r="M10" s="216"/>
      <c r="N10" s="216"/>
      <c r="O10" s="216"/>
      <c r="P10" s="216"/>
      <c r="Q10" s="216"/>
      <c r="R10" s="216"/>
      <c r="S10" s="216"/>
      <c r="T10" s="216"/>
      <c r="U10" s="216"/>
      <c r="V10" s="216"/>
      <c r="W10" s="216"/>
      <c r="X10" s="216"/>
      <c r="Y10" s="216"/>
      <c r="Z10" s="216"/>
      <c r="AA10" s="216"/>
      <c r="AB10" s="55"/>
      <c r="AC10" s="216"/>
      <c r="AD10" s="55"/>
      <c r="AE10" s="216"/>
      <c r="AF10" s="5"/>
      <c r="AG10" s="4"/>
      <c r="AH10" s="48"/>
      <c r="AI10" s="232"/>
      <c r="AJ10" s="232"/>
      <c r="AK10" s="232"/>
      <c r="AL10" s="48"/>
      <c r="AM10" s="48"/>
      <c r="AS10" s="47"/>
    </row>
    <row r="11" spans="1:57" ht="12" customHeight="1">
      <c r="A11" s="4"/>
      <c r="B11" s="30"/>
      <c r="C11" s="96"/>
      <c r="D11" s="18"/>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55"/>
      <c r="AC11" s="216"/>
      <c r="AD11" s="55"/>
      <c r="AE11" s="216"/>
      <c r="AF11" s="5"/>
      <c r="AG11" s="4"/>
      <c r="AH11" s="48"/>
      <c r="AI11" s="232"/>
      <c r="AJ11" s="232"/>
      <c r="AK11" s="232"/>
      <c r="AL11" s="48"/>
      <c r="AM11" s="48"/>
      <c r="AS11" s="47"/>
    </row>
    <row r="12" spans="1:57" ht="12" customHeight="1">
      <c r="A12" s="4"/>
      <c r="B12" s="30"/>
      <c r="C12" s="96"/>
      <c r="D12" s="18"/>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55"/>
      <c r="AC12" s="216"/>
      <c r="AD12" s="55"/>
      <c r="AE12" s="216"/>
      <c r="AF12" s="5"/>
      <c r="AG12" s="4"/>
      <c r="AH12" s="48"/>
      <c r="AI12" s="48"/>
      <c r="AJ12" s="48"/>
      <c r="AK12" s="48"/>
      <c r="AL12" s="48"/>
      <c r="AM12" s="48"/>
      <c r="AS12" s="47"/>
    </row>
    <row r="13" spans="1:57" ht="12" customHeight="1">
      <c r="A13" s="4"/>
      <c r="B13" s="30"/>
      <c r="C13" s="96"/>
      <c r="D13" s="18"/>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55"/>
      <c r="AC13" s="216"/>
      <c r="AD13" s="55"/>
      <c r="AE13" s="216"/>
      <c r="AF13" s="5"/>
      <c r="AG13" s="4"/>
      <c r="AH13" s="48"/>
      <c r="AI13" s="48"/>
      <c r="AJ13" s="48"/>
      <c r="AK13" s="48"/>
      <c r="AL13" s="48"/>
      <c r="AM13" s="48"/>
    </row>
    <row r="14" spans="1:57" ht="12" customHeight="1">
      <c r="A14" s="4"/>
      <c r="B14" s="30"/>
      <c r="C14" s="96"/>
      <c r="D14" s="18"/>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55"/>
      <c r="AC14" s="216"/>
      <c r="AD14" s="55"/>
      <c r="AE14" s="216"/>
      <c r="AF14" s="5"/>
      <c r="AG14" s="4"/>
      <c r="AH14" s="48"/>
      <c r="AI14" s="48"/>
      <c r="AJ14" s="48"/>
      <c r="AK14" s="48"/>
      <c r="AL14" s="48"/>
      <c r="AM14" s="48"/>
    </row>
    <row r="15" spans="1:57" ht="12" customHeight="1">
      <c r="A15" s="4"/>
      <c r="B15" s="30"/>
      <c r="C15" s="96"/>
      <c r="D15" s="18"/>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55"/>
      <c r="AC15" s="216"/>
      <c r="AD15" s="55"/>
      <c r="AE15" s="216"/>
      <c r="AF15" s="5"/>
      <c r="AG15" s="4"/>
      <c r="AH15" s="48"/>
      <c r="AI15" s="48"/>
      <c r="AJ15" s="48"/>
      <c r="AK15" s="48"/>
      <c r="AL15" s="48"/>
      <c r="AM15" s="48"/>
    </row>
    <row r="16" spans="1:57" ht="12" customHeight="1">
      <c r="A16" s="4"/>
      <c r="B16" s="30"/>
      <c r="C16" s="96"/>
      <c r="D16" s="18"/>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55"/>
      <c r="AC16" s="216"/>
      <c r="AD16" s="55"/>
      <c r="AE16" s="216"/>
      <c r="AF16" s="5"/>
      <c r="AG16" s="4"/>
      <c r="AH16" s="48"/>
      <c r="AI16" s="48"/>
      <c r="AJ16" s="48"/>
      <c r="AK16" s="48"/>
      <c r="AL16" s="48"/>
      <c r="AM16" s="48"/>
    </row>
    <row r="17" spans="1:53" ht="12" customHeight="1">
      <c r="A17" s="4"/>
      <c r="B17" s="30"/>
      <c r="C17" s="96"/>
      <c r="D17" s="18"/>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55"/>
      <c r="AC17" s="216"/>
      <c r="AD17" s="55"/>
      <c r="AE17" s="216"/>
      <c r="AF17" s="5"/>
      <c r="AG17" s="4"/>
      <c r="AH17" s="48"/>
      <c r="AI17" s="48"/>
      <c r="AJ17" s="48"/>
      <c r="AK17" s="48"/>
      <c r="AL17" s="48"/>
      <c r="AM17" s="48"/>
    </row>
    <row r="18" spans="1:53" ht="12" customHeight="1">
      <c r="A18" s="4"/>
      <c r="B18" s="30"/>
      <c r="C18" s="96"/>
      <c r="D18" s="18"/>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55"/>
      <c r="AC18" s="216"/>
      <c r="AD18" s="55"/>
      <c r="AE18" s="216"/>
      <c r="AF18" s="5"/>
      <c r="AG18" s="4"/>
      <c r="AH18" s="48"/>
      <c r="AI18" s="48"/>
      <c r="AJ18" s="48"/>
      <c r="AK18" s="48"/>
      <c r="AL18" s="48"/>
      <c r="AM18" s="48"/>
    </row>
    <row r="19" spans="1:53" ht="12" customHeight="1">
      <c r="A19" s="4"/>
      <c r="B19" s="30"/>
      <c r="C19" s="96"/>
      <c r="D19" s="18"/>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55"/>
      <c r="AC19" s="216"/>
      <c r="AD19" s="55"/>
      <c r="AE19" s="216"/>
      <c r="AF19" s="5"/>
      <c r="AG19" s="4"/>
      <c r="AH19" s="48"/>
      <c r="AI19" s="48"/>
      <c r="AJ19" s="48"/>
      <c r="AK19" s="48"/>
      <c r="AL19" s="48"/>
      <c r="AM19" s="48"/>
    </row>
    <row r="20" spans="1:53" ht="12" customHeight="1">
      <c r="A20" s="4"/>
      <c r="B20" s="30"/>
      <c r="C20" s="96"/>
      <c r="D20" s="18"/>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55"/>
      <c r="AC20" s="216"/>
      <c r="AD20" s="55"/>
      <c r="AE20" s="216"/>
      <c r="AF20" s="5"/>
      <c r="AG20" s="4"/>
      <c r="AH20" s="48"/>
      <c r="AI20" s="48"/>
      <c r="AJ20" s="48"/>
      <c r="AK20" s="48"/>
      <c r="AL20" s="48"/>
      <c r="AM20" s="48"/>
    </row>
    <row r="21" spans="1:53" ht="12" customHeight="1">
      <c r="A21" s="4"/>
      <c r="B21" s="30"/>
      <c r="C21" s="96"/>
      <c r="D21" s="18"/>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55"/>
      <c r="AC21" s="216"/>
      <c r="AD21" s="55"/>
      <c r="AE21" s="216"/>
      <c r="AF21" s="5"/>
      <c r="AG21" s="4"/>
      <c r="AH21" s="48"/>
      <c r="AI21" s="48"/>
      <c r="AJ21" s="48"/>
      <c r="AK21" s="48"/>
      <c r="AL21" s="48"/>
      <c r="AM21" s="48"/>
    </row>
    <row r="22" spans="1:53" ht="12" customHeight="1">
      <c r="A22" s="4"/>
      <c r="B22" s="30"/>
      <c r="C22" s="96"/>
      <c r="D22" s="18"/>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55"/>
      <c r="AC22" s="216"/>
      <c r="AD22" s="55"/>
      <c r="AE22" s="216"/>
      <c r="AF22" s="5"/>
      <c r="AG22" s="4"/>
      <c r="AH22" s="48"/>
      <c r="AI22" s="48"/>
      <c r="AJ22" s="48"/>
      <c r="AK22" s="48"/>
      <c r="AL22" s="48"/>
      <c r="AM22" s="48"/>
    </row>
    <row r="23" spans="1:53" ht="12" customHeight="1">
      <c r="A23" s="4"/>
      <c r="B23" s="30"/>
      <c r="C23" s="96"/>
      <c r="D23" s="18"/>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55"/>
      <c r="AC23" s="216"/>
      <c r="AD23" s="55"/>
      <c r="AE23" s="216"/>
      <c r="AF23" s="5"/>
      <c r="AG23" s="4"/>
      <c r="AH23" s="48"/>
      <c r="AI23" s="48"/>
      <c r="AJ23" s="48"/>
      <c r="AK23" s="48"/>
      <c r="AL23" s="48"/>
      <c r="AM23" s="48"/>
    </row>
    <row r="24" spans="1:53" ht="12" customHeight="1">
      <c r="A24" s="4"/>
      <c r="B24" s="30"/>
      <c r="C24" s="96"/>
      <c r="D24" s="18"/>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55"/>
      <c r="AC24" s="216"/>
      <c r="AD24" s="55"/>
      <c r="AE24" s="216"/>
      <c r="AF24" s="5"/>
      <c r="AG24" s="4"/>
      <c r="AH24" s="48"/>
      <c r="AI24" s="48"/>
      <c r="AJ24" s="48"/>
      <c r="AK24" s="48"/>
      <c r="AL24" s="48"/>
      <c r="AM24" s="48"/>
    </row>
    <row r="25" spans="1:53" ht="12" customHeight="1">
      <c r="A25" s="4"/>
      <c r="B25" s="30"/>
      <c r="C25" s="96"/>
      <c r="D25" s="18"/>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55"/>
      <c r="AC25" s="216"/>
      <c r="AD25" s="55"/>
      <c r="AE25" s="216"/>
      <c r="AF25" s="5"/>
      <c r="AG25" s="4"/>
      <c r="AH25" s="48"/>
      <c r="AI25" s="48"/>
      <c r="AJ25" s="48"/>
      <c r="AK25" s="48"/>
      <c r="AL25" s="48"/>
      <c r="AM25" s="48"/>
    </row>
    <row r="26" spans="1:53" ht="12" customHeight="1">
      <c r="A26" s="4"/>
      <c r="B26" s="30"/>
      <c r="C26" s="96"/>
      <c r="D26" s="18"/>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55"/>
      <c r="AC26" s="216"/>
      <c r="AD26" s="55"/>
      <c r="AE26" s="216"/>
      <c r="AF26" s="5"/>
      <c r="AG26" s="4"/>
      <c r="AH26" s="48"/>
      <c r="AI26" s="48"/>
      <c r="AJ26" s="48"/>
      <c r="AK26" s="48"/>
      <c r="AL26" s="48"/>
      <c r="AM26" s="48"/>
    </row>
    <row r="27" spans="1:53" ht="12" customHeight="1">
      <c r="A27" s="4"/>
      <c r="B27" s="30"/>
      <c r="C27" s="96"/>
      <c r="D27" s="18"/>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55"/>
      <c r="AC27" s="216"/>
      <c r="AD27" s="55"/>
      <c r="AE27" s="216"/>
      <c r="AF27" s="5"/>
      <c r="AG27" s="4"/>
      <c r="AH27" s="48"/>
      <c r="AI27" s="48"/>
      <c r="AJ27" s="48"/>
      <c r="AK27" s="48"/>
      <c r="AL27" s="48"/>
      <c r="AM27" s="48"/>
    </row>
    <row r="28" spans="1:53" ht="12" customHeight="1">
      <c r="A28" s="4"/>
      <c r="B28" s="30"/>
      <c r="C28" s="96"/>
      <c r="D28" s="18"/>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55"/>
      <c r="AC28" s="216"/>
      <c r="AD28" s="55"/>
      <c r="AE28" s="216"/>
      <c r="AF28" s="5"/>
      <c r="AG28" s="4"/>
      <c r="AH28" s="48"/>
      <c r="AI28" s="48"/>
      <c r="AJ28" s="48"/>
      <c r="AK28" s="48"/>
      <c r="AL28" s="48"/>
      <c r="AM28" s="48"/>
      <c r="AR28" s="50"/>
      <c r="AS28" s="107"/>
    </row>
    <row r="29" spans="1:53" ht="6" customHeight="1">
      <c r="A29" s="4"/>
      <c r="B29" s="30"/>
      <c r="C29" s="96"/>
      <c r="D29" s="18"/>
      <c r="E29" s="18"/>
      <c r="F29" s="18"/>
      <c r="G29" s="18"/>
      <c r="H29" s="18"/>
      <c r="I29" s="18"/>
      <c r="J29" s="18"/>
      <c r="K29" s="18"/>
      <c r="L29" s="18"/>
      <c r="M29" s="18"/>
      <c r="N29" s="18"/>
      <c r="O29" s="18"/>
      <c r="P29" s="18"/>
      <c r="Q29" s="18"/>
      <c r="R29" s="16"/>
      <c r="S29" s="16"/>
      <c r="T29" s="16"/>
      <c r="U29" s="16"/>
      <c r="V29" s="45"/>
      <c r="W29" s="16"/>
      <c r="X29" s="16"/>
      <c r="Y29" s="16"/>
      <c r="Z29" s="16"/>
      <c r="AA29" s="16"/>
      <c r="AB29" s="16"/>
      <c r="AC29" s="16"/>
      <c r="AD29" s="16"/>
      <c r="AE29" s="16"/>
      <c r="AF29" s="5"/>
      <c r="AG29" s="4"/>
      <c r="AH29" s="48"/>
      <c r="AI29" s="48"/>
      <c r="AJ29" s="48"/>
      <c r="AK29" s="48"/>
      <c r="AL29" s="48"/>
      <c r="AM29" s="48"/>
    </row>
    <row r="30" spans="1:53" ht="6" customHeight="1">
      <c r="A30" s="4"/>
      <c r="B30" s="30"/>
      <c r="C30" s="113"/>
      <c r="D30" s="18"/>
      <c r="E30" s="18"/>
      <c r="F30" s="18"/>
      <c r="G30" s="18"/>
      <c r="H30" s="18"/>
      <c r="I30" s="18"/>
      <c r="J30" s="18"/>
      <c r="K30" s="18"/>
      <c r="L30" s="18"/>
      <c r="M30" s="18"/>
      <c r="N30" s="18"/>
      <c r="O30" s="18"/>
      <c r="P30" s="18"/>
      <c r="Q30" s="18"/>
      <c r="R30" s="16"/>
      <c r="S30" s="16"/>
      <c r="T30" s="16"/>
      <c r="U30" s="16"/>
      <c r="V30" s="45"/>
      <c r="W30" s="16"/>
      <c r="X30" s="16"/>
      <c r="Y30" s="16"/>
      <c r="Z30" s="16"/>
      <c r="AA30" s="16"/>
      <c r="AB30" s="16"/>
      <c r="AC30" s="16"/>
      <c r="AD30" s="16"/>
      <c r="AE30" s="16"/>
      <c r="AF30" s="5"/>
      <c r="AG30" s="4"/>
      <c r="AH30" s="48"/>
      <c r="AI30" s="48"/>
      <c r="AJ30" s="48"/>
      <c r="AK30" s="48"/>
      <c r="AL30" s="48"/>
      <c r="AM30" s="48"/>
    </row>
    <row r="31" spans="1:53" ht="9" customHeight="1">
      <c r="A31" s="4"/>
      <c r="B31" s="30"/>
      <c r="C31" s="103"/>
      <c r="D31" s="103"/>
      <c r="E31" s="103"/>
      <c r="F31" s="103"/>
      <c r="G31" s="103"/>
      <c r="H31" s="103"/>
      <c r="I31" s="103"/>
      <c r="J31" s="18"/>
      <c r="K31" s="18"/>
      <c r="L31" s="18"/>
      <c r="M31" s="18"/>
      <c r="N31" s="18"/>
      <c r="O31" s="18"/>
      <c r="P31" s="18"/>
      <c r="Q31" s="18"/>
      <c r="R31" s="16"/>
      <c r="S31" s="16"/>
      <c r="T31" s="16"/>
      <c r="U31" s="16"/>
      <c r="V31" s="45"/>
      <c r="W31" s="16"/>
      <c r="X31" s="16"/>
      <c r="Y31" s="16"/>
      <c r="Z31" s="16"/>
      <c r="AA31" s="16"/>
      <c r="AB31" s="16"/>
      <c r="AC31" s="16"/>
      <c r="AD31" s="16"/>
      <c r="AE31" s="16"/>
      <c r="AF31" s="5"/>
      <c r="AG31" s="4"/>
      <c r="AH31" s="48"/>
      <c r="AI31" s="48"/>
      <c r="AJ31" s="48"/>
      <c r="AK31" s="48"/>
      <c r="AL31" s="48"/>
      <c r="AM31" s="48"/>
    </row>
    <row r="32" spans="1:53" ht="12.75" customHeight="1">
      <c r="A32" s="4"/>
      <c r="B32" s="30"/>
      <c r="C32" s="96"/>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5"/>
      <c r="AG32" s="4"/>
      <c r="AH32" s="226"/>
      <c r="AI32" s="227"/>
      <c r="AJ32" s="227"/>
      <c r="AK32" s="227"/>
      <c r="AL32" s="228"/>
      <c r="AM32" s="226"/>
      <c r="AN32" s="54"/>
      <c r="AO32" s="54"/>
      <c r="AP32" s="54"/>
      <c r="AQ32" s="54"/>
      <c r="AR32" s="54"/>
      <c r="AS32" s="54"/>
      <c r="AT32" s="54"/>
      <c r="AU32" s="54"/>
      <c r="AV32" s="54"/>
      <c r="AW32" s="54"/>
      <c r="AX32" s="54"/>
      <c r="AY32" s="54"/>
      <c r="AZ32" s="54"/>
      <c r="BA32" s="54"/>
    </row>
    <row r="33" spans="1:58" ht="12.75" customHeight="1">
      <c r="A33" s="4"/>
      <c r="B33" s="30"/>
      <c r="C33" s="96"/>
      <c r="D33" s="18"/>
      <c r="E33" s="18"/>
      <c r="F33" s="18"/>
      <c r="G33" s="18"/>
      <c r="H33" s="18"/>
      <c r="I33" s="18"/>
      <c r="J33" s="18"/>
      <c r="K33" s="18"/>
      <c r="L33" s="18"/>
      <c r="M33" s="18"/>
      <c r="N33" s="18"/>
      <c r="O33" s="18"/>
      <c r="P33" s="18"/>
      <c r="Q33" s="18"/>
      <c r="R33" s="16"/>
      <c r="S33" s="16"/>
      <c r="T33" s="16"/>
      <c r="U33" s="16"/>
      <c r="V33" s="45"/>
      <c r="W33" s="16"/>
      <c r="X33" s="16"/>
      <c r="Y33" s="16"/>
      <c r="Z33" s="16"/>
      <c r="AA33" s="16"/>
      <c r="AB33" s="16"/>
      <c r="AC33" s="16"/>
      <c r="AD33" s="16"/>
      <c r="AE33" s="16"/>
      <c r="AF33" s="5"/>
      <c r="AG33" s="4"/>
      <c r="AH33" s="226"/>
      <c r="AI33" s="48"/>
      <c r="AJ33" s="48"/>
      <c r="AK33" s="48"/>
      <c r="AL33" s="48"/>
      <c r="AM33" s="48"/>
    </row>
    <row r="34" spans="1:58" ht="15.75" customHeight="1">
      <c r="A34" s="4"/>
      <c r="B34" s="30"/>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5"/>
      <c r="AG34" s="4"/>
      <c r="AH34" s="226"/>
      <c r="AI34" s="48"/>
      <c r="AJ34" s="48"/>
      <c r="AK34" s="48"/>
      <c r="AL34" s="48"/>
      <c r="AM34" s="48"/>
    </row>
    <row r="35" spans="1:58" ht="20.25" customHeight="1">
      <c r="A35" s="4"/>
      <c r="B35" s="30"/>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5"/>
      <c r="AG35" s="4"/>
      <c r="AH35" s="229"/>
      <c r="AI35" s="48"/>
      <c r="AJ35" s="48"/>
      <c r="AK35" s="48"/>
      <c r="AL35" s="48"/>
      <c r="AM35" s="48"/>
    </row>
    <row r="36" spans="1:58" ht="15.75" customHeight="1">
      <c r="A36" s="4"/>
      <c r="B36" s="30"/>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5"/>
      <c r="AG36" s="4"/>
      <c r="AH36" s="226"/>
      <c r="AI36" s="48"/>
      <c r="AJ36" s="48"/>
      <c r="AK36" s="48"/>
      <c r="AL36" s="48"/>
      <c r="AM36" s="48"/>
    </row>
    <row r="37" spans="1:58" ht="12.75" customHeight="1">
      <c r="A37" s="4"/>
      <c r="B37" s="30"/>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5"/>
      <c r="AG37" s="4"/>
      <c r="AH37" s="226"/>
      <c r="AI37" s="48"/>
      <c r="AJ37" s="48"/>
      <c r="AK37" s="48"/>
      <c r="AL37" s="48"/>
      <c r="AM37" s="48"/>
    </row>
    <row r="38" spans="1:58" ht="12" customHeight="1">
      <c r="A38" s="4"/>
      <c r="B38" s="30"/>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5"/>
      <c r="AG38" s="4"/>
      <c r="AH38" s="226"/>
      <c r="AI38" s="48"/>
      <c r="AJ38" s="48"/>
      <c r="AK38" s="48"/>
      <c r="AL38" s="48"/>
      <c r="AM38" s="48"/>
    </row>
    <row r="39" spans="1:58" ht="12.75" customHeight="1">
      <c r="A39" s="4"/>
      <c r="B39" s="30"/>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5"/>
      <c r="AG39" s="4"/>
      <c r="AH39" s="226"/>
      <c r="AI39" s="48"/>
      <c r="AJ39" s="48"/>
      <c r="AK39" s="48"/>
      <c r="AL39" s="48"/>
      <c r="AM39" s="48"/>
    </row>
    <row r="40" spans="1:58" ht="12.75" customHeight="1">
      <c r="A40" s="4"/>
      <c r="B40" s="30"/>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5"/>
      <c r="AG40" s="4"/>
      <c r="AH40" s="226"/>
      <c r="AI40" s="48"/>
      <c r="AJ40" s="48"/>
      <c r="AK40" s="48"/>
      <c r="AL40" s="48"/>
      <c r="AM40" s="48"/>
    </row>
    <row r="41" spans="1:58" ht="10.5" customHeight="1">
      <c r="A41" s="4"/>
      <c r="B41" s="30"/>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5"/>
      <c r="AG41" s="4"/>
      <c r="AH41" s="226"/>
      <c r="AI41" s="48"/>
      <c r="AJ41" s="48"/>
      <c r="AK41" s="48"/>
      <c r="AL41" s="48"/>
      <c r="AM41" s="48"/>
    </row>
    <row r="42" spans="1:58" ht="19.5" customHeight="1">
      <c r="A42" s="4"/>
      <c r="B42" s="30"/>
      <c r="C42" s="8"/>
      <c r="D42" s="8"/>
      <c r="E42" s="8"/>
      <c r="F42" s="8"/>
      <c r="G42" s="8"/>
      <c r="H42" s="8"/>
      <c r="I42" s="8"/>
      <c r="J42" s="8"/>
      <c r="K42" s="8"/>
      <c r="L42" s="8"/>
      <c r="M42" s="8"/>
      <c r="N42" s="8"/>
      <c r="O42" s="8"/>
      <c r="P42" s="8"/>
      <c r="Q42" s="8"/>
      <c r="R42" s="117"/>
      <c r="S42" s="117"/>
      <c r="T42" s="8"/>
      <c r="U42" s="8"/>
      <c r="V42" s="8"/>
      <c r="W42" s="8"/>
      <c r="X42" s="8"/>
      <c r="Y42" s="8"/>
      <c r="Z42" s="8"/>
      <c r="AA42" s="8"/>
      <c r="AB42" s="33"/>
      <c r="AC42" s="8"/>
      <c r="AD42" s="33"/>
      <c r="AE42" s="8"/>
      <c r="AF42" s="5"/>
      <c r="AG42" s="4"/>
      <c r="AH42" s="48"/>
      <c r="AI42" s="110"/>
      <c r="AJ42" s="48"/>
      <c r="AK42" s="48"/>
      <c r="AL42" s="48"/>
      <c r="AM42" s="48"/>
    </row>
    <row r="43" spans="1:58" ht="13.5" customHeight="1">
      <c r="A43" s="4"/>
      <c r="B43" s="30"/>
      <c r="C43" s="219"/>
      <c r="D43" s="138"/>
      <c r="E43" s="138"/>
      <c r="F43" s="138"/>
      <c r="G43" s="138"/>
      <c r="H43" s="138"/>
      <c r="I43" s="138"/>
      <c r="J43" s="138"/>
      <c r="K43" s="138"/>
      <c r="L43" s="138"/>
      <c r="M43" s="138"/>
      <c r="N43" s="138"/>
      <c r="O43" s="138"/>
      <c r="P43" s="138"/>
      <c r="Q43" s="138"/>
      <c r="R43" s="220"/>
      <c r="S43" s="220"/>
      <c r="T43" s="220"/>
      <c r="U43" s="220"/>
      <c r="V43" s="220"/>
      <c r="W43" s="220"/>
      <c r="X43" s="220"/>
      <c r="Y43" s="220"/>
      <c r="Z43" s="220"/>
      <c r="AA43" s="220"/>
      <c r="AB43" s="220"/>
      <c r="AC43" s="220"/>
      <c r="AD43" s="220"/>
      <c r="AE43" s="220"/>
      <c r="AF43" s="5"/>
      <c r="AG43" s="4"/>
      <c r="AH43" s="48"/>
      <c r="AI43" s="48"/>
      <c r="AJ43" s="48"/>
      <c r="AK43" s="48"/>
      <c r="AL43" s="48"/>
      <c r="AM43" s="48"/>
    </row>
    <row r="44" spans="1:58" ht="3.75" customHeight="1">
      <c r="A44" s="4"/>
      <c r="B44" s="30"/>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48"/>
      <c r="AI44" s="48"/>
      <c r="AJ44" s="48"/>
      <c r="AK44" s="48"/>
      <c r="AL44" s="48"/>
      <c r="AM44" s="48"/>
    </row>
    <row r="45" spans="1:58" ht="11.25" customHeight="1">
      <c r="A45" s="4"/>
      <c r="B45" s="30"/>
      <c r="C45" s="13"/>
      <c r="D45" s="13"/>
      <c r="E45" s="15"/>
      <c r="F45" s="1670"/>
      <c r="G45" s="1670"/>
      <c r="H45" s="1670"/>
      <c r="I45" s="1670"/>
      <c r="J45" s="1670"/>
      <c r="K45" s="1670"/>
      <c r="L45" s="1670"/>
      <c r="M45" s="1670"/>
      <c r="N45" s="1670"/>
      <c r="O45" s="1670"/>
      <c r="P45" s="1670"/>
      <c r="Q45" s="1670"/>
      <c r="R45" s="1670"/>
      <c r="S45" s="1670"/>
      <c r="T45" s="1670"/>
      <c r="U45" s="1670"/>
      <c r="V45" s="1670"/>
      <c r="W45" s="15"/>
      <c r="X45" s="1670"/>
      <c r="Y45" s="1670"/>
      <c r="Z45" s="1670"/>
      <c r="AA45" s="1670"/>
      <c r="AB45" s="1670"/>
      <c r="AC45" s="1670"/>
      <c r="AD45" s="1670"/>
      <c r="AE45" s="15"/>
      <c r="AF45" s="8"/>
      <c r="AG45" s="4"/>
      <c r="AH45" s="48"/>
      <c r="AI45" s="48"/>
      <c r="AJ45" s="48"/>
      <c r="AK45" s="48"/>
      <c r="AL45" s="48"/>
      <c r="AM45" s="48"/>
    </row>
    <row r="46" spans="1:58" ht="12.75" customHeight="1">
      <c r="A46" s="4"/>
      <c r="B46" s="30"/>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48"/>
      <c r="AI46" s="48"/>
      <c r="AJ46" s="48"/>
      <c r="AK46" s="48"/>
      <c r="AL46" s="48"/>
      <c r="AM46" s="48"/>
    </row>
    <row r="47" spans="1:58" ht="6" customHeight="1">
      <c r="A47" s="4"/>
      <c r="B47" s="30"/>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48"/>
      <c r="AI47" s="48"/>
      <c r="AJ47" s="48"/>
      <c r="AK47" s="48"/>
      <c r="AL47" s="48"/>
      <c r="AM47" s="48"/>
    </row>
    <row r="48" spans="1:58" s="105" customFormat="1" ht="12" customHeight="1">
      <c r="A48" s="101"/>
      <c r="B48" s="127"/>
      <c r="C48" s="118"/>
      <c r="D48" s="103"/>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8"/>
      <c r="AG48" s="101"/>
      <c r="AH48" s="225"/>
      <c r="AI48" s="232"/>
      <c r="AJ48" s="232"/>
      <c r="AK48" s="232"/>
      <c r="AL48" s="137"/>
      <c r="AM48" s="137"/>
      <c r="AN48"/>
      <c r="AO48"/>
      <c r="AP48"/>
      <c r="AQ48"/>
      <c r="AR48"/>
      <c r="AS48"/>
      <c r="AT48"/>
      <c r="AU48"/>
      <c r="AV48"/>
      <c r="AW48"/>
      <c r="AX48"/>
      <c r="AY48"/>
      <c r="AZ48"/>
      <c r="BA48"/>
      <c r="BB48"/>
      <c r="BC48"/>
      <c r="BD48"/>
      <c r="BE48"/>
      <c r="BF48"/>
    </row>
    <row r="49" spans="1:39" ht="10.5" customHeight="1">
      <c r="A49" s="4"/>
      <c r="B49" s="30"/>
      <c r="C49" s="96"/>
      <c r="D49" s="18"/>
      <c r="E49" s="21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216"/>
      <c r="AF49" s="5"/>
      <c r="AG49" s="4"/>
      <c r="AH49" s="111"/>
      <c r="AI49" s="232"/>
      <c r="AJ49" s="232"/>
      <c r="AK49" s="232"/>
      <c r="AL49" s="48"/>
      <c r="AM49" s="48"/>
    </row>
    <row r="50" spans="1:39" ht="12" customHeight="1">
      <c r="A50" s="4"/>
      <c r="B50" s="30"/>
      <c r="C50" s="96"/>
      <c r="D50" s="18"/>
      <c r="E50" s="21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216"/>
      <c r="AF50" s="5"/>
      <c r="AG50" s="4"/>
      <c r="AH50" s="111"/>
      <c r="AI50" s="232"/>
      <c r="AJ50" s="232"/>
      <c r="AK50" s="232"/>
      <c r="AL50" s="48"/>
      <c r="AM50" s="48"/>
    </row>
    <row r="51" spans="1:39" ht="12" customHeight="1">
      <c r="A51" s="4"/>
      <c r="B51" s="30"/>
      <c r="C51" s="96"/>
      <c r="D51" s="18"/>
      <c r="E51" s="21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216"/>
      <c r="AF51" s="5"/>
      <c r="AG51" s="4"/>
      <c r="AH51" s="48"/>
      <c r="AI51" s="232"/>
      <c r="AJ51" s="232"/>
      <c r="AK51" s="232"/>
      <c r="AL51" s="48"/>
      <c r="AM51" s="48"/>
    </row>
    <row r="52" spans="1:39" ht="12" customHeight="1">
      <c r="A52" s="4"/>
      <c r="B52" s="30"/>
      <c r="C52" s="96"/>
      <c r="D52" s="18"/>
      <c r="E52" s="21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216"/>
      <c r="AF52" s="5"/>
      <c r="AG52" s="4"/>
      <c r="AH52" s="48"/>
      <c r="AI52" s="232"/>
      <c r="AJ52" s="232"/>
      <c r="AK52" s="232"/>
      <c r="AL52" s="48"/>
      <c r="AM52" s="48"/>
    </row>
    <row r="53" spans="1:39" ht="12" customHeight="1">
      <c r="A53" s="4"/>
      <c r="B53" s="30"/>
      <c r="C53" s="96"/>
      <c r="D53" s="18"/>
      <c r="E53" s="21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216"/>
      <c r="AF53" s="5"/>
      <c r="AG53" s="4"/>
      <c r="AH53" s="48"/>
      <c r="AI53" s="232"/>
      <c r="AJ53" s="232"/>
      <c r="AK53" s="232"/>
      <c r="AL53" s="48"/>
      <c r="AM53" s="48"/>
    </row>
    <row r="54" spans="1:39" ht="12" customHeight="1">
      <c r="A54" s="4"/>
      <c r="B54" s="30"/>
      <c r="C54" s="96"/>
      <c r="D54" s="18"/>
      <c r="E54" s="21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216"/>
      <c r="AF54" s="5"/>
      <c r="AG54" s="4"/>
      <c r="AH54" s="48"/>
      <c r="AI54" s="232"/>
      <c r="AJ54" s="232"/>
      <c r="AK54" s="232"/>
      <c r="AL54" s="48"/>
      <c r="AM54" s="48"/>
    </row>
    <row r="55" spans="1:39" ht="12" customHeight="1">
      <c r="A55" s="4"/>
      <c r="B55" s="30"/>
      <c r="C55" s="96"/>
      <c r="D55" s="18"/>
      <c r="E55" s="21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216"/>
      <c r="AF55" s="5"/>
      <c r="AG55" s="4"/>
      <c r="AH55" s="48"/>
      <c r="AI55" s="48"/>
      <c r="AJ55" s="48"/>
      <c r="AK55" s="48"/>
      <c r="AL55" s="48"/>
      <c r="AM55" s="48"/>
    </row>
    <row r="56" spans="1:39" ht="12" customHeight="1">
      <c r="A56" s="4"/>
      <c r="B56" s="30"/>
      <c r="C56" s="96"/>
      <c r="D56" s="18"/>
      <c r="E56" s="21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216"/>
      <c r="AF56" s="5"/>
      <c r="AG56" s="4"/>
      <c r="AH56" s="48"/>
      <c r="AI56" s="48"/>
      <c r="AJ56" s="48"/>
      <c r="AK56" s="48"/>
      <c r="AL56" s="48"/>
      <c r="AM56" s="48"/>
    </row>
    <row r="57" spans="1:39" ht="12" customHeight="1">
      <c r="A57" s="4"/>
      <c r="B57" s="30"/>
      <c r="C57" s="96"/>
      <c r="D57" s="18"/>
      <c r="E57" s="21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216"/>
      <c r="AF57" s="5"/>
      <c r="AG57" s="4"/>
      <c r="AH57" s="48"/>
      <c r="AI57" s="48"/>
      <c r="AJ57" s="48"/>
      <c r="AK57" s="48"/>
      <c r="AL57" s="48"/>
      <c r="AM57" s="48"/>
    </row>
    <row r="58" spans="1:39" ht="12" customHeight="1">
      <c r="A58" s="4"/>
      <c r="B58" s="30"/>
      <c r="C58" s="96"/>
      <c r="D58" s="18"/>
      <c r="E58" s="21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216"/>
      <c r="AF58" s="5"/>
      <c r="AG58" s="4"/>
      <c r="AH58" s="48"/>
      <c r="AI58" s="48"/>
      <c r="AJ58" s="48"/>
      <c r="AK58" s="48"/>
      <c r="AL58" s="48"/>
      <c r="AM58" s="48"/>
    </row>
    <row r="59" spans="1:39" ht="12" customHeight="1">
      <c r="A59" s="4"/>
      <c r="B59" s="30"/>
      <c r="C59" s="96"/>
      <c r="D59" s="18"/>
      <c r="E59" s="21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216"/>
      <c r="AF59" s="5"/>
      <c r="AG59" s="4"/>
      <c r="AH59" s="48"/>
      <c r="AI59" s="48"/>
      <c r="AJ59" s="48"/>
      <c r="AK59" s="48"/>
      <c r="AL59" s="48"/>
      <c r="AM59" s="48"/>
    </row>
    <row r="60" spans="1:39" ht="12" customHeight="1">
      <c r="A60" s="4"/>
      <c r="B60" s="30"/>
      <c r="C60" s="96"/>
      <c r="D60" s="18"/>
      <c r="E60" s="21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216"/>
      <c r="AF60" s="5"/>
      <c r="AG60" s="4"/>
      <c r="AH60" s="48"/>
      <c r="AI60" s="48"/>
      <c r="AJ60" s="48"/>
      <c r="AK60" s="48"/>
      <c r="AL60" s="48"/>
      <c r="AM60" s="48"/>
    </row>
    <row r="61" spans="1:39" ht="12" customHeight="1">
      <c r="A61" s="4"/>
      <c r="B61" s="30"/>
      <c r="C61" s="96"/>
      <c r="D61" s="18"/>
      <c r="E61" s="21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216"/>
      <c r="AF61" s="5"/>
      <c r="AG61" s="4"/>
      <c r="AH61" s="48"/>
      <c r="AI61" s="48"/>
      <c r="AJ61" s="48"/>
      <c r="AK61" s="48"/>
      <c r="AL61" s="48"/>
      <c r="AM61" s="48"/>
    </row>
    <row r="62" spans="1:39" ht="12" customHeight="1">
      <c r="A62" s="4"/>
      <c r="B62" s="30"/>
      <c r="C62" s="96"/>
      <c r="D62" s="18"/>
      <c r="E62" s="21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216"/>
      <c r="AF62" s="5"/>
      <c r="AG62" s="4"/>
      <c r="AH62" s="48"/>
      <c r="AI62" s="48"/>
      <c r="AJ62" s="48"/>
      <c r="AK62" s="48"/>
      <c r="AL62" s="48"/>
      <c r="AM62" s="48"/>
    </row>
    <row r="63" spans="1:39" ht="12" customHeight="1">
      <c r="A63" s="4"/>
      <c r="B63" s="30"/>
      <c r="C63" s="96"/>
      <c r="D63" s="18"/>
      <c r="E63" s="21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216"/>
      <c r="AF63" s="5"/>
      <c r="AG63" s="4"/>
      <c r="AH63" s="48"/>
      <c r="AI63" s="48"/>
      <c r="AJ63" s="48"/>
      <c r="AK63" s="48"/>
      <c r="AL63" s="48"/>
      <c r="AM63" s="48"/>
    </row>
    <row r="64" spans="1:39" ht="12" customHeight="1">
      <c r="A64" s="4"/>
      <c r="B64" s="30"/>
      <c r="C64" s="96"/>
      <c r="D64" s="18"/>
      <c r="E64" s="21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216"/>
      <c r="AF64" s="5"/>
      <c r="AG64" s="4"/>
      <c r="AH64" s="48"/>
      <c r="AI64" s="48"/>
      <c r="AJ64" s="48"/>
      <c r="AK64" s="48"/>
      <c r="AL64" s="48"/>
      <c r="AM64" s="48"/>
    </row>
    <row r="65" spans="1:43" ht="12" customHeight="1">
      <c r="A65" s="4"/>
      <c r="B65" s="30"/>
      <c r="C65" s="96"/>
      <c r="D65" s="18"/>
      <c r="E65" s="21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216"/>
      <c r="AF65" s="5"/>
      <c r="AG65" s="4"/>
      <c r="AH65" s="48"/>
      <c r="AI65" s="48"/>
      <c r="AJ65" s="48"/>
      <c r="AK65" s="48"/>
      <c r="AL65" s="48"/>
      <c r="AM65" s="48"/>
    </row>
    <row r="66" spans="1:43" ht="12" customHeight="1">
      <c r="A66" s="4"/>
      <c r="B66" s="30"/>
      <c r="C66" s="96"/>
      <c r="D66" s="18"/>
      <c r="E66" s="21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c r="AD66" s="126"/>
      <c r="AE66" s="216"/>
      <c r="AF66" s="5"/>
      <c r="AG66" s="4"/>
      <c r="AH66" s="48"/>
      <c r="AI66" s="48"/>
      <c r="AJ66" s="48"/>
      <c r="AK66" s="48"/>
      <c r="AL66" s="48"/>
      <c r="AM66" s="48"/>
    </row>
    <row r="67" spans="1:43" ht="12" customHeight="1">
      <c r="A67" s="4"/>
      <c r="B67" s="30"/>
      <c r="C67" s="96"/>
      <c r="D67" s="18"/>
      <c r="E67" s="21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216"/>
      <c r="AF67" s="5"/>
      <c r="AG67" s="4"/>
      <c r="AH67" s="48"/>
      <c r="AI67" s="48"/>
      <c r="AJ67" s="48"/>
      <c r="AK67" s="48"/>
      <c r="AL67" s="48"/>
      <c r="AM67" s="48"/>
    </row>
    <row r="68" spans="1:43" ht="12" customHeight="1">
      <c r="A68" s="4"/>
      <c r="B68" s="30"/>
      <c r="C68" s="96"/>
      <c r="D68" s="18"/>
      <c r="E68" s="21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c r="AD68" s="126"/>
      <c r="AE68" s="216"/>
      <c r="AF68" s="5"/>
      <c r="AG68" s="8"/>
      <c r="AH68" s="48"/>
      <c r="AI68" s="48"/>
      <c r="AJ68" s="48"/>
      <c r="AK68" s="48"/>
      <c r="AL68" s="48"/>
      <c r="AM68" s="48"/>
    </row>
    <row r="69" spans="1:43" s="132" customFormat="1" ht="9" customHeight="1">
      <c r="A69" s="130"/>
      <c r="B69" s="189"/>
      <c r="C69" s="134"/>
      <c r="D69" s="53"/>
      <c r="E69" s="136"/>
      <c r="F69" s="136"/>
      <c r="G69" s="136"/>
      <c r="H69" s="217"/>
      <c r="I69" s="217"/>
      <c r="J69" s="217"/>
      <c r="K69" s="217"/>
      <c r="L69" s="217"/>
      <c r="M69" s="217"/>
      <c r="N69" s="217"/>
      <c r="O69" s="217"/>
      <c r="P69" s="217"/>
      <c r="Q69" s="217"/>
      <c r="R69" s="217"/>
      <c r="S69" s="217"/>
      <c r="T69" s="217"/>
      <c r="U69" s="217"/>
      <c r="V69" s="217"/>
      <c r="W69" s="217"/>
      <c r="X69" s="217"/>
      <c r="Y69" s="217"/>
      <c r="Z69" s="217"/>
      <c r="AA69" s="217"/>
      <c r="AB69" s="217"/>
      <c r="AC69" s="217"/>
      <c r="AD69" s="217"/>
      <c r="AE69" s="217"/>
      <c r="AF69" s="131"/>
      <c r="AG69" s="131"/>
      <c r="AH69" s="230"/>
      <c r="AI69" s="230"/>
      <c r="AJ69" s="230"/>
      <c r="AK69" s="230"/>
      <c r="AL69" s="230"/>
      <c r="AM69" s="230"/>
    </row>
    <row r="70" spans="1:43" ht="11.25" customHeight="1" thickBot="1">
      <c r="A70" s="4"/>
      <c r="B70" s="143"/>
      <c r="C70" s="95"/>
      <c r="D70" s="18"/>
      <c r="E70" s="218"/>
      <c r="F70" s="218"/>
      <c r="G70" s="218"/>
      <c r="H70" s="218"/>
      <c r="I70" s="218"/>
      <c r="J70" s="218"/>
      <c r="K70" s="218"/>
      <c r="L70" s="218"/>
      <c r="M70" s="218"/>
      <c r="N70" s="218"/>
      <c r="O70" s="218"/>
      <c r="P70" s="218"/>
      <c r="Q70" s="218"/>
      <c r="R70" s="218"/>
      <c r="S70" s="218"/>
      <c r="T70" s="218"/>
      <c r="U70" s="218"/>
      <c r="V70" s="217"/>
      <c r="W70" s="218"/>
      <c r="X70" s="218"/>
      <c r="Y70" s="218"/>
      <c r="Z70" s="218"/>
      <c r="AA70" s="218"/>
      <c r="AB70" s="218"/>
      <c r="AC70" s="218"/>
      <c r="AD70" s="218"/>
      <c r="AE70" s="218"/>
      <c r="AF70" s="5"/>
      <c r="AG70" s="8"/>
      <c r="AH70" s="48"/>
      <c r="AI70" s="48"/>
      <c r="AJ70" s="48"/>
      <c r="AK70" s="48"/>
      <c r="AL70" s="48"/>
      <c r="AM70" s="48"/>
    </row>
    <row r="71" spans="1:43" ht="13.5" customHeight="1" thickBot="1">
      <c r="A71" s="4"/>
      <c r="B71" s="114">
        <v>22</v>
      </c>
      <c r="C71" s="1412" t="s">
        <v>655</v>
      </c>
      <c r="D71" s="1412"/>
      <c r="E71" s="1412"/>
      <c r="F71" s="1412"/>
      <c r="G71" s="1412"/>
      <c r="H71" s="1412"/>
      <c r="I71" s="8"/>
      <c r="J71" s="8"/>
      <c r="K71" s="8"/>
      <c r="L71" s="8"/>
      <c r="M71" s="8"/>
      <c r="N71" s="8"/>
      <c r="O71" s="8"/>
      <c r="P71" s="8"/>
      <c r="Q71" s="8"/>
      <c r="R71" s="8"/>
      <c r="S71" s="8"/>
      <c r="T71" s="8"/>
      <c r="U71" s="8"/>
      <c r="V71" s="217"/>
      <c r="W71" s="8"/>
      <c r="X71" s="8"/>
      <c r="Y71" s="8"/>
      <c r="Z71" s="8"/>
      <c r="AA71" s="8"/>
      <c r="AB71" s="8"/>
      <c r="AC71" s="8"/>
      <c r="AD71" s="8"/>
      <c r="AE71" s="8"/>
      <c r="AF71" s="8"/>
      <c r="AG71" s="8"/>
      <c r="AH71" s="231"/>
      <c r="AI71" s="231"/>
      <c r="AJ71" s="231"/>
      <c r="AK71" s="231"/>
      <c r="AL71" s="231"/>
      <c r="AM71" s="231"/>
      <c r="AN71" s="116"/>
      <c r="AO71" s="116"/>
      <c r="AP71" s="116"/>
      <c r="AQ71" s="116"/>
    </row>
    <row r="72" spans="1:43" ht="13.5" customHeight="1">
      <c r="A72" s="115"/>
      <c r="B72" s="115"/>
      <c r="C72" s="115"/>
      <c r="D72" s="115"/>
      <c r="E72" s="115"/>
      <c r="F72" s="115"/>
      <c r="G72" s="115"/>
      <c r="H72" s="115"/>
      <c r="I72" s="115"/>
      <c r="J72" s="115"/>
      <c r="K72" s="115"/>
      <c r="L72" s="115"/>
      <c r="M72" s="115"/>
      <c r="N72" s="115"/>
      <c r="O72" s="115"/>
      <c r="P72" s="115"/>
      <c r="Q72" s="115"/>
      <c r="R72" s="115"/>
      <c r="S72" s="115"/>
      <c r="T72" s="115"/>
      <c r="U72" s="115"/>
      <c r="W72" s="115"/>
      <c r="X72" s="115"/>
      <c r="Y72" s="115"/>
      <c r="Z72" s="115"/>
      <c r="AA72" s="115"/>
      <c r="AB72" s="135"/>
      <c r="AC72" s="115"/>
      <c r="AD72" s="135"/>
      <c r="AE72" s="115"/>
      <c r="AF72" s="115"/>
      <c r="AG72" s="115"/>
      <c r="AH72" s="116"/>
      <c r="AI72" s="116"/>
      <c r="AJ72" s="116"/>
      <c r="AK72" s="116"/>
      <c r="AL72" s="116"/>
      <c r="AM72" s="116"/>
      <c r="AN72" s="116"/>
      <c r="AO72" s="116"/>
      <c r="AP72" s="116"/>
      <c r="AQ72" s="116"/>
    </row>
    <row r="73" spans="1:43">
      <c r="A73" s="115"/>
      <c r="B73" s="115"/>
      <c r="C73" s="115"/>
      <c r="D73" s="115"/>
      <c r="E73" s="115"/>
      <c r="F73" s="115"/>
      <c r="G73" s="115"/>
      <c r="H73" s="115"/>
      <c r="I73" s="115"/>
      <c r="J73" s="115"/>
      <c r="K73" s="115"/>
      <c r="L73" s="115"/>
      <c r="M73" s="115"/>
      <c r="N73" s="115"/>
      <c r="O73" s="115"/>
      <c r="P73" s="115"/>
      <c r="Q73" s="115"/>
      <c r="R73" s="115"/>
      <c r="S73" s="115"/>
      <c r="T73" s="115"/>
      <c r="U73" s="115"/>
      <c r="W73" s="115"/>
      <c r="X73" s="115"/>
      <c r="Y73" s="115"/>
      <c r="Z73" s="115"/>
      <c r="AA73" s="115"/>
      <c r="AB73" s="135"/>
      <c r="AC73" s="115"/>
      <c r="AD73" s="135"/>
      <c r="AE73" s="115"/>
      <c r="AF73" s="115"/>
      <c r="AG73" s="115"/>
      <c r="AH73" s="116"/>
      <c r="AI73" s="116"/>
      <c r="AJ73" s="116"/>
      <c r="AK73" s="116"/>
      <c r="AL73" s="116"/>
      <c r="AM73" s="116"/>
      <c r="AN73" s="116"/>
      <c r="AO73" s="116"/>
      <c r="AP73" s="116"/>
      <c r="AQ73" s="116"/>
    </row>
    <row r="74" spans="1:43">
      <c r="A74" s="115"/>
      <c r="B74" s="115"/>
      <c r="C74" s="115"/>
      <c r="D74" s="115"/>
      <c r="E74" s="115"/>
      <c r="F74" s="115"/>
      <c r="G74" s="115"/>
      <c r="H74" s="115"/>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c r="AH74" s="116"/>
      <c r="AI74" s="116"/>
      <c r="AJ74" s="116"/>
      <c r="AK74" s="116"/>
      <c r="AL74" s="116"/>
      <c r="AM74" s="116"/>
      <c r="AN74" s="116"/>
      <c r="AO74" s="116"/>
      <c r="AP74" s="116"/>
      <c r="AQ74" s="116"/>
    </row>
    <row r="75" spans="1:4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c r="AH75" s="116"/>
      <c r="AI75" s="116"/>
      <c r="AJ75" s="116"/>
      <c r="AK75" s="116"/>
      <c r="AL75" s="116"/>
      <c r="AM75" s="116"/>
      <c r="AN75" s="116"/>
      <c r="AO75" s="116"/>
      <c r="AP75" s="116"/>
      <c r="AQ75" s="116"/>
    </row>
    <row r="76" spans="1:4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c r="AH76" s="116"/>
      <c r="AI76" s="116"/>
      <c r="AJ76" s="116"/>
      <c r="AK76" s="116"/>
      <c r="AL76" s="116"/>
      <c r="AM76" s="116"/>
      <c r="AN76" s="116"/>
      <c r="AO76" s="116"/>
      <c r="AP76" s="116"/>
      <c r="AQ76" s="116"/>
    </row>
    <row r="77" spans="1:43">
      <c r="AB77" s="46"/>
      <c r="AD77" s="46"/>
      <c r="AJ77" s="106"/>
    </row>
    <row r="82" spans="28:32" ht="8.25" customHeight="1"/>
    <row r="84" spans="28:32" ht="9" customHeight="1">
      <c r="AF84" s="9"/>
    </row>
    <row r="85" spans="28:32" ht="8.25" customHeight="1">
      <c r="AB85" s="58"/>
      <c r="AD85" s="58"/>
      <c r="AF85" s="58"/>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8">
    <mergeCell ref="X1:AE1"/>
    <mergeCell ref="C71:H71"/>
    <mergeCell ref="B2:D2"/>
    <mergeCell ref="F45:V45"/>
    <mergeCell ref="F6:V6"/>
    <mergeCell ref="X6:AD6"/>
    <mergeCell ref="X45:AD45"/>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enableFormatConditionsCalculation="0">
    <tabColor indexed="55"/>
  </sheetPr>
  <dimension ref="A1:BF88"/>
  <sheetViews>
    <sheetView topLeftCell="A43" workbookViewId="0">
      <selection activeCell="Z74" sqref="Z74"/>
    </sheetView>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5"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61"/>
      <c r="C1" s="1679" t="s">
        <v>6</v>
      </c>
      <c r="D1" s="1611"/>
      <c r="E1" s="1611"/>
      <c r="F1" s="1611"/>
      <c r="G1" s="1611"/>
      <c r="H1" s="1611"/>
      <c r="I1" s="28"/>
      <c r="J1" s="28"/>
      <c r="K1" s="28"/>
      <c r="L1" s="28"/>
      <c r="M1" s="28"/>
      <c r="N1" s="28"/>
      <c r="O1" s="28"/>
      <c r="P1" s="28"/>
      <c r="Q1" s="28"/>
      <c r="R1" s="28"/>
      <c r="S1" s="28"/>
      <c r="T1" s="28"/>
      <c r="U1" s="28"/>
      <c r="V1" s="28"/>
      <c r="W1" s="28"/>
      <c r="Y1" s="129"/>
      <c r="Z1" s="129"/>
      <c r="AA1" s="129"/>
      <c r="AB1" s="129"/>
      <c r="AC1" s="129"/>
      <c r="AD1" s="129"/>
      <c r="AE1" s="129"/>
      <c r="AF1" s="129"/>
      <c r="AG1" s="4"/>
      <c r="AH1" s="48"/>
      <c r="AI1" s="48"/>
      <c r="AJ1" s="48"/>
      <c r="AK1" s="48"/>
      <c r="AL1" s="48"/>
      <c r="AM1" s="48"/>
      <c r="AN1" s="48"/>
      <c r="AO1" s="48"/>
    </row>
    <row r="2" spans="1:57" ht="6" customHeight="1">
      <c r="A2" s="4"/>
      <c r="B2" s="1672"/>
      <c r="C2" s="1672"/>
      <c r="D2" s="1672"/>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49"/>
      <c r="AG2" s="4"/>
      <c r="AH2" s="48"/>
      <c r="AI2" s="48"/>
      <c r="AJ2" s="48"/>
      <c r="AK2" s="48"/>
      <c r="AL2" s="48"/>
      <c r="AM2" s="48"/>
      <c r="AN2" s="48"/>
      <c r="AO2" s="48"/>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33"/>
      <c r="AC3" s="8"/>
      <c r="AD3" s="33"/>
      <c r="AE3" s="8"/>
      <c r="AF3" s="20"/>
      <c r="AG3" s="4"/>
      <c r="AH3" s="48"/>
      <c r="AI3" s="48"/>
      <c r="AJ3" s="48"/>
      <c r="AK3" s="48"/>
      <c r="AL3" s="48"/>
      <c r="AM3" s="48"/>
      <c r="AN3" s="48"/>
      <c r="AO3" s="48"/>
    </row>
    <row r="4" spans="1:57" s="12" customFormat="1" ht="13.5" customHeight="1">
      <c r="A4" s="11"/>
      <c r="B4" s="21"/>
      <c r="C4" s="219"/>
      <c r="D4" s="138"/>
      <c r="E4" s="138"/>
      <c r="F4" s="138"/>
      <c r="G4" s="138"/>
      <c r="H4" s="138"/>
      <c r="I4" s="138"/>
      <c r="J4" s="138"/>
      <c r="K4" s="138"/>
      <c r="L4" s="138"/>
      <c r="M4" s="138"/>
      <c r="N4" s="138"/>
      <c r="O4" s="138"/>
      <c r="P4" s="138"/>
      <c r="Q4" s="138"/>
      <c r="R4" s="220"/>
      <c r="S4" s="220"/>
      <c r="T4" s="220"/>
      <c r="U4" s="220"/>
      <c r="V4" s="220"/>
      <c r="W4" s="220"/>
      <c r="X4" s="220"/>
      <c r="Y4" s="220"/>
      <c r="Z4" s="220"/>
      <c r="AA4" s="220"/>
      <c r="AB4" s="220"/>
      <c r="AC4" s="220"/>
      <c r="AD4" s="220"/>
      <c r="AE4" s="220"/>
      <c r="AF4" s="20"/>
      <c r="AG4" s="11"/>
      <c r="AH4" s="109"/>
      <c r="AI4" s="109"/>
      <c r="AJ4" s="109"/>
      <c r="AK4" s="109"/>
      <c r="AL4" s="109"/>
      <c r="AM4" s="109"/>
      <c r="AN4" s="109"/>
      <c r="AO4" s="109"/>
    </row>
    <row r="5" spans="1:57" ht="3.75" customHeight="1">
      <c r="A5" s="4"/>
      <c r="B5" s="8"/>
      <c r="C5" s="13"/>
      <c r="D5" s="13"/>
      <c r="E5" s="13"/>
      <c r="F5" s="1703"/>
      <c r="G5" s="1703"/>
      <c r="H5" s="1703"/>
      <c r="I5" s="1703"/>
      <c r="J5" s="1703"/>
      <c r="K5" s="1703"/>
      <c r="L5" s="1703"/>
      <c r="M5" s="13"/>
      <c r="N5" s="13"/>
      <c r="O5" s="13"/>
      <c r="P5" s="13"/>
      <c r="Q5" s="13"/>
      <c r="R5" s="5"/>
      <c r="S5" s="5"/>
      <c r="T5" s="5"/>
      <c r="U5" s="124"/>
      <c r="V5" s="5"/>
      <c r="W5" s="5"/>
      <c r="X5" s="5"/>
      <c r="Y5" s="5"/>
      <c r="Z5" s="5"/>
      <c r="AA5" s="5"/>
      <c r="AB5" s="5"/>
      <c r="AC5" s="5"/>
      <c r="AD5" s="5"/>
      <c r="AE5" s="5"/>
      <c r="AF5" s="20"/>
      <c r="AG5" s="4"/>
      <c r="AH5" s="48"/>
      <c r="AI5" s="48"/>
      <c r="AJ5" s="48"/>
      <c r="AK5" s="48"/>
      <c r="AL5" s="48"/>
      <c r="AM5" s="48"/>
      <c r="AN5" s="48"/>
      <c r="AO5" s="48"/>
    </row>
    <row r="6" spans="1:57" ht="9.75" customHeight="1">
      <c r="A6" s="4"/>
      <c r="B6" s="8"/>
      <c r="C6" s="13"/>
      <c r="D6" s="13"/>
      <c r="E6" s="15"/>
      <c r="F6" s="1670"/>
      <c r="G6" s="1670"/>
      <c r="H6" s="1670"/>
      <c r="I6" s="1670"/>
      <c r="J6" s="1670"/>
      <c r="K6" s="1670"/>
      <c r="L6" s="1670"/>
      <c r="M6" s="1670"/>
      <c r="N6" s="1670"/>
      <c r="O6" s="1670"/>
      <c r="P6" s="1670"/>
      <c r="Q6" s="1670"/>
      <c r="R6" s="1670"/>
      <c r="S6" s="1670"/>
      <c r="T6" s="1670"/>
      <c r="U6" s="1670"/>
      <c r="V6" s="1670"/>
      <c r="W6" s="15"/>
      <c r="X6" s="1670"/>
      <c r="Y6" s="1670"/>
      <c r="Z6" s="1670"/>
      <c r="AA6" s="1670"/>
      <c r="AB6" s="1670"/>
      <c r="AC6" s="1670"/>
      <c r="AD6" s="1670"/>
      <c r="AE6" s="15"/>
      <c r="AF6" s="20"/>
      <c r="AG6" s="4"/>
      <c r="AH6" s="48"/>
      <c r="AI6" s="48"/>
      <c r="AJ6" s="48"/>
      <c r="AK6" s="48"/>
      <c r="AL6" s="48"/>
      <c r="AM6" s="48"/>
      <c r="AN6" s="48"/>
      <c r="AO6" s="48"/>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22"/>
      <c r="AG7" s="4"/>
      <c r="AH7" s="48"/>
      <c r="AI7" s="232"/>
      <c r="AJ7" s="232"/>
      <c r="AK7" s="232"/>
      <c r="AL7" s="48"/>
      <c r="AM7" s="48"/>
      <c r="AN7" s="48"/>
      <c r="AO7" s="48"/>
    </row>
    <row r="8" spans="1:57" s="105" customFormat="1" ht="13.5" hidden="1" customHeight="1">
      <c r="A8" s="101"/>
      <c r="B8" s="102"/>
      <c r="C8" s="1704"/>
      <c r="D8" s="1704"/>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04"/>
      <c r="AG8" s="101"/>
      <c r="AH8" s="224"/>
      <c r="AI8" s="232"/>
      <c r="AJ8" s="232"/>
      <c r="AK8" s="232"/>
      <c r="AL8" s="224"/>
      <c r="AM8" s="224"/>
      <c r="AN8" s="224"/>
      <c r="AO8" s="224"/>
    </row>
    <row r="9" spans="1:57" s="105" customFormat="1" ht="6" hidden="1" customHeight="1">
      <c r="A9" s="101"/>
      <c r="B9" s="102"/>
      <c r="C9" s="118"/>
      <c r="D9" s="11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4"/>
      <c r="AG9" s="101"/>
      <c r="AH9" s="224"/>
      <c r="AI9" s="232"/>
      <c r="AJ9" s="232"/>
      <c r="AK9" s="232"/>
      <c r="AL9" s="224"/>
      <c r="AM9" s="224"/>
      <c r="AN9" s="224"/>
      <c r="AO9" s="224"/>
    </row>
    <row r="10" spans="1:57" s="125" customFormat="1" ht="15" customHeight="1">
      <c r="A10" s="121"/>
      <c r="B10" s="223"/>
      <c r="C10" s="122"/>
      <c r="D10" s="123"/>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221"/>
      <c r="AG10" s="121"/>
      <c r="AH10" s="225"/>
      <c r="AI10" s="232"/>
      <c r="AJ10" s="232"/>
      <c r="AK10" s="232"/>
      <c r="AL10" s="137"/>
      <c r="AM10" s="137"/>
      <c r="AN10" s="109"/>
      <c r="AO10" s="109"/>
      <c r="AP10" s="12"/>
      <c r="AQ10" s="12"/>
      <c r="AR10"/>
      <c r="AS10" s="47"/>
      <c r="AT10" s="12"/>
      <c r="AU10" s="12"/>
      <c r="AV10" s="12"/>
      <c r="AW10" s="12"/>
      <c r="AX10" s="12"/>
      <c r="AY10" s="12"/>
      <c r="AZ10" s="12"/>
      <c r="BA10" s="12"/>
      <c r="BB10" s="12"/>
      <c r="BC10" s="12"/>
      <c r="BD10" s="12"/>
      <c r="BE10" s="12"/>
    </row>
    <row r="11" spans="1:57" ht="12" customHeight="1">
      <c r="A11" s="4"/>
      <c r="B11" s="8"/>
      <c r="C11" s="96"/>
      <c r="D11" s="18"/>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55"/>
      <c r="AC11" s="216"/>
      <c r="AD11" s="55"/>
      <c r="AE11" s="216"/>
      <c r="AF11" s="22"/>
      <c r="AG11" s="4"/>
      <c r="AH11" s="48"/>
      <c r="AI11" s="232"/>
      <c r="AJ11" s="232"/>
      <c r="AK11" s="232"/>
      <c r="AL11" s="48"/>
      <c r="AM11" s="48"/>
      <c r="AN11" s="48"/>
      <c r="AO11" s="48"/>
      <c r="AS11" s="47"/>
    </row>
    <row r="12" spans="1:57" ht="12" customHeight="1">
      <c r="A12" s="4"/>
      <c r="B12" s="8"/>
      <c r="C12" s="96"/>
      <c r="D12" s="18"/>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55"/>
      <c r="AC12" s="216"/>
      <c r="AD12" s="55"/>
      <c r="AE12" s="216"/>
      <c r="AF12" s="22"/>
      <c r="AG12" s="4"/>
      <c r="AH12" s="48"/>
      <c r="AI12" s="232"/>
      <c r="AJ12" s="232"/>
      <c r="AK12" s="232"/>
      <c r="AL12" s="48"/>
      <c r="AM12" s="48"/>
      <c r="AN12" s="48"/>
      <c r="AO12" s="48"/>
      <c r="AS12" s="47"/>
    </row>
    <row r="13" spans="1:57" ht="12" customHeight="1">
      <c r="A13" s="4"/>
      <c r="B13" s="8"/>
      <c r="C13" s="96"/>
      <c r="D13" s="18"/>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55"/>
      <c r="AC13" s="216"/>
      <c r="AD13" s="55"/>
      <c r="AE13" s="216"/>
      <c r="AF13" s="22"/>
      <c r="AG13" s="4"/>
      <c r="AH13" s="48"/>
      <c r="AI13" s="232"/>
      <c r="AJ13" s="232"/>
      <c r="AK13" s="232"/>
      <c r="AL13" s="48"/>
      <c r="AM13" s="48"/>
      <c r="AN13" s="48"/>
      <c r="AO13" s="48"/>
      <c r="AS13" s="47"/>
    </row>
    <row r="14" spans="1:57" ht="12" customHeight="1">
      <c r="A14" s="4"/>
      <c r="B14" s="8"/>
      <c r="C14" s="96"/>
      <c r="D14" s="18"/>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55"/>
      <c r="AC14" s="216"/>
      <c r="AD14" s="55"/>
      <c r="AE14" s="216"/>
      <c r="AF14" s="22"/>
      <c r="AG14" s="4"/>
      <c r="AH14" s="48"/>
      <c r="AI14" s="48"/>
      <c r="AJ14" s="48"/>
      <c r="AK14" s="48"/>
      <c r="AL14" s="48"/>
      <c r="AM14" s="48"/>
      <c r="AN14" s="48"/>
      <c r="AO14" s="48"/>
      <c r="AS14" s="47"/>
    </row>
    <row r="15" spans="1:57" ht="12" customHeight="1">
      <c r="A15" s="4"/>
      <c r="B15" s="8"/>
      <c r="C15" s="96"/>
      <c r="D15" s="18"/>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55"/>
      <c r="AC15" s="216"/>
      <c r="AD15" s="55"/>
      <c r="AE15" s="216"/>
      <c r="AF15" s="22"/>
      <c r="AG15" s="4"/>
      <c r="AH15" s="48"/>
      <c r="AI15" s="48"/>
      <c r="AJ15" s="48"/>
      <c r="AK15" s="48"/>
      <c r="AL15" s="48"/>
      <c r="AM15" s="48"/>
      <c r="AN15" s="48"/>
      <c r="AO15" s="48"/>
    </row>
    <row r="16" spans="1:57" ht="12" customHeight="1">
      <c r="A16" s="4"/>
      <c r="B16" s="8"/>
      <c r="C16" s="96"/>
      <c r="D16" s="18"/>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55"/>
      <c r="AC16" s="216"/>
      <c r="AD16" s="55"/>
      <c r="AE16" s="216"/>
      <c r="AF16" s="22"/>
      <c r="AG16" s="4"/>
      <c r="AH16" s="48"/>
      <c r="AI16" s="48"/>
      <c r="AJ16" s="48"/>
      <c r="AK16" s="48"/>
      <c r="AL16" s="48"/>
      <c r="AM16" s="48"/>
      <c r="AN16" s="48"/>
      <c r="AO16" s="48"/>
    </row>
    <row r="17" spans="1:45" ht="12" customHeight="1">
      <c r="A17" s="4"/>
      <c r="B17" s="8"/>
      <c r="C17" s="96"/>
      <c r="D17" s="18"/>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55"/>
      <c r="AC17" s="216"/>
      <c r="AD17" s="55"/>
      <c r="AE17" s="216"/>
      <c r="AF17" s="22"/>
      <c r="AG17" s="4"/>
      <c r="AH17" s="48"/>
      <c r="AI17" s="48"/>
      <c r="AJ17" s="48"/>
      <c r="AK17" s="48"/>
      <c r="AL17" s="48"/>
      <c r="AM17" s="48"/>
      <c r="AN17" s="48"/>
      <c r="AO17" s="48"/>
    </row>
    <row r="18" spans="1:45" ht="12" customHeight="1">
      <c r="A18" s="4"/>
      <c r="B18" s="8"/>
      <c r="C18" s="96"/>
      <c r="D18" s="18"/>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55"/>
      <c r="AC18" s="216"/>
      <c r="AD18" s="55"/>
      <c r="AE18" s="216"/>
      <c r="AF18" s="22"/>
      <c r="AG18" s="4"/>
      <c r="AH18" s="48"/>
      <c r="AI18" s="48"/>
      <c r="AJ18" s="48"/>
      <c r="AK18" s="48"/>
      <c r="AL18" s="48"/>
      <c r="AM18" s="48"/>
      <c r="AN18" s="48"/>
      <c r="AO18" s="48"/>
    </row>
    <row r="19" spans="1:45" ht="12" customHeight="1">
      <c r="A19" s="4"/>
      <c r="B19" s="8"/>
      <c r="C19" s="96"/>
      <c r="D19" s="18"/>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55"/>
      <c r="AC19" s="216"/>
      <c r="AD19" s="55"/>
      <c r="AE19" s="216"/>
      <c r="AF19" s="22"/>
      <c r="AG19" s="4"/>
      <c r="AH19" s="48"/>
      <c r="AI19" s="48"/>
      <c r="AJ19" s="48"/>
      <c r="AK19" s="48"/>
      <c r="AL19" s="48"/>
      <c r="AM19" s="48"/>
      <c r="AN19" s="48"/>
      <c r="AO19" s="48"/>
    </row>
    <row r="20" spans="1:45" ht="12" customHeight="1">
      <c r="A20" s="4"/>
      <c r="B20" s="8"/>
      <c r="C20" s="96"/>
      <c r="D20" s="18"/>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55"/>
      <c r="AC20" s="216"/>
      <c r="AD20" s="55"/>
      <c r="AE20" s="216"/>
      <c r="AF20" s="22"/>
      <c r="AG20" s="4"/>
      <c r="AH20" s="48"/>
      <c r="AI20" s="48"/>
      <c r="AJ20" s="48"/>
      <c r="AK20" s="48"/>
      <c r="AL20" s="48"/>
      <c r="AM20" s="48"/>
      <c r="AN20" s="48"/>
      <c r="AO20" s="48"/>
    </row>
    <row r="21" spans="1:45" ht="12" customHeight="1">
      <c r="A21" s="4"/>
      <c r="B21" s="8"/>
      <c r="C21" s="96"/>
      <c r="D21" s="18"/>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55"/>
      <c r="AC21" s="216"/>
      <c r="AD21" s="55"/>
      <c r="AE21" s="216"/>
      <c r="AF21" s="22"/>
      <c r="AG21" s="4"/>
      <c r="AH21" s="48"/>
      <c r="AI21" s="48"/>
      <c r="AJ21" s="48"/>
      <c r="AK21" s="48"/>
      <c r="AL21" s="48"/>
      <c r="AM21" s="48"/>
      <c r="AN21" s="48"/>
      <c r="AO21" s="48"/>
    </row>
    <row r="22" spans="1:45" ht="12" customHeight="1">
      <c r="A22" s="4"/>
      <c r="B22" s="8"/>
      <c r="C22" s="96"/>
      <c r="D22" s="18"/>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55"/>
      <c r="AC22" s="216"/>
      <c r="AD22" s="55"/>
      <c r="AE22" s="216"/>
      <c r="AF22" s="22"/>
      <c r="AG22" s="4"/>
      <c r="AH22" s="48"/>
      <c r="AI22" s="48"/>
      <c r="AJ22" s="48"/>
      <c r="AK22" s="48"/>
      <c r="AL22" s="48"/>
      <c r="AM22" s="48"/>
      <c r="AN22" s="48"/>
      <c r="AO22" s="48"/>
    </row>
    <row r="23" spans="1:45" ht="12" customHeight="1">
      <c r="A23" s="4"/>
      <c r="B23" s="8"/>
      <c r="C23" s="96"/>
      <c r="D23" s="18"/>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55"/>
      <c r="AC23" s="216"/>
      <c r="AD23" s="55"/>
      <c r="AE23" s="216"/>
      <c r="AF23" s="22"/>
      <c r="AG23" s="4"/>
      <c r="AH23" s="48"/>
      <c r="AI23" s="48"/>
      <c r="AJ23" s="48"/>
      <c r="AK23" s="48"/>
      <c r="AL23" s="48"/>
      <c r="AM23" s="48"/>
      <c r="AN23" s="48"/>
      <c r="AO23" s="48"/>
    </row>
    <row r="24" spans="1:45" ht="12" customHeight="1">
      <c r="A24" s="4"/>
      <c r="B24" s="8"/>
      <c r="C24" s="96"/>
      <c r="D24" s="18"/>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55"/>
      <c r="AC24" s="216"/>
      <c r="AD24" s="55"/>
      <c r="AE24" s="216"/>
      <c r="AF24" s="22"/>
      <c r="AG24" s="4"/>
      <c r="AH24" s="48"/>
      <c r="AI24" s="48"/>
      <c r="AJ24" s="48"/>
      <c r="AK24" s="48"/>
      <c r="AL24" s="48"/>
      <c r="AM24" s="48"/>
      <c r="AN24" s="48"/>
      <c r="AO24" s="48"/>
    </row>
    <row r="25" spans="1:45" ht="12" customHeight="1">
      <c r="A25" s="4"/>
      <c r="B25" s="8"/>
      <c r="C25" s="96"/>
      <c r="D25" s="18"/>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55"/>
      <c r="AC25" s="216"/>
      <c r="AD25" s="55"/>
      <c r="AE25" s="216"/>
      <c r="AF25" s="22"/>
      <c r="AG25" s="4"/>
      <c r="AH25" s="48"/>
      <c r="AI25" s="48"/>
      <c r="AJ25" s="48"/>
      <c r="AK25" s="48"/>
      <c r="AL25" s="48"/>
      <c r="AM25" s="48"/>
      <c r="AN25" s="48"/>
      <c r="AO25" s="48"/>
    </row>
    <row r="26" spans="1:45" ht="12" customHeight="1">
      <c r="A26" s="4"/>
      <c r="B26" s="8"/>
      <c r="C26" s="96"/>
      <c r="D26" s="18"/>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55"/>
      <c r="AC26" s="216"/>
      <c r="AD26" s="55"/>
      <c r="AE26" s="216"/>
      <c r="AF26" s="22"/>
      <c r="AG26" s="4"/>
      <c r="AH26" s="48"/>
      <c r="AI26" s="48"/>
      <c r="AJ26" s="48"/>
      <c r="AK26" s="48"/>
      <c r="AL26" s="48"/>
      <c r="AM26" s="48"/>
      <c r="AN26" s="48"/>
      <c r="AO26" s="48"/>
    </row>
    <row r="27" spans="1:45" ht="12" customHeight="1">
      <c r="A27" s="4"/>
      <c r="B27" s="8"/>
      <c r="C27" s="96"/>
      <c r="D27" s="18"/>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55"/>
      <c r="AC27" s="216"/>
      <c r="AD27" s="55"/>
      <c r="AE27" s="216"/>
      <c r="AF27" s="22"/>
      <c r="AG27" s="4"/>
      <c r="AH27" s="48"/>
      <c r="AI27" s="48"/>
      <c r="AJ27" s="48"/>
      <c r="AK27" s="48"/>
      <c r="AL27" s="48"/>
      <c r="AM27" s="48"/>
      <c r="AN27" s="48"/>
      <c r="AO27" s="48"/>
    </row>
    <row r="28" spans="1:45" ht="12" customHeight="1">
      <c r="A28" s="4"/>
      <c r="B28" s="8"/>
      <c r="C28" s="96"/>
      <c r="D28" s="18"/>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55"/>
      <c r="AC28" s="216"/>
      <c r="AD28" s="55"/>
      <c r="AE28" s="216"/>
      <c r="AF28" s="22"/>
      <c r="AG28" s="4"/>
      <c r="AH28" s="48"/>
      <c r="AI28" s="48"/>
      <c r="AJ28" s="48"/>
      <c r="AK28" s="48"/>
      <c r="AL28" s="48"/>
      <c r="AM28" s="48"/>
      <c r="AN28" s="48"/>
      <c r="AO28" s="48"/>
    </row>
    <row r="29" spans="1:45" ht="12" customHeight="1">
      <c r="A29" s="4"/>
      <c r="B29" s="8"/>
      <c r="C29" s="96"/>
      <c r="D29" s="18"/>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55"/>
      <c r="AC29" s="216"/>
      <c r="AD29" s="55"/>
      <c r="AE29" s="216"/>
      <c r="AF29" s="22"/>
      <c r="AG29" s="4"/>
      <c r="AH29" s="48"/>
      <c r="AI29" s="48"/>
      <c r="AJ29" s="48"/>
      <c r="AK29" s="48"/>
      <c r="AL29" s="48"/>
      <c r="AM29" s="48"/>
      <c r="AN29" s="48"/>
      <c r="AO29" s="48"/>
    </row>
    <row r="30" spans="1:45" ht="12" customHeight="1">
      <c r="A30" s="4"/>
      <c r="B30" s="8"/>
      <c r="C30" s="96"/>
      <c r="D30" s="18"/>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55"/>
      <c r="AC30" s="216"/>
      <c r="AD30" s="55"/>
      <c r="AE30" s="216"/>
      <c r="AF30" s="22"/>
      <c r="AG30" s="4"/>
      <c r="AH30" s="48"/>
      <c r="AI30" s="48"/>
      <c r="AJ30" s="48"/>
      <c r="AK30" s="48"/>
      <c r="AL30" s="48"/>
      <c r="AM30" s="48"/>
      <c r="AN30" s="48"/>
      <c r="AO30" s="48"/>
      <c r="AR30" s="50"/>
      <c r="AS30" s="107"/>
    </row>
    <row r="31" spans="1:45" ht="6" customHeight="1">
      <c r="A31" s="4"/>
      <c r="B31" s="8"/>
      <c r="C31" s="96"/>
      <c r="D31" s="18"/>
      <c r="E31" s="18"/>
      <c r="F31" s="18"/>
      <c r="G31" s="18"/>
      <c r="H31" s="18"/>
      <c r="I31" s="18"/>
      <c r="J31" s="18"/>
      <c r="K31" s="18"/>
      <c r="L31" s="18"/>
      <c r="M31" s="18"/>
      <c r="N31" s="18"/>
      <c r="O31" s="18"/>
      <c r="P31" s="18"/>
      <c r="Q31" s="18"/>
      <c r="R31" s="16"/>
      <c r="S31" s="16"/>
      <c r="T31" s="16"/>
      <c r="U31" s="16"/>
      <c r="V31" s="45"/>
      <c r="W31" s="16"/>
      <c r="X31" s="16"/>
      <c r="Y31" s="16"/>
      <c r="Z31" s="16"/>
      <c r="AA31" s="16"/>
      <c r="AB31" s="16"/>
      <c r="AC31" s="16"/>
      <c r="AD31" s="16"/>
      <c r="AE31" s="16"/>
      <c r="AF31" s="22"/>
      <c r="AG31" s="4"/>
      <c r="AH31" s="48"/>
      <c r="AI31" s="48"/>
      <c r="AJ31" s="48"/>
      <c r="AK31" s="48"/>
      <c r="AL31" s="48"/>
      <c r="AM31" s="48"/>
      <c r="AN31" s="48"/>
      <c r="AO31" s="48"/>
    </row>
    <row r="32" spans="1:45" ht="6" customHeight="1">
      <c r="A32" s="4"/>
      <c r="B32" s="8"/>
      <c r="C32" s="113"/>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22"/>
      <c r="AG32" s="4"/>
      <c r="AH32" s="48"/>
      <c r="AI32" s="48"/>
      <c r="AJ32" s="48"/>
      <c r="AK32" s="48"/>
      <c r="AL32" s="48"/>
      <c r="AM32" s="48"/>
      <c r="AN32" s="48"/>
      <c r="AO32" s="48"/>
    </row>
    <row r="33" spans="1:53" ht="9" customHeight="1">
      <c r="A33" s="4"/>
      <c r="B33" s="8"/>
      <c r="C33" s="103"/>
      <c r="D33" s="103"/>
      <c r="E33" s="103"/>
      <c r="F33" s="103"/>
      <c r="G33" s="103"/>
      <c r="H33" s="103"/>
      <c r="I33" s="103"/>
      <c r="J33" s="18"/>
      <c r="K33" s="18"/>
      <c r="L33" s="18"/>
      <c r="M33" s="18"/>
      <c r="N33" s="18"/>
      <c r="O33" s="18"/>
      <c r="P33" s="18"/>
      <c r="Q33" s="18"/>
      <c r="R33" s="16"/>
      <c r="S33" s="16"/>
      <c r="T33" s="16"/>
      <c r="U33" s="16"/>
      <c r="V33" s="45"/>
      <c r="W33" s="16"/>
      <c r="X33" s="16"/>
      <c r="Y33" s="16"/>
      <c r="Z33" s="16"/>
      <c r="AA33" s="16"/>
      <c r="AB33" s="16"/>
      <c r="AC33" s="16"/>
      <c r="AD33" s="16"/>
      <c r="AE33" s="16"/>
      <c r="AF33" s="22"/>
      <c r="AG33" s="4"/>
      <c r="AH33" s="48"/>
      <c r="AI33" s="48"/>
      <c r="AJ33" s="48"/>
      <c r="AK33" s="48"/>
      <c r="AL33" s="48"/>
      <c r="AM33" s="48"/>
      <c r="AN33" s="48"/>
      <c r="AO33" s="48"/>
    </row>
    <row r="34" spans="1:53" ht="12.75" customHeight="1">
      <c r="A34" s="4"/>
      <c r="B34" s="8"/>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22"/>
      <c r="AG34" s="4"/>
      <c r="AH34" s="226"/>
      <c r="AI34" s="227"/>
      <c r="AJ34" s="227"/>
      <c r="AK34" s="227"/>
      <c r="AL34" s="228"/>
      <c r="AM34" s="226"/>
      <c r="AN34" s="226"/>
      <c r="AO34" s="226"/>
      <c r="AP34" s="54"/>
      <c r="AQ34" s="54"/>
      <c r="AR34" s="54"/>
      <c r="AS34" s="54"/>
      <c r="AT34" s="54"/>
      <c r="AU34" s="54"/>
      <c r="AV34" s="54"/>
      <c r="AW34" s="54"/>
      <c r="AX34" s="54"/>
      <c r="AY34" s="54"/>
      <c r="AZ34" s="54"/>
      <c r="BA34" s="54"/>
    </row>
    <row r="35" spans="1:53" ht="12.75" customHeight="1">
      <c r="A35" s="4"/>
      <c r="B35" s="8"/>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22"/>
      <c r="AG35" s="4"/>
      <c r="AH35" s="226"/>
      <c r="AI35" s="48"/>
      <c r="AJ35" s="48" t="s">
        <v>39</v>
      </c>
      <c r="AK35" s="48"/>
      <c r="AL35" s="48"/>
      <c r="AM35" s="48"/>
      <c r="AN35" s="48"/>
      <c r="AO35" s="48"/>
    </row>
    <row r="36" spans="1:53" ht="15.75" customHeight="1">
      <c r="A36" s="4"/>
      <c r="B36" s="8"/>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22"/>
      <c r="AG36" s="4"/>
      <c r="AH36" s="226"/>
      <c r="AI36" s="48"/>
      <c r="AJ36" s="48"/>
      <c r="AK36" s="48"/>
      <c r="AL36" s="48"/>
      <c r="AM36" s="48"/>
      <c r="AN36" s="48"/>
      <c r="AO36" s="48"/>
    </row>
    <row r="37" spans="1:53" ht="20.25" customHeight="1">
      <c r="A37" s="4"/>
      <c r="B37" s="8"/>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22"/>
      <c r="AG37" s="4"/>
      <c r="AH37" s="229"/>
      <c r="AI37" s="48"/>
      <c r="AJ37" s="48"/>
      <c r="AK37" s="48"/>
      <c r="AL37" s="48"/>
      <c r="AM37" s="48"/>
      <c r="AN37" s="48"/>
      <c r="AO37" s="48"/>
    </row>
    <row r="38" spans="1:53" ht="15.75" customHeight="1">
      <c r="A38" s="4"/>
      <c r="B38" s="8"/>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22"/>
      <c r="AG38" s="4"/>
      <c r="AH38" s="226"/>
      <c r="AI38" s="48"/>
      <c r="AJ38" s="48"/>
      <c r="AK38" s="48"/>
      <c r="AL38" s="48"/>
      <c r="AM38" s="48"/>
      <c r="AN38" s="48"/>
      <c r="AO38" s="48"/>
    </row>
    <row r="39" spans="1:53" ht="12.75" customHeight="1">
      <c r="A39" s="4"/>
      <c r="B39" s="8"/>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22"/>
      <c r="AG39" s="4"/>
      <c r="AH39" s="226"/>
      <c r="AI39" s="48"/>
      <c r="AJ39" s="48"/>
      <c r="AK39" s="48"/>
      <c r="AL39" s="48"/>
      <c r="AM39" s="48"/>
      <c r="AN39" s="48"/>
      <c r="AO39" s="48"/>
    </row>
    <row r="40" spans="1:53" ht="12" customHeight="1">
      <c r="A40" s="4"/>
      <c r="B40" s="8"/>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22"/>
      <c r="AG40" s="4"/>
      <c r="AH40" s="226"/>
      <c r="AI40" s="48"/>
      <c r="AJ40" s="48"/>
      <c r="AK40" s="48"/>
      <c r="AL40" s="48"/>
      <c r="AM40" s="48"/>
      <c r="AN40" s="48"/>
      <c r="AO40" s="48"/>
    </row>
    <row r="41" spans="1:53" ht="12.75" customHeight="1">
      <c r="A41" s="4"/>
      <c r="B41" s="8"/>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22"/>
      <c r="AG41" s="4"/>
      <c r="AH41" s="226"/>
      <c r="AI41" s="48"/>
      <c r="AJ41" s="48"/>
      <c r="AK41" s="48"/>
      <c r="AL41" s="48"/>
      <c r="AM41" s="48"/>
      <c r="AN41" s="48"/>
      <c r="AO41" s="48"/>
    </row>
    <row r="42" spans="1:53" ht="12.75" customHeight="1">
      <c r="A42" s="4"/>
      <c r="B42" s="8"/>
      <c r="C42" s="96"/>
      <c r="D42" s="18"/>
      <c r="E42" s="18"/>
      <c r="F42" s="18"/>
      <c r="G42" s="18"/>
      <c r="H42" s="18"/>
      <c r="I42" s="18"/>
      <c r="J42" s="18"/>
      <c r="K42" s="18"/>
      <c r="L42" s="18"/>
      <c r="M42" s="18"/>
      <c r="N42" s="18"/>
      <c r="O42" s="18"/>
      <c r="P42" s="18"/>
      <c r="Q42" s="18"/>
      <c r="R42" s="16"/>
      <c r="S42" s="16"/>
      <c r="T42" s="16"/>
      <c r="U42" s="16"/>
      <c r="V42" s="45"/>
      <c r="W42" s="16"/>
      <c r="X42" s="16"/>
      <c r="Y42" s="16"/>
      <c r="Z42" s="16"/>
      <c r="AA42" s="16"/>
      <c r="AB42" s="16"/>
      <c r="AC42" s="16"/>
      <c r="AD42" s="16"/>
      <c r="AE42" s="16"/>
      <c r="AF42" s="22"/>
      <c r="AG42" s="4"/>
      <c r="AH42" s="226"/>
      <c r="AI42" s="48"/>
      <c r="AJ42" s="48"/>
      <c r="AK42" s="48"/>
      <c r="AL42" s="48"/>
      <c r="AM42" s="48"/>
      <c r="AN42" s="48"/>
      <c r="AO42" s="48"/>
    </row>
    <row r="43" spans="1:53" ht="10.5" customHeight="1">
      <c r="A43" s="4"/>
      <c r="B43" s="8"/>
      <c r="C43" s="96"/>
      <c r="D43" s="18"/>
      <c r="E43" s="18"/>
      <c r="F43" s="18"/>
      <c r="G43" s="18"/>
      <c r="H43" s="18"/>
      <c r="I43" s="18"/>
      <c r="J43" s="18"/>
      <c r="K43" s="18"/>
      <c r="L43" s="18"/>
      <c r="M43" s="18"/>
      <c r="N43" s="18"/>
      <c r="O43" s="18"/>
      <c r="P43" s="18"/>
      <c r="Q43" s="18"/>
      <c r="R43" s="16"/>
      <c r="S43" s="16"/>
      <c r="T43" s="16"/>
      <c r="U43" s="16"/>
      <c r="V43" s="45"/>
      <c r="W43" s="16"/>
      <c r="X43" s="16"/>
      <c r="Y43" s="16"/>
      <c r="Z43" s="16"/>
      <c r="AA43" s="16"/>
      <c r="AB43" s="16"/>
      <c r="AC43" s="16"/>
      <c r="AD43" s="16"/>
      <c r="AE43" s="16"/>
      <c r="AF43" s="22"/>
      <c r="AG43" s="4"/>
      <c r="AH43" s="226"/>
      <c r="AI43" s="48"/>
      <c r="AJ43" s="48"/>
      <c r="AK43" s="48"/>
      <c r="AL43" s="48"/>
      <c r="AM43" s="48"/>
      <c r="AN43" s="48"/>
      <c r="AO43" s="48"/>
    </row>
    <row r="44" spans="1:53" ht="19.5" customHeight="1">
      <c r="A44" s="4"/>
      <c r="B44" s="8"/>
      <c r="C44" s="8"/>
      <c r="D44" s="8"/>
      <c r="E44" s="8"/>
      <c r="F44" s="8"/>
      <c r="G44" s="8"/>
      <c r="H44" s="8"/>
      <c r="I44" s="8"/>
      <c r="J44" s="8"/>
      <c r="K44" s="8"/>
      <c r="L44" s="8"/>
      <c r="M44" s="8"/>
      <c r="N44" s="8"/>
      <c r="O44" s="8"/>
      <c r="P44" s="8"/>
      <c r="Q44" s="8"/>
      <c r="R44" s="117"/>
      <c r="S44" s="117"/>
      <c r="T44" s="8"/>
      <c r="U44" s="8"/>
      <c r="V44" s="8"/>
      <c r="W44" s="8"/>
      <c r="X44" s="8"/>
      <c r="Y44" s="8"/>
      <c r="Z44" s="8"/>
      <c r="AA44" s="8"/>
      <c r="AB44" s="33"/>
      <c r="AC44" s="8"/>
      <c r="AD44" s="33"/>
      <c r="AE44" s="8"/>
      <c r="AF44" s="22"/>
      <c r="AG44" s="4"/>
      <c r="AH44" s="48"/>
      <c r="AI44" s="110"/>
      <c r="AJ44" s="48"/>
      <c r="AK44" s="48"/>
      <c r="AL44" s="48"/>
      <c r="AM44" s="48"/>
      <c r="AN44" s="48"/>
      <c r="AO44" s="48"/>
    </row>
    <row r="45" spans="1:53" ht="13.5" customHeight="1">
      <c r="A45" s="4"/>
      <c r="B45" s="8"/>
      <c r="C45" s="219"/>
      <c r="D45" s="138"/>
      <c r="E45" s="138"/>
      <c r="F45" s="138"/>
      <c r="G45" s="138"/>
      <c r="H45" s="138"/>
      <c r="I45" s="138"/>
      <c r="J45" s="138"/>
      <c r="K45" s="138"/>
      <c r="L45" s="138"/>
      <c r="M45" s="138"/>
      <c r="N45" s="138"/>
      <c r="O45" s="138"/>
      <c r="P45" s="138"/>
      <c r="Q45" s="138"/>
      <c r="R45" s="220"/>
      <c r="S45" s="220"/>
      <c r="T45" s="220"/>
      <c r="U45" s="220"/>
      <c r="V45" s="220"/>
      <c r="W45" s="220"/>
      <c r="X45" s="220"/>
      <c r="Y45" s="220"/>
      <c r="Z45" s="220"/>
      <c r="AA45" s="220"/>
      <c r="AB45" s="220"/>
      <c r="AC45" s="220"/>
      <c r="AD45" s="220"/>
      <c r="AE45" s="220"/>
      <c r="AF45" s="22"/>
      <c r="AG45" s="4"/>
      <c r="AH45" s="48"/>
      <c r="AI45" s="48"/>
      <c r="AJ45" s="48"/>
      <c r="AK45" s="48"/>
      <c r="AL45" s="48"/>
      <c r="AM45" s="48"/>
      <c r="AN45" s="48"/>
      <c r="AO45" s="48"/>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22"/>
      <c r="AG46" s="4"/>
      <c r="AH46" s="48"/>
      <c r="AI46" s="48"/>
      <c r="AJ46" s="48"/>
      <c r="AK46" s="48"/>
      <c r="AL46" s="48"/>
      <c r="AM46" s="48"/>
      <c r="AN46" s="48"/>
      <c r="AO46" s="48"/>
    </row>
    <row r="47" spans="1:53" ht="11.25" customHeight="1">
      <c r="A47" s="4"/>
      <c r="B47" s="8"/>
      <c r="C47" s="13"/>
      <c r="D47" s="13"/>
      <c r="E47" s="15"/>
      <c r="F47" s="1670"/>
      <c r="G47" s="1670"/>
      <c r="H47" s="1670"/>
      <c r="I47" s="1670"/>
      <c r="J47" s="1670"/>
      <c r="K47" s="1670"/>
      <c r="L47" s="1670"/>
      <c r="M47" s="1670"/>
      <c r="N47" s="1670"/>
      <c r="O47" s="1670"/>
      <c r="P47" s="1670"/>
      <c r="Q47" s="1670"/>
      <c r="R47" s="1670"/>
      <c r="S47" s="1670"/>
      <c r="T47" s="1670"/>
      <c r="U47" s="1670"/>
      <c r="V47" s="1670"/>
      <c r="W47" s="15"/>
      <c r="X47" s="1670"/>
      <c r="Y47" s="1670"/>
      <c r="Z47" s="1670"/>
      <c r="AA47" s="1670"/>
      <c r="AB47" s="1670"/>
      <c r="AC47" s="1670"/>
      <c r="AD47" s="1670"/>
      <c r="AE47" s="15"/>
      <c r="AF47" s="20"/>
      <c r="AG47" s="4"/>
      <c r="AH47" s="48"/>
      <c r="AI47" s="48"/>
      <c r="AJ47" s="48"/>
      <c r="AK47" s="48"/>
      <c r="AL47" s="48"/>
      <c r="AM47" s="48"/>
      <c r="AN47" s="48"/>
      <c r="AO47" s="48"/>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22"/>
      <c r="AG48" s="4"/>
      <c r="AH48" s="48"/>
      <c r="AI48" s="48"/>
      <c r="AJ48" s="48"/>
      <c r="AK48" s="48"/>
      <c r="AL48" s="48"/>
      <c r="AM48" s="48"/>
      <c r="AN48" s="48"/>
      <c r="AO48" s="48"/>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22"/>
      <c r="AG49" s="4"/>
      <c r="AH49" s="48"/>
      <c r="AI49" s="48"/>
      <c r="AJ49" s="48"/>
      <c r="AK49" s="48"/>
      <c r="AL49" s="48"/>
      <c r="AM49" s="48"/>
      <c r="AN49" s="48"/>
      <c r="AO49" s="48"/>
    </row>
    <row r="50" spans="1:58" s="105" customFormat="1" ht="12" customHeight="1">
      <c r="A50" s="101"/>
      <c r="B50" s="102"/>
      <c r="C50" s="118"/>
      <c r="D50" s="103"/>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04"/>
      <c r="AG50" s="101"/>
      <c r="AH50" s="225"/>
      <c r="AI50" s="232"/>
      <c r="AJ50" s="232"/>
      <c r="AK50" s="232"/>
      <c r="AL50" s="137"/>
      <c r="AM50" s="137"/>
      <c r="AN50" s="48"/>
      <c r="AO50" s="48"/>
      <c r="AP50"/>
      <c r="AQ50"/>
      <c r="AR50"/>
      <c r="AS50"/>
      <c r="AT50"/>
      <c r="AU50"/>
      <c r="AV50"/>
      <c r="AW50"/>
      <c r="AX50"/>
      <c r="AY50"/>
      <c r="AZ50"/>
      <c r="BA50"/>
      <c r="BB50"/>
      <c r="BC50"/>
      <c r="BD50"/>
      <c r="BE50"/>
      <c r="BF50"/>
    </row>
    <row r="51" spans="1:58" ht="12" customHeight="1">
      <c r="A51" s="4"/>
      <c r="B51" s="8"/>
      <c r="C51" s="96"/>
      <c r="D51" s="18"/>
      <c r="E51" s="21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216"/>
      <c r="AF51" s="22"/>
      <c r="AG51" s="4"/>
      <c r="AH51" s="111"/>
      <c r="AI51" s="232"/>
      <c r="AJ51" s="232"/>
      <c r="AK51" s="232"/>
      <c r="AL51" s="48"/>
      <c r="AM51" s="48"/>
      <c r="AN51" s="48"/>
      <c r="AO51" s="48"/>
    </row>
    <row r="52" spans="1:58" ht="12" customHeight="1">
      <c r="A52" s="4"/>
      <c r="B52" s="8"/>
      <c r="C52" s="96"/>
      <c r="D52" s="18"/>
      <c r="E52" s="21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216"/>
      <c r="AF52" s="22"/>
      <c r="AG52" s="4"/>
      <c r="AH52" s="111"/>
      <c r="AI52" s="232"/>
      <c r="AJ52" s="232"/>
      <c r="AK52" s="232"/>
      <c r="AL52" s="48"/>
      <c r="AM52" s="48"/>
      <c r="AN52" s="48"/>
      <c r="AO52" s="48"/>
    </row>
    <row r="53" spans="1:58" ht="12" customHeight="1">
      <c r="A53" s="4"/>
      <c r="B53" s="8"/>
      <c r="C53" s="96"/>
      <c r="D53" s="18"/>
      <c r="E53" s="21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216"/>
      <c r="AF53" s="22"/>
      <c r="AG53" s="4"/>
      <c r="AH53" s="48"/>
      <c r="AI53" s="232"/>
      <c r="AJ53" s="232"/>
      <c r="AK53" s="232"/>
      <c r="AL53" s="48"/>
      <c r="AM53" s="48"/>
      <c r="AN53" s="48"/>
      <c r="AO53" s="48"/>
    </row>
    <row r="54" spans="1:58" ht="12" customHeight="1">
      <c r="A54" s="4"/>
      <c r="B54" s="8"/>
      <c r="C54" s="96"/>
      <c r="D54" s="18"/>
      <c r="E54" s="21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216"/>
      <c r="AF54" s="22"/>
      <c r="AG54" s="4"/>
      <c r="AH54" s="48"/>
      <c r="AI54" s="232"/>
      <c r="AJ54" s="232"/>
      <c r="AK54" s="232"/>
      <c r="AL54" s="48"/>
      <c r="AM54" s="48"/>
      <c r="AN54" s="48"/>
      <c r="AO54" s="48"/>
    </row>
    <row r="55" spans="1:58" ht="12" customHeight="1">
      <c r="A55" s="4"/>
      <c r="B55" s="8"/>
      <c r="C55" s="96"/>
      <c r="D55" s="18"/>
      <c r="E55" s="21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216"/>
      <c r="AF55" s="22"/>
      <c r="AG55" s="4"/>
      <c r="AH55" s="48"/>
      <c r="AI55" s="232"/>
      <c r="AJ55" s="232"/>
      <c r="AK55" s="232"/>
      <c r="AL55" s="48"/>
      <c r="AM55" s="48"/>
      <c r="AN55" s="48"/>
      <c r="AO55" s="48"/>
    </row>
    <row r="56" spans="1:58" ht="12" customHeight="1">
      <c r="A56" s="4"/>
      <c r="B56" s="8"/>
      <c r="C56" s="96"/>
      <c r="D56" s="18"/>
      <c r="E56" s="21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216"/>
      <c r="AF56" s="22"/>
      <c r="AG56" s="4"/>
      <c r="AH56" s="48"/>
      <c r="AI56" s="232"/>
      <c r="AJ56" s="232"/>
      <c r="AK56" s="232"/>
      <c r="AL56" s="48"/>
      <c r="AM56" s="48"/>
      <c r="AN56" s="48"/>
      <c r="AO56" s="48"/>
    </row>
    <row r="57" spans="1:58" ht="12" customHeight="1">
      <c r="A57" s="4"/>
      <c r="B57" s="8"/>
      <c r="C57" s="96"/>
      <c r="D57" s="18"/>
      <c r="E57" s="21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216"/>
      <c r="AF57" s="22"/>
      <c r="AG57" s="4"/>
      <c r="AH57" s="48"/>
      <c r="AI57" s="48"/>
      <c r="AJ57" s="48"/>
      <c r="AK57" s="48"/>
      <c r="AL57" s="48"/>
      <c r="AM57" s="48"/>
      <c r="AN57" s="48"/>
      <c r="AO57" s="48"/>
    </row>
    <row r="58" spans="1:58" ht="12" customHeight="1">
      <c r="A58" s="4"/>
      <c r="B58" s="8"/>
      <c r="C58" s="96"/>
      <c r="D58" s="18"/>
      <c r="E58" s="21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216"/>
      <c r="AF58" s="22"/>
      <c r="AG58" s="4"/>
      <c r="AH58" s="48"/>
      <c r="AI58" s="48"/>
      <c r="AJ58" s="48"/>
      <c r="AK58" s="48"/>
      <c r="AL58" s="48"/>
      <c r="AM58" s="48"/>
      <c r="AN58" s="48"/>
      <c r="AO58" s="48"/>
    </row>
    <row r="59" spans="1:58" ht="12" customHeight="1">
      <c r="A59" s="4"/>
      <c r="B59" s="8"/>
      <c r="C59" s="96"/>
      <c r="D59" s="18"/>
      <c r="E59" s="21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216"/>
      <c r="AF59" s="22"/>
      <c r="AG59" s="4"/>
      <c r="AH59" s="48"/>
      <c r="AI59" s="48"/>
      <c r="AJ59" s="48"/>
      <c r="AK59" s="48"/>
      <c r="AL59" s="48"/>
      <c r="AM59" s="48"/>
      <c r="AN59" s="48"/>
      <c r="AO59" s="48"/>
    </row>
    <row r="60" spans="1:58" ht="12" customHeight="1">
      <c r="A60" s="4"/>
      <c r="B60" s="8"/>
      <c r="C60" s="96"/>
      <c r="D60" s="18"/>
      <c r="E60" s="21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216"/>
      <c r="AF60" s="22"/>
      <c r="AG60" s="4"/>
      <c r="AH60" s="48"/>
      <c r="AI60" s="48"/>
      <c r="AJ60" s="48"/>
      <c r="AK60" s="48"/>
      <c r="AL60" s="48"/>
      <c r="AM60" s="48"/>
      <c r="AN60" s="48"/>
      <c r="AO60" s="48"/>
    </row>
    <row r="61" spans="1:58" ht="12" customHeight="1">
      <c r="A61" s="4"/>
      <c r="B61" s="8"/>
      <c r="C61" s="96"/>
      <c r="D61" s="18"/>
      <c r="E61" s="21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216"/>
      <c r="AF61" s="22"/>
      <c r="AG61" s="4"/>
      <c r="AH61" s="48"/>
      <c r="AI61" s="48"/>
      <c r="AJ61" s="48"/>
      <c r="AK61" s="48"/>
      <c r="AL61" s="48"/>
      <c r="AM61" s="48"/>
      <c r="AN61" s="48"/>
      <c r="AO61" s="48"/>
    </row>
    <row r="62" spans="1:58" ht="12" customHeight="1">
      <c r="A62" s="4"/>
      <c r="B62" s="8"/>
      <c r="C62" s="96"/>
      <c r="D62" s="18"/>
      <c r="E62" s="21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216"/>
      <c r="AF62" s="22"/>
      <c r="AG62" s="4"/>
      <c r="AH62" s="48"/>
      <c r="AI62" s="48"/>
      <c r="AJ62" s="48"/>
      <c r="AK62" s="48"/>
      <c r="AL62" s="48"/>
      <c r="AM62" s="48"/>
      <c r="AN62" s="48"/>
      <c r="AO62" s="48"/>
    </row>
    <row r="63" spans="1:58" ht="12" customHeight="1">
      <c r="A63" s="4"/>
      <c r="B63" s="8"/>
      <c r="C63" s="96"/>
      <c r="D63" s="18"/>
      <c r="E63" s="21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216"/>
      <c r="AF63" s="22"/>
      <c r="AG63" s="4"/>
      <c r="AH63" s="48"/>
      <c r="AI63" s="48"/>
      <c r="AJ63" s="48"/>
      <c r="AK63" s="48"/>
      <c r="AL63" s="48"/>
      <c r="AM63" s="48"/>
      <c r="AN63" s="48"/>
      <c r="AO63" s="48"/>
    </row>
    <row r="64" spans="1:58" ht="12" customHeight="1">
      <c r="A64" s="4"/>
      <c r="B64" s="8"/>
      <c r="C64" s="96"/>
      <c r="D64" s="18"/>
      <c r="E64" s="21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216"/>
      <c r="AF64" s="22"/>
      <c r="AG64" s="4"/>
      <c r="AH64" s="48"/>
      <c r="AI64" s="48"/>
      <c r="AJ64" s="48"/>
      <c r="AK64" s="48"/>
      <c r="AL64" s="48"/>
      <c r="AM64" s="48"/>
      <c r="AN64" s="48"/>
      <c r="AO64" s="48"/>
    </row>
    <row r="65" spans="1:43" ht="12" customHeight="1">
      <c r="A65" s="4"/>
      <c r="B65" s="8"/>
      <c r="C65" s="96"/>
      <c r="D65" s="18"/>
      <c r="E65" s="21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216"/>
      <c r="AF65" s="22"/>
      <c r="AG65" s="4"/>
      <c r="AH65" s="48"/>
      <c r="AI65" s="48"/>
      <c r="AJ65" s="48"/>
      <c r="AK65" s="48"/>
      <c r="AL65" s="48"/>
      <c r="AM65" s="48"/>
      <c r="AN65" s="48"/>
      <c r="AO65" s="48"/>
    </row>
    <row r="66" spans="1:43" ht="12" customHeight="1">
      <c r="A66" s="4"/>
      <c r="B66" s="8"/>
      <c r="C66" s="96"/>
      <c r="D66" s="18"/>
      <c r="E66" s="21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c r="AD66" s="126"/>
      <c r="AE66" s="216"/>
      <c r="AF66" s="22"/>
      <c r="AG66" s="4"/>
      <c r="AH66" s="48"/>
      <c r="AI66" s="48"/>
      <c r="AJ66" s="48"/>
      <c r="AK66" s="48"/>
      <c r="AL66" s="48"/>
      <c r="AM66" s="48"/>
      <c r="AN66" s="48"/>
      <c r="AO66" s="48"/>
    </row>
    <row r="67" spans="1:43" ht="12" customHeight="1">
      <c r="A67" s="4"/>
      <c r="B67" s="8"/>
      <c r="C67" s="96"/>
      <c r="D67" s="18"/>
      <c r="E67" s="21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216"/>
      <c r="AF67" s="22"/>
      <c r="AG67" s="4"/>
      <c r="AH67" s="48"/>
      <c r="AI67" s="48"/>
      <c r="AJ67" s="48"/>
      <c r="AK67" s="48"/>
      <c r="AL67" s="48"/>
      <c r="AM67" s="48"/>
      <c r="AN67" s="48"/>
      <c r="AO67" s="48"/>
    </row>
    <row r="68" spans="1:43" ht="12" customHeight="1">
      <c r="A68" s="4"/>
      <c r="B68" s="8"/>
      <c r="C68" s="96"/>
      <c r="D68" s="18"/>
      <c r="E68" s="21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c r="AD68" s="126"/>
      <c r="AE68" s="216"/>
      <c r="AF68" s="22"/>
      <c r="AG68" s="4"/>
      <c r="AH68" s="48"/>
      <c r="AI68" s="48"/>
      <c r="AJ68" s="48"/>
      <c r="AK68" s="48"/>
      <c r="AL68" s="48"/>
      <c r="AM68" s="48"/>
      <c r="AN68" s="48"/>
      <c r="AO68" s="48"/>
    </row>
    <row r="69" spans="1:43" ht="12" customHeight="1">
      <c r="A69" s="4"/>
      <c r="B69" s="8"/>
      <c r="C69" s="96"/>
      <c r="D69" s="18"/>
      <c r="E69" s="216"/>
      <c r="F69" s="126"/>
      <c r="G69" s="126"/>
      <c r="H69" s="126"/>
      <c r="I69" s="126"/>
      <c r="J69" s="126"/>
      <c r="K69" s="126"/>
      <c r="L69" s="126"/>
      <c r="M69" s="126"/>
      <c r="N69" s="126"/>
      <c r="O69" s="126"/>
      <c r="P69" s="126"/>
      <c r="Q69" s="126"/>
      <c r="R69" s="126"/>
      <c r="S69" s="126"/>
      <c r="T69" s="126"/>
      <c r="U69" s="126"/>
      <c r="V69" s="126"/>
      <c r="W69" s="126"/>
      <c r="X69" s="126"/>
      <c r="Y69" s="126"/>
      <c r="Z69" s="126"/>
      <c r="AA69" s="126"/>
      <c r="AB69" s="126"/>
      <c r="AC69" s="126"/>
      <c r="AD69" s="126"/>
      <c r="AE69" s="216"/>
      <c r="AF69" s="22"/>
      <c r="AG69" s="4"/>
      <c r="AH69" s="48"/>
      <c r="AI69" s="48"/>
      <c r="AJ69" s="48"/>
      <c r="AK69" s="48"/>
      <c r="AL69" s="48"/>
      <c r="AM69" s="48"/>
      <c r="AN69" s="48"/>
      <c r="AO69" s="48"/>
    </row>
    <row r="70" spans="1:43" ht="12" customHeight="1">
      <c r="A70" s="4"/>
      <c r="B70" s="8"/>
      <c r="C70" s="96"/>
      <c r="D70" s="18"/>
      <c r="E70" s="216"/>
      <c r="F70" s="126"/>
      <c r="G70" s="126"/>
      <c r="H70" s="126"/>
      <c r="I70" s="126"/>
      <c r="J70" s="126"/>
      <c r="K70" s="126"/>
      <c r="L70" s="126"/>
      <c r="M70" s="126"/>
      <c r="N70" s="126"/>
      <c r="O70" s="126"/>
      <c r="P70" s="126"/>
      <c r="Q70" s="126"/>
      <c r="R70" s="126"/>
      <c r="S70" s="126"/>
      <c r="T70" s="126"/>
      <c r="U70" s="126"/>
      <c r="V70" s="126"/>
      <c r="W70" s="126"/>
      <c r="X70" s="126"/>
      <c r="Y70" s="126"/>
      <c r="Z70" s="126"/>
      <c r="AA70" s="126"/>
      <c r="AB70" s="126"/>
      <c r="AC70" s="126"/>
      <c r="AD70" s="126"/>
      <c r="AE70" s="216"/>
      <c r="AF70" s="22"/>
      <c r="AG70" s="4"/>
      <c r="AH70" s="48"/>
      <c r="AI70" s="48"/>
      <c r="AJ70" s="48"/>
      <c r="AK70" s="48"/>
      <c r="AL70" s="48"/>
      <c r="AM70" s="48"/>
      <c r="AN70" s="48"/>
      <c r="AO70" s="48"/>
    </row>
    <row r="71" spans="1:43" s="132" customFormat="1" ht="9.75" customHeight="1">
      <c r="A71" s="130"/>
      <c r="B71" s="131"/>
      <c r="C71" s="134"/>
      <c r="D71" s="53"/>
      <c r="E71" s="136"/>
      <c r="F71" s="136"/>
      <c r="G71" s="136"/>
      <c r="H71" s="217"/>
      <c r="I71" s="217"/>
      <c r="J71" s="217"/>
      <c r="K71" s="217"/>
      <c r="L71" s="217"/>
      <c r="M71" s="217"/>
      <c r="N71" s="217"/>
      <c r="O71" s="217"/>
      <c r="P71" s="217"/>
      <c r="Q71" s="217"/>
      <c r="R71" s="217"/>
      <c r="S71" s="217"/>
      <c r="T71" s="217"/>
      <c r="U71" s="217"/>
      <c r="V71" s="217"/>
      <c r="W71" s="217"/>
      <c r="X71" s="217"/>
      <c r="Y71" s="217"/>
      <c r="Z71" s="217"/>
      <c r="AA71" s="217"/>
      <c r="AB71" s="217"/>
      <c r="AC71" s="217"/>
      <c r="AD71" s="217"/>
      <c r="AE71" s="217"/>
      <c r="AF71" s="222"/>
      <c r="AG71" s="130"/>
      <c r="AH71" s="230"/>
      <c r="AI71" s="230"/>
      <c r="AJ71" s="230"/>
      <c r="AK71" s="230"/>
      <c r="AL71" s="230"/>
      <c r="AM71" s="230"/>
      <c r="AN71" s="230"/>
      <c r="AO71" s="230"/>
    </row>
    <row r="72" spans="1:43" ht="11.25" customHeight="1" thickBot="1">
      <c r="A72" s="4"/>
      <c r="B72" s="1"/>
      <c r="C72" s="95"/>
      <c r="D72" s="18"/>
      <c r="E72" s="218"/>
      <c r="F72" s="218"/>
      <c r="G72" s="218"/>
      <c r="H72" s="218"/>
      <c r="I72" s="218"/>
      <c r="J72" s="218"/>
      <c r="K72" s="218"/>
      <c r="L72" s="218"/>
      <c r="M72" s="218"/>
      <c r="N72" s="218"/>
      <c r="O72" s="218"/>
      <c r="P72" s="218"/>
      <c r="Q72" s="218"/>
      <c r="R72" s="218"/>
      <c r="S72" s="218"/>
      <c r="T72" s="218"/>
      <c r="U72" s="218"/>
      <c r="V72" s="217"/>
      <c r="W72" s="218"/>
      <c r="X72" s="218"/>
      <c r="Y72" s="218"/>
      <c r="Z72" s="218"/>
      <c r="AA72" s="218"/>
      <c r="AB72" s="218"/>
      <c r="AC72" s="218"/>
      <c r="AD72" s="218"/>
      <c r="AE72" s="218"/>
      <c r="AF72" s="22"/>
      <c r="AG72" s="4"/>
      <c r="AH72" s="48"/>
      <c r="AI72" s="48"/>
      <c r="AJ72" s="48"/>
      <c r="AK72" s="48"/>
      <c r="AL72" s="48"/>
      <c r="AM72" s="48"/>
      <c r="AN72" s="48"/>
      <c r="AO72" s="48"/>
    </row>
    <row r="73" spans="1:43" ht="13.5" customHeight="1" thickBot="1">
      <c r="A73" s="4"/>
      <c r="B73" s="1"/>
      <c r="C73" s="1"/>
      <c r="D73" s="1"/>
      <c r="I73" s="8"/>
      <c r="J73" s="8"/>
      <c r="K73" s="8"/>
      <c r="L73" s="8"/>
      <c r="M73" s="8"/>
      <c r="N73" s="8"/>
      <c r="O73" s="8"/>
      <c r="P73" s="8"/>
      <c r="Q73" s="8"/>
      <c r="R73" s="8"/>
      <c r="S73" s="8"/>
      <c r="T73" s="8"/>
      <c r="U73" s="8"/>
      <c r="V73" s="133"/>
      <c r="W73" s="8"/>
      <c r="X73" s="8"/>
      <c r="Y73" s="8"/>
      <c r="Z73" s="1624" t="s">
        <v>655</v>
      </c>
      <c r="AA73" s="1624"/>
      <c r="AB73" s="1624"/>
      <c r="AC73" s="1624"/>
      <c r="AD73" s="1624"/>
      <c r="AE73" s="1685"/>
      <c r="AF73" s="114">
        <v>23</v>
      </c>
      <c r="AG73" s="4"/>
      <c r="AH73" s="231"/>
      <c r="AI73" s="231"/>
      <c r="AJ73" s="231"/>
      <c r="AK73" s="231"/>
      <c r="AL73" s="231"/>
      <c r="AM73" s="231"/>
      <c r="AN73" s="231"/>
      <c r="AO73" s="231"/>
      <c r="AP73" s="116"/>
      <c r="AQ73" s="116"/>
    </row>
    <row r="74" spans="1:43" ht="13.5" customHeight="1">
      <c r="A74" s="115"/>
      <c r="B74" s="115"/>
      <c r="C74" s="115"/>
      <c r="D74" s="115"/>
      <c r="E74" s="115"/>
      <c r="F74" s="115"/>
      <c r="G74" s="115"/>
      <c r="H74" s="115"/>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c r="AH74" s="231"/>
      <c r="AI74" s="231"/>
      <c r="AJ74" s="231"/>
      <c r="AK74" s="231"/>
      <c r="AL74" s="231"/>
      <c r="AM74" s="231"/>
      <c r="AN74" s="231"/>
      <c r="AO74" s="231"/>
      <c r="AP74" s="116"/>
      <c r="AQ74" s="116"/>
    </row>
    <row r="75" spans="1:4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c r="AH75" s="231"/>
      <c r="AI75" s="231"/>
      <c r="AJ75" s="231"/>
      <c r="AK75" s="231"/>
      <c r="AL75" s="231"/>
      <c r="AM75" s="231"/>
      <c r="AN75" s="231"/>
      <c r="AO75" s="231"/>
      <c r="AP75" s="116"/>
      <c r="AQ75" s="116"/>
    </row>
    <row r="76" spans="1:4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c r="AH76" s="231"/>
      <c r="AI76" s="231"/>
      <c r="AJ76" s="231"/>
      <c r="AK76" s="231"/>
      <c r="AL76" s="231"/>
      <c r="AM76" s="231"/>
      <c r="AN76" s="231"/>
      <c r="AO76" s="231"/>
      <c r="AP76" s="116"/>
      <c r="AQ76" s="116"/>
    </row>
    <row r="77" spans="1:43">
      <c r="A77" s="115"/>
      <c r="B77" s="115"/>
      <c r="C77" s="115"/>
      <c r="D77" s="115"/>
      <c r="E77" s="115"/>
      <c r="F77" s="115"/>
      <c r="G77" s="115"/>
      <c r="H77" s="115"/>
      <c r="I77" s="115"/>
      <c r="J77" s="115"/>
      <c r="K77" s="115"/>
      <c r="L77" s="115"/>
      <c r="M77" s="115"/>
      <c r="N77" s="115"/>
      <c r="O77" s="115"/>
      <c r="P77" s="115"/>
      <c r="Q77" s="115"/>
      <c r="R77" s="115"/>
      <c r="S77" s="115"/>
      <c r="T77" s="115"/>
      <c r="U77" s="115"/>
      <c r="W77" s="115"/>
      <c r="X77" s="115"/>
      <c r="Y77" s="115"/>
      <c r="Z77" s="115"/>
      <c r="AA77" s="115"/>
      <c r="AB77" s="135"/>
      <c r="AC77" s="115"/>
      <c r="AD77" s="135"/>
      <c r="AE77" s="115"/>
      <c r="AF77" s="115"/>
      <c r="AG77" s="115"/>
      <c r="AH77" s="231"/>
      <c r="AI77" s="231"/>
      <c r="AJ77" s="231"/>
      <c r="AK77" s="231"/>
      <c r="AL77" s="231"/>
      <c r="AM77" s="231"/>
      <c r="AN77" s="231"/>
      <c r="AO77" s="231"/>
      <c r="AP77" s="116"/>
      <c r="AQ77" s="116"/>
    </row>
    <row r="78" spans="1:43">
      <c r="A78" s="115"/>
      <c r="B78" s="115"/>
      <c r="C78" s="115"/>
      <c r="D78" s="115"/>
      <c r="E78" s="115"/>
      <c r="F78" s="115"/>
      <c r="G78" s="115"/>
      <c r="H78" s="115"/>
      <c r="I78" s="115"/>
      <c r="J78" s="115"/>
      <c r="K78" s="115"/>
      <c r="L78" s="115"/>
      <c r="M78" s="115"/>
      <c r="N78" s="115"/>
      <c r="O78" s="115"/>
      <c r="P78" s="115"/>
      <c r="Q78" s="115"/>
      <c r="R78" s="115"/>
      <c r="S78" s="115"/>
      <c r="T78" s="115"/>
      <c r="U78" s="115"/>
      <c r="W78" s="115"/>
      <c r="X78" s="115"/>
      <c r="Y78" s="115"/>
      <c r="Z78" s="115"/>
      <c r="AA78" s="115"/>
      <c r="AB78" s="135"/>
      <c r="AC78" s="115"/>
      <c r="AD78" s="135"/>
      <c r="AE78" s="115"/>
      <c r="AF78" s="115"/>
      <c r="AG78" s="115"/>
      <c r="AH78" s="231"/>
      <c r="AI78" s="231"/>
      <c r="AJ78" s="231"/>
      <c r="AK78" s="231"/>
      <c r="AL78" s="231"/>
      <c r="AM78" s="231"/>
      <c r="AN78" s="231"/>
      <c r="AO78" s="231"/>
      <c r="AP78" s="116"/>
      <c r="AQ78" s="116"/>
    </row>
    <row r="79" spans="1:43">
      <c r="AB79" s="46"/>
      <c r="AD79" s="46"/>
      <c r="AH79" s="48"/>
      <c r="AI79" s="48"/>
      <c r="AJ79" s="111"/>
      <c r="AK79" s="48"/>
      <c r="AL79" s="48"/>
      <c r="AM79" s="48"/>
      <c r="AN79" s="48"/>
      <c r="AO79" s="48"/>
    </row>
    <row r="80" spans="1:43">
      <c r="AH80" s="48"/>
      <c r="AI80" s="48"/>
      <c r="AJ80" s="48"/>
      <c r="AK80" s="48"/>
      <c r="AL80" s="48"/>
      <c r="AM80" s="48"/>
      <c r="AN80" s="48"/>
      <c r="AO80" s="48"/>
    </row>
    <row r="81" spans="28:41">
      <c r="AH81" s="48"/>
      <c r="AI81" s="48"/>
      <c r="AJ81" s="48"/>
      <c r="AK81" s="48"/>
      <c r="AL81" s="48"/>
      <c r="AM81" s="48"/>
      <c r="AN81" s="48"/>
      <c r="AO81" s="48"/>
    </row>
    <row r="82" spans="28:41">
      <c r="AH82" s="48"/>
      <c r="AI82" s="48"/>
      <c r="AJ82" s="48"/>
      <c r="AK82" s="48"/>
      <c r="AL82" s="48"/>
      <c r="AM82" s="48"/>
      <c r="AN82" s="48"/>
      <c r="AO82" s="48"/>
    </row>
    <row r="83" spans="28:41">
      <c r="AH83" s="48"/>
      <c r="AI83" s="48"/>
      <c r="AJ83" s="48"/>
      <c r="AK83" s="48"/>
      <c r="AL83" s="48"/>
      <c r="AM83" s="48"/>
      <c r="AN83" s="48"/>
      <c r="AO83" s="48"/>
    </row>
    <row r="84" spans="28:41" ht="8.25" customHeight="1"/>
    <row r="86" spans="28:41" ht="9" customHeight="1">
      <c r="AF86" s="9"/>
    </row>
    <row r="87" spans="28:41" ht="8.25" customHeight="1">
      <c r="AB87" s="58"/>
      <c r="AD87" s="58"/>
      <c r="AF87" s="58"/>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Z73:AE73"/>
    <mergeCell ref="C1:H1"/>
    <mergeCell ref="B2:D2"/>
    <mergeCell ref="F47:V47"/>
    <mergeCell ref="F6:V6"/>
    <mergeCell ref="C8:D8"/>
    <mergeCell ref="X6:AD6"/>
    <mergeCell ref="X47:AD47"/>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indexed="47"/>
  </sheetPr>
  <dimension ref="A1:P71"/>
  <sheetViews>
    <sheetView showRuler="0" workbookViewId="0">
      <selection activeCell="O57" sqref="O57"/>
    </sheetView>
  </sheetViews>
  <sheetFormatPr defaultRowHeight="12.75"/>
  <cols>
    <col min="1" max="1" width="3.28515625" customWidth="1"/>
    <col min="2" max="2" width="2.5703125" customWidth="1"/>
    <col min="3" max="3" width="3" customWidth="1"/>
    <col min="4" max="4" width="23.85546875" customWidth="1"/>
    <col min="5" max="5" width="0.5703125" customWidth="1"/>
    <col min="6" max="6" width="13" customWidth="1"/>
    <col min="7" max="7" width="5.5703125" customWidth="1"/>
    <col min="8" max="8" width="3.28515625" customWidth="1"/>
    <col min="9" max="9" width="13.42578125" customWidth="1"/>
    <col min="10" max="10" width="19.85546875" customWidth="1"/>
    <col min="11" max="11" width="8.28515625" customWidth="1"/>
    <col min="12" max="12" width="3.28515625" customWidth="1"/>
    <col min="13" max="13" width="2.42578125" customWidth="1"/>
    <col min="14" max="14" width="1" customWidth="1"/>
  </cols>
  <sheetData>
    <row r="1" spans="1:14" ht="13.5" customHeight="1">
      <c r="A1" s="145"/>
      <c r="B1" s="195"/>
      <c r="C1" s="1705"/>
      <c r="D1" s="1705"/>
      <c r="E1" s="1705"/>
      <c r="F1" s="1705"/>
      <c r="G1" s="1705"/>
      <c r="H1" s="148"/>
      <c r="I1" s="147"/>
      <c r="J1" s="147"/>
      <c r="K1" s="147"/>
      <c r="L1" s="147"/>
      <c r="M1" s="147"/>
      <c r="N1" s="147"/>
    </row>
    <row r="2" spans="1:14">
      <c r="A2" s="145"/>
      <c r="B2" s="196"/>
      <c r="C2" s="1705"/>
      <c r="D2" s="1705"/>
      <c r="E2" s="1705"/>
      <c r="F2" s="1705"/>
      <c r="G2" s="1705"/>
      <c r="H2" s="148"/>
      <c r="I2" s="147"/>
      <c r="J2" s="197"/>
      <c r="K2" s="147"/>
      <c r="L2" s="147"/>
      <c r="M2" s="147"/>
      <c r="N2" s="145"/>
    </row>
    <row r="3" spans="1:14" ht="33.75">
      <c r="A3" s="145"/>
      <c r="B3" s="147"/>
      <c r="C3" s="148"/>
      <c r="D3" s="148"/>
      <c r="E3" s="148"/>
      <c r="F3" s="148"/>
      <c r="G3" s="148"/>
      <c r="H3" s="148"/>
      <c r="I3" s="198"/>
      <c r="J3" s="147"/>
      <c r="K3" s="147"/>
      <c r="L3" s="199"/>
      <c r="M3" s="147"/>
      <c r="N3" s="145"/>
    </row>
    <row r="4" spans="1:14" s="12" customFormat="1">
      <c r="A4" s="149"/>
      <c r="B4" s="150"/>
      <c r="C4" s="148"/>
      <c r="D4" s="148"/>
      <c r="E4" s="148"/>
      <c r="F4" s="148"/>
      <c r="G4" s="148"/>
      <c r="H4" s="148"/>
      <c r="I4" s="147"/>
      <c r="J4" s="147"/>
      <c r="K4" s="147"/>
      <c r="L4" s="199"/>
      <c r="M4" s="147"/>
      <c r="N4" s="149"/>
    </row>
    <row r="5" spans="1:14">
      <c r="A5" s="145"/>
      <c r="B5" s="147"/>
      <c r="C5" s="148"/>
      <c r="D5" s="148"/>
      <c r="E5" s="148"/>
      <c r="F5" s="148"/>
      <c r="G5" s="148"/>
      <c r="H5" s="148"/>
      <c r="I5" s="147"/>
      <c r="J5" s="147"/>
      <c r="K5" s="147"/>
      <c r="L5" s="199"/>
      <c r="M5" s="147"/>
      <c r="N5" s="145"/>
    </row>
    <row r="6" spans="1:14">
      <c r="A6" s="145"/>
      <c r="B6" s="147"/>
      <c r="C6" s="148"/>
      <c r="D6" s="148"/>
      <c r="E6" s="148"/>
      <c r="F6" s="148"/>
      <c r="G6" s="148"/>
      <c r="H6" s="148"/>
      <c r="I6" s="147"/>
      <c r="J6" s="147"/>
      <c r="K6" s="147"/>
      <c r="L6" s="199"/>
      <c r="M6" s="147"/>
      <c r="N6" s="145"/>
    </row>
    <row r="7" spans="1:14">
      <c r="A7" s="145"/>
      <c r="B7" s="147"/>
      <c r="C7" s="148"/>
      <c r="D7" s="148"/>
      <c r="E7" s="148"/>
      <c r="F7" s="148"/>
      <c r="G7" s="148"/>
      <c r="H7" s="148"/>
      <c r="I7" s="147"/>
      <c r="J7" s="147"/>
      <c r="K7" s="147"/>
      <c r="L7" s="199"/>
      <c r="M7" s="200"/>
      <c r="N7" s="145"/>
    </row>
    <row r="8" spans="1:14">
      <c r="A8" s="145"/>
      <c r="B8" s="147"/>
      <c r="C8" s="148"/>
      <c r="D8" s="148"/>
      <c r="E8" s="148"/>
      <c r="F8" s="148"/>
      <c r="G8" s="148"/>
      <c r="H8" s="148"/>
      <c r="I8" s="147"/>
      <c r="J8" s="147"/>
      <c r="K8" s="147"/>
      <c r="L8" s="199"/>
      <c r="M8" s="200"/>
      <c r="N8" s="145"/>
    </row>
    <row r="9" spans="1:14">
      <c r="A9" s="145"/>
      <c r="B9" s="147"/>
      <c r="C9" s="148"/>
      <c r="D9" s="148"/>
      <c r="E9" s="148"/>
      <c r="F9" s="148"/>
      <c r="G9" s="148"/>
      <c r="H9" s="148"/>
      <c r="I9" s="147"/>
      <c r="J9" s="147"/>
      <c r="K9" s="147"/>
      <c r="L9" s="199"/>
      <c r="M9" s="200"/>
      <c r="N9" s="145"/>
    </row>
    <row r="10" spans="1:14">
      <c r="A10" s="145"/>
      <c r="B10" s="147"/>
      <c r="C10" s="148"/>
      <c r="D10" s="148"/>
      <c r="E10" s="148"/>
      <c r="F10" s="148"/>
      <c r="G10" s="148"/>
      <c r="H10" s="148"/>
      <c r="I10" s="147"/>
      <c r="J10" s="147"/>
      <c r="K10" s="147"/>
      <c r="L10" s="199"/>
      <c r="M10" s="200"/>
      <c r="N10" s="145"/>
    </row>
    <row r="11" spans="1:14">
      <c r="A11" s="145"/>
      <c r="B11" s="147"/>
      <c r="C11" s="148"/>
      <c r="D11" s="148"/>
      <c r="E11" s="148"/>
      <c r="F11" s="148"/>
      <c r="G11" s="148"/>
      <c r="H11" s="148"/>
      <c r="I11" s="147"/>
      <c r="J11" s="147"/>
      <c r="K11" s="147"/>
      <c r="L11" s="199"/>
      <c r="M11" s="200"/>
      <c r="N11" s="145"/>
    </row>
    <row r="12" spans="1:14">
      <c r="A12" s="145"/>
      <c r="B12" s="147"/>
      <c r="C12" s="148"/>
      <c r="D12" s="148"/>
      <c r="E12" s="148"/>
      <c r="F12" s="148"/>
      <c r="G12" s="148"/>
      <c r="H12" s="148"/>
      <c r="I12" s="147"/>
      <c r="J12" s="147"/>
      <c r="K12" s="147"/>
      <c r="L12" s="199"/>
      <c r="M12" s="200"/>
      <c r="N12" s="145"/>
    </row>
    <row r="13" spans="1:14">
      <c r="A13" s="145"/>
      <c r="B13" s="147"/>
      <c r="C13" s="148"/>
      <c r="D13" s="148"/>
      <c r="E13" s="148"/>
      <c r="F13" s="148"/>
      <c r="G13" s="148"/>
      <c r="H13" s="148"/>
      <c r="I13" s="147"/>
      <c r="J13" s="147"/>
      <c r="K13" s="147"/>
      <c r="L13" s="199"/>
      <c r="M13" s="200"/>
      <c r="N13" s="145"/>
    </row>
    <row r="14" spans="1:14">
      <c r="A14" s="145"/>
      <c r="B14" s="147"/>
      <c r="C14" s="148"/>
      <c r="D14" s="148"/>
      <c r="E14" s="148"/>
      <c r="F14" s="148"/>
      <c r="G14" s="148"/>
      <c r="H14" s="148"/>
      <c r="I14" s="147"/>
      <c r="J14" s="147"/>
      <c r="K14" s="147"/>
      <c r="L14" s="199"/>
      <c r="M14" s="200"/>
      <c r="N14" s="145"/>
    </row>
    <row r="15" spans="1:14">
      <c r="A15" s="145"/>
      <c r="B15" s="147"/>
      <c r="C15" s="148"/>
      <c r="D15" s="148"/>
      <c r="E15" s="148"/>
      <c r="F15" s="148"/>
      <c r="G15" s="148"/>
      <c r="H15" s="148"/>
      <c r="I15" s="147"/>
      <c r="J15" s="147"/>
      <c r="K15" s="147"/>
      <c r="L15" s="199"/>
      <c r="M15" s="200"/>
      <c r="N15" s="145"/>
    </row>
    <row r="16" spans="1:14">
      <c r="A16" s="145"/>
      <c r="B16" s="147"/>
      <c r="C16" s="148"/>
      <c r="D16" s="148"/>
      <c r="E16" s="148"/>
      <c r="F16" s="148"/>
      <c r="G16" s="148"/>
      <c r="H16" s="148"/>
      <c r="I16" s="147"/>
      <c r="J16" s="147"/>
      <c r="K16" s="147"/>
      <c r="L16" s="199"/>
      <c r="M16" s="200"/>
      <c r="N16" s="145"/>
    </row>
    <row r="17" spans="1:16">
      <c r="A17" s="145"/>
      <c r="B17" s="147"/>
      <c r="C17" s="148"/>
      <c r="D17" s="148"/>
      <c r="E17" s="148"/>
      <c r="F17" s="148"/>
      <c r="G17" s="148"/>
      <c r="H17" s="148"/>
      <c r="I17" s="147"/>
      <c r="J17" s="147"/>
      <c r="K17" s="147"/>
      <c r="L17" s="199"/>
      <c r="M17" s="200"/>
      <c r="N17" s="145"/>
    </row>
    <row r="18" spans="1:16">
      <c r="A18" s="145"/>
      <c r="B18" s="147"/>
      <c r="C18" s="148"/>
      <c r="D18" s="148"/>
      <c r="E18" s="148"/>
      <c r="F18" s="148"/>
      <c r="G18" s="148"/>
      <c r="H18" s="148"/>
      <c r="I18" s="147"/>
      <c r="J18" s="147"/>
      <c r="K18" s="147"/>
      <c r="L18" s="199"/>
      <c r="M18" s="200"/>
      <c r="N18" s="145"/>
    </row>
    <row r="19" spans="1:16">
      <c r="A19" s="145"/>
      <c r="B19" s="147"/>
      <c r="C19" s="148"/>
      <c r="D19" s="148"/>
      <c r="E19" s="148"/>
      <c r="F19" s="148"/>
      <c r="G19" s="148"/>
      <c r="H19" s="148"/>
      <c r="I19" s="147"/>
      <c r="J19" s="147"/>
      <c r="K19" s="147"/>
      <c r="L19" s="199"/>
      <c r="M19" s="200"/>
      <c r="N19" s="145"/>
    </row>
    <row r="20" spans="1:16">
      <c r="A20" s="145"/>
      <c r="B20" s="147"/>
      <c r="C20" s="148"/>
      <c r="D20" s="148"/>
      <c r="E20" s="148"/>
      <c r="F20" s="148"/>
      <c r="G20" s="148"/>
      <c r="H20" s="148"/>
      <c r="I20" s="147"/>
      <c r="J20" s="147"/>
      <c r="K20" s="147"/>
      <c r="L20" s="199"/>
      <c r="M20" s="200"/>
      <c r="N20" s="145"/>
    </row>
    <row r="21" spans="1:16">
      <c r="A21" s="145"/>
      <c r="B21" s="147"/>
      <c r="C21" s="148"/>
      <c r="D21" s="148"/>
      <c r="E21" s="148"/>
      <c r="F21" s="148"/>
      <c r="G21" s="148"/>
      <c r="H21" s="148"/>
      <c r="I21" s="147"/>
      <c r="J21" s="147"/>
      <c r="K21" s="147"/>
      <c r="L21" s="199"/>
      <c r="M21" s="200"/>
      <c r="N21" s="145"/>
    </row>
    <row r="22" spans="1:16">
      <c r="A22" s="145"/>
      <c r="B22" s="147"/>
      <c r="C22" s="148"/>
      <c r="D22" s="148"/>
      <c r="E22" s="148"/>
      <c r="F22" s="148"/>
      <c r="G22" s="148"/>
      <c r="H22" s="148"/>
      <c r="I22" s="147"/>
      <c r="J22" s="147"/>
      <c r="K22" s="147"/>
      <c r="L22" s="199"/>
      <c r="M22" s="200"/>
      <c r="N22" s="145"/>
    </row>
    <row r="23" spans="1:16">
      <c r="A23" s="145"/>
      <c r="B23" s="147"/>
      <c r="C23" s="148"/>
      <c r="D23" s="148"/>
      <c r="E23" s="148"/>
      <c r="F23" s="148"/>
      <c r="G23" s="148"/>
      <c r="H23" s="148"/>
      <c r="I23" s="147"/>
      <c r="J23" s="147"/>
      <c r="K23" s="147"/>
      <c r="L23" s="199"/>
      <c r="M23" s="200"/>
      <c r="N23" s="145"/>
      <c r="P23" s="7"/>
    </row>
    <row r="24" spans="1:16">
      <c r="A24" s="145"/>
      <c r="B24" s="147"/>
      <c r="C24" s="148"/>
      <c r="D24" s="148"/>
      <c r="E24" s="148"/>
      <c r="F24" s="148"/>
      <c r="G24" s="148"/>
      <c r="H24" s="148"/>
      <c r="I24" s="147"/>
      <c r="J24" s="147"/>
      <c r="K24" s="147"/>
      <c r="L24" s="199"/>
      <c r="M24" s="200"/>
      <c r="N24" s="145"/>
    </row>
    <row r="25" spans="1:16">
      <c r="A25" s="145"/>
      <c r="B25" s="147"/>
      <c r="C25" s="148"/>
      <c r="D25" s="148"/>
      <c r="E25" s="148"/>
      <c r="F25" s="148"/>
      <c r="G25" s="148"/>
      <c r="H25" s="148"/>
      <c r="I25" s="147"/>
      <c r="J25" s="147"/>
      <c r="K25" s="147"/>
      <c r="L25" s="199"/>
      <c r="M25" s="200"/>
      <c r="N25" s="145"/>
    </row>
    <row r="26" spans="1:16">
      <c r="A26" s="145"/>
      <c r="B26" s="147"/>
      <c r="C26" s="148"/>
      <c r="D26" s="148"/>
      <c r="E26" s="148"/>
      <c r="F26" s="148"/>
      <c r="G26" s="148"/>
      <c r="H26" s="148"/>
      <c r="I26" s="147"/>
      <c r="J26" s="147"/>
      <c r="K26" s="147"/>
      <c r="L26" s="199"/>
      <c r="M26" s="200"/>
      <c r="N26" s="145"/>
    </row>
    <row r="27" spans="1:16">
      <c r="A27" s="145"/>
      <c r="B27" s="147"/>
      <c r="C27" s="148"/>
      <c r="D27" s="148"/>
      <c r="E27" s="148"/>
      <c r="F27" s="148"/>
      <c r="G27" s="148"/>
      <c r="H27" s="148"/>
      <c r="I27" s="147"/>
      <c r="J27" s="147"/>
      <c r="K27" s="147"/>
      <c r="L27" s="199"/>
      <c r="M27" s="200"/>
      <c r="N27" s="145"/>
    </row>
    <row r="28" spans="1:16">
      <c r="A28" s="145"/>
      <c r="B28" s="147"/>
      <c r="C28" s="148"/>
      <c r="D28" s="148"/>
      <c r="E28" s="148"/>
      <c r="F28" s="148"/>
      <c r="G28" s="148"/>
      <c r="H28" s="148"/>
      <c r="I28" s="147"/>
      <c r="J28" s="147"/>
      <c r="K28" s="147"/>
      <c r="L28" s="199"/>
      <c r="M28" s="200"/>
      <c r="N28" s="145"/>
    </row>
    <row r="29" spans="1:16" ht="31.5" customHeight="1">
      <c r="A29" s="145"/>
      <c r="B29" s="147"/>
      <c r="C29" s="148"/>
      <c r="D29" s="148"/>
      <c r="E29" s="148"/>
      <c r="F29" s="148"/>
      <c r="G29" s="148"/>
      <c r="H29" s="148"/>
      <c r="I29" s="147"/>
      <c r="J29" s="147"/>
      <c r="K29" s="147"/>
      <c r="L29" s="199"/>
      <c r="M29" s="200"/>
      <c r="N29" s="145"/>
    </row>
    <row r="30" spans="1:16">
      <c r="A30" s="145"/>
      <c r="B30" s="147"/>
      <c r="C30" s="148"/>
      <c r="D30" s="148"/>
      <c r="E30" s="148"/>
      <c r="F30" s="148"/>
      <c r="G30" s="148"/>
      <c r="H30" s="148"/>
      <c r="I30" s="147"/>
      <c r="J30" s="147"/>
      <c r="K30" s="147"/>
      <c r="L30" s="199"/>
      <c r="M30" s="200"/>
      <c r="N30" s="145"/>
    </row>
    <row r="31" spans="1:16">
      <c r="A31" s="145"/>
      <c r="B31" s="147"/>
      <c r="C31" s="148"/>
      <c r="D31" s="148"/>
      <c r="E31" s="148"/>
      <c r="F31" s="148"/>
      <c r="G31" s="148"/>
      <c r="H31" s="148"/>
      <c r="I31" s="147"/>
      <c r="J31" s="147"/>
      <c r="K31" s="147"/>
      <c r="L31" s="199"/>
      <c r="M31" s="200"/>
      <c r="N31" s="145"/>
    </row>
    <row r="32" spans="1:16">
      <c r="A32" s="145"/>
      <c r="B32" s="147"/>
      <c r="C32" s="148"/>
      <c r="D32" s="148"/>
      <c r="E32" s="148"/>
      <c r="F32" s="148"/>
      <c r="G32" s="148"/>
      <c r="H32" s="147"/>
      <c r="I32" s="201"/>
      <c r="J32" s="163"/>
      <c r="K32" s="160"/>
      <c r="L32" s="160"/>
      <c r="M32" s="200"/>
      <c r="N32" s="145"/>
    </row>
    <row r="33" spans="1:14">
      <c r="A33" s="145"/>
      <c r="B33" s="147"/>
      <c r="C33" s="148"/>
      <c r="D33" s="148"/>
      <c r="E33" s="148"/>
      <c r="F33" s="148"/>
      <c r="G33" s="148"/>
      <c r="H33" s="148"/>
      <c r="I33" s="158"/>
      <c r="J33" s="158"/>
      <c r="K33" s="158"/>
      <c r="L33" s="158"/>
      <c r="M33" s="200"/>
      <c r="N33" s="145"/>
    </row>
    <row r="34" spans="1:14">
      <c r="A34" s="145"/>
      <c r="B34" s="147"/>
      <c r="C34" s="148"/>
      <c r="D34" s="148"/>
      <c r="E34" s="148"/>
      <c r="F34" s="148"/>
      <c r="G34" s="148"/>
      <c r="H34" s="148"/>
      <c r="I34" s="158"/>
      <c r="J34" s="158"/>
      <c r="K34" s="158"/>
      <c r="L34" s="158"/>
      <c r="M34" s="200"/>
      <c r="N34" s="145"/>
    </row>
    <row r="35" spans="1:14">
      <c r="A35" s="145"/>
      <c r="B35" s="147"/>
      <c r="C35" s="148"/>
      <c r="D35" s="148"/>
      <c r="E35" s="148"/>
      <c r="F35" s="148"/>
      <c r="G35" s="148"/>
      <c r="H35" s="148"/>
      <c r="I35" s="158"/>
      <c r="J35" s="158"/>
      <c r="K35" s="158"/>
      <c r="L35" s="158"/>
      <c r="M35" s="200"/>
      <c r="N35" s="145"/>
    </row>
    <row r="36" spans="1:14">
      <c r="A36" s="145"/>
      <c r="B36" s="147"/>
      <c r="C36" s="148"/>
      <c r="D36" s="148"/>
      <c r="E36" s="148"/>
      <c r="F36" s="148"/>
      <c r="G36" s="148"/>
      <c r="H36" s="148"/>
      <c r="I36" s="158"/>
      <c r="J36" s="158"/>
      <c r="K36" s="158"/>
      <c r="L36" s="158"/>
      <c r="M36" s="200"/>
      <c r="N36" s="145"/>
    </row>
    <row r="37" spans="1:14">
      <c r="A37" s="145"/>
      <c r="B37" s="147"/>
      <c r="C37" s="148"/>
      <c r="D37" s="148"/>
      <c r="E37" s="148"/>
      <c r="F37" s="148"/>
      <c r="G37" s="148"/>
      <c r="H37" s="148"/>
      <c r="I37" s="159"/>
      <c r="J37" s="159"/>
      <c r="K37" s="159"/>
      <c r="L37" s="159"/>
      <c r="M37" s="200"/>
      <c r="N37" s="145"/>
    </row>
    <row r="38" spans="1:14">
      <c r="A38" s="145"/>
      <c r="B38" s="147"/>
      <c r="C38" s="148"/>
      <c r="D38" s="148"/>
      <c r="E38" s="148"/>
      <c r="F38" s="148"/>
      <c r="G38" s="148"/>
      <c r="H38" s="148"/>
      <c r="I38" s="163"/>
      <c r="J38" s="163"/>
      <c r="K38" s="160"/>
      <c r="L38" s="160"/>
      <c r="M38" s="200"/>
      <c r="N38" s="145"/>
    </row>
    <row r="39" spans="1:14">
      <c r="A39" s="145"/>
      <c r="B39" s="147"/>
      <c r="C39" s="148"/>
      <c r="D39" s="148"/>
      <c r="E39" s="148"/>
      <c r="F39" s="148"/>
      <c r="G39" s="148"/>
      <c r="H39" s="148"/>
      <c r="I39" s="163"/>
      <c r="J39" s="163"/>
      <c r="K39" s="160"/>
      <c r="L39" s="160"/>
      <c r="M39" s="200"/>
      <c r="N39" s="145"/>
    </row>
    <row r="40" spans="1:14">
      <c r="A40" s="145"/>
      <c r="B40" s="147"/>
      <c r="C40" s="202"/>
      <c r="D40" s="151"/>
      <c r="E40" s="153"/>
      <c r="F40" s="151"/>
      <c r="G40" s="203"/>
      <c r="H40" s="151"/>
      <c r="I40" s="151"/>
      <c r="J40" s="151"/>
      <c r="K40" s="151"/>
      <c r="L40" s="151"/>
      <c r="M40" s="200"/>
      <c r="N40" s="145"/>
    </row>
    <row r="41" spans="1:14">
      <c r="A41" s="145"/>
      <c r="B41" s="147"/>
      <c r="C41" s="204"/>
      <c r="D41" s="151"/>
      <c r="E41" s="154"/>
      <c r="F41" s="163"/>
      <c r="G41" s="203"/>
      <c r="H41" s="163"/>
      <c r="I41" s="1706"/>
      <c r="J41" s="1706"/>
      <c r="K41" s="147"/>
      <c r="L41" s="160"/>
      <c r="M41" s="200"/>
      <c r="N41" s="145"/>
    </row>
    <row r="42" spans="1:14" ht="18.75" customHeight="1">
      <c r="A42" s="145"/>
      <c r="B42" s="215" t="s">
        <v>45</v>
      </c>
      <c r="C42" s="157"/>
      <c r="D42" s="164"/>
      <c r="E42" s="206"/>
      <c r="F42" s="207"/>
      <c r="G42" s="208"/>
      <c r="H42" s="207"/>
      <c r="I42" s="207"/>
      <c r="J42" s="207"/>
      <c r="K42" s="209"/>
      <c r="L42" s="209"/>
      <c r="M42" s="200"/>
      <c r="N42" s="145"/>
    </row>
    <row r="43" spans="1:14">
      <c r="A43" s="145"/>
      <c r="B43" s="8"/>
      <c r="C43" s="17"/>
      <c r="D43" s="18"/>
      <c r="E43" s="13"/>
      <c r="F43" s="45"/>
      <c r="G43" s="15"/>
      <c r="H43" s="45"/>
      <c r="I43" s="45"/>
      <c r="J43" s="45"/>
      <c r="K43" s="16"/>
      <c r="L43" s="16"/>
      <c r="M43" s="200"/>
      <c r="N43" s="145"/>
    </row>
    <row r="44" spans="1:14">
      <c r="A44" s="145"/>
      <c r="B44" s="8"/>
      <c r="C44" s="17"/>
      <c r="D44" s="57" t="s">
        <v>4</v>
      </c>
      <c r="E44" s="13"/>
      <c r="F44" s="45"/>
      <c r="G44" s="15"/>
      <c r="H44" s="45"/>
      <c r="I44" s="45"/>
      <c r="J44" s="45"/>
      <c r="K44" s="16"/>
      <c r="L44" s="16"/>
      <c r="M44" s="200"/>
      <c r="N44" s="145"/>
    </row>
    <row r="45" spans="1:14" ht="21" customHeight="1">
      <c r="A45" s="145"/>
      <c r="B45" s="8"/>
      <c r="C45" s="17"/>
      <c r="D45" s="205" t="s">
        <v>79</v>
      </c>
      <c r="E45" s="13"/>
      <c r="F45" s="45"/>
      <c r="G45" s="15"/>
      <c r="H45" s="45"/>
      <c r="I45" s="45"/>
      <c r="J45" s="45"/>
      <c r="K45" s="16"/>
      <c r="L45" s="16"/>
      <c r="M45" s="200"/>
      <c r="N45" s="145"/>
    </row>
    <row r="46" spans="1:14" ht="9" customHeight="1">
      <c r="A46" s="145"/>
      <c r="B46" s="8"/>
      <c r="C46" s="17"/>
      <c r="D46" s="18"/>
      <c r="E46" s="13"/>
      <c r="F46" s="45"/>
      <c r="G46" s="15"/>
      <c r="H46" s="45"/>
      <c r="I46" s="45"/>
      <c r="J46" s="45"/>
      <c r="K46" s="16"/>
      <c r="L46" s="16"/>
      <c r="M46" s="200"/>
      <c r="N46" s="145"/>
    </row>
    <row r="47" spans="1:14">
      <c r="A47" s="145"/>
      <c r="B47" s="8"/>
      <c r="C47" s="14"/>
      <c r="D47" s="18"/>
      <c r="E47" s="23"/>
      <c r="F47" s="18"/>
      <c r="G47" s="15"/>
      <c r="H47" s="18"/>
      <c r="I47" s="18"/>
      <c r="J47" s="18"/>
      <c r="K47" s="18"/>
      <c r="L47" s="18"/>
      <c r="M47" s="200"/>
      <c r="N47" s="145"/>
    </row>
    <row r="48" spans="1:14">
      <c r="A48" s="145"/>
      <c r="B48" s="8"/>
      <c r="C48" s="17"/>
      <c r="D48" s="18"/>
      <c r="E48" s="13"/>
      <c r="F48" s="45"/>
      <c r="G48" s="15"/>
      <c r="H48" s="45"/>
      <c r="I48" s="45"/>
      <c r="J48" s="45"/>
      <c r="K48" s="16"/>
      <c r="L48" s="16"/>
      <c r="M48" s="200"/>
      <c r="N48" s="145"/>
    </row>
    <row r="49" spans="1:14">
      <c r="A49" s="145"/>
      <c r="B49" s="8"/>
      <c r="C49" s="17"/>
      <c r="D49" s="18"/>
      <c r="E49" s="13"/>
      <c r="F49" s="45"/>
      <c r="G49" s="15"/>
      <c r="H49" s="45"/>
      <c r="I49" s="45"/>
      <c r="J49" s="45"/>
      <c r="K49" s="16"/>
      <c r="L49" s="16"/>
      <c r="M49" s="200"/>
      <c r="N49" s="145"/>
    </row>
    <row r="50" spans="1:14" ht="11.25" customHeight="1">
      <c r="A50" s="145"/>
      <c r="B50" s="8"/>
      <c r="C50" s="17"/>
      <c r="D50" s="18"/>
      <c r="E50" s="13"/>
      <c r="F50" s="45"/>
      <c r="G50" s="15"/>
      <c r="H50" s="45"/>
      <c r="I50" s="45"/>
      <c r="J50" s="45"/>
      <c r="K50" s="16"/>
      <c r="L50" s="16"/>
      <c r="M50" s="200"/>
      <c r="N50" s="145"/>
    </row>
    <row r="51" spans="1:14">
      <c r="A51" s="145"/>
      <c r="B51" s="8"/>
      <c r="C51" s="14"/>
      <c r="D51" s="57" t="s">
        <v>1</v>
      </c>
      <c r="E51" s="23"/>
      <c r="F51" s="18"/>
      <c r="G51" s="15"/>
      <c r="H51" s="18"/>
      <c r="I51" s="18"/>
      <c r="J51" s="18"/>
      <c r="K51" s="18"/>
      <c r="L51" s="18"/>
      <c r="M51" s="200"/>
      <c r="N51" s="145"/>
    </row>
    <row r="52" spans="1:14" ht="25.5" customHeight="1">
      <c r="A52" s="145"/>
      <c r="B52" s="8"/>
      <c r="C52" s="17"/>
      <c r="D52" s="205" t="s">
        <v>80</v>
      </c>
      <c r="E52" s="13"/>
      <c r="F52" s="45"/>
      <c r="G52" s="15"/>
      <c r="H52" s="45"/>
      <c r="I52" s="45"/>
      <c r="J52" s="45"/>
      <c r="K52" s="16"/>
      <c r="L52" s="16"/>
      <c r="M52" s="200"/>
      <c r="N52" s="145"/>
    </row>
    <row r="53" spans="1:14">
      <c r="A53" s="145"/>
      <c r="B53" s="8"/>
      <c r="C53" s="17"/>
      <c r="D53" s="18"/>
      <c r="E53" s="13"/>
      <c r="F53" s="45"/>
      <c r="G53" s="15"/>
      <c r="H53" s="45"/>
      <c r="I53" s="45"/>
      <c r="J53" s="45"/>
      <c r="K53" s="16"/>
      <c r="L53" s="16"/>
      <c r="M53" s="200"/>
      <c r="N53" s="145"/>
    </row>
    <row r="54" spans="1:14" ht="33.75" customHeight="1">
      <c r="A54" s="145"/>
      <c r="B54" s="210"/>
      <c r="C54" s="211"/>
      <c r="D54" s="212"/>
      <c r="E54" s="213"/>
      <c r="F54" s="212"/>
      <c r="G54" s="214"/>
      <c r="H54" s="212"/>
      <c r="I54" s="212"/>
      <c r="J54" s="212"/>
      <c r="K54" s="212"/>
      <c r="L54" s="212"/>
      <c r="M54" s="200"/>
      <c r="N54" s="145"/>
    </row>
    <row r="55" spans="1:14">
      <c r="A55" s="145"/>
      <c r="B55" s="147"/>
      <c r="C55" s="204"/>
      <c r="D55" s="151"/>
      <c r="E55" s="154"/>
      <c r="F55" s="163"/>
      <c r="G55" s="203"/>
      <c r="H55" s="163"/>
      <c r="I55" s="163"/>
      <c r="J55" s="163"/>
      <c r="K55" s="160"/>
      <c r="L55" s="160"/>
      <c r="M55" s="200"/>
      <c r="N55" s="145"/>
    </row>
    <row r="56" spans="1:14" ht="54" customHeight="1">
      <c r="A56" s="145"/>
      <c r="B56" s="147"/>
      <c r="C56" s="204"/>
      <c r="D56" s="151"/>
      <c r="E56" s="154"/>
      <c r="F56" s="163"/>
      <c r="G56" s="203"/>
      <c r="H56" s="163"/>
      <c r="I56" s="163"/>
      <c r="J56" s="163"/>
      <c r="K56" s="160"/>
      <c r="L56" s="160"/>
      <c r="M56" s="200"/>
      <c r="N56" s="145"/>
    </row>
    <row r="67" spans="12:13" ht="8.25" customHeight="1"/>
    <row r="69" spans="12:13" ht="9" customHeight="1">
      <c r="M69" s="9"/>
    </row>
    <row r="70" spans="12:13" ht="8.25" customHeight="1">
      <c r="L70" s="1400"/>
      <c r="M70" s="1400"/>
    </row>
    <row r="71" spans="12:13"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4">
    <mergeCell ref="L70:M70"/>
    <mergeCell ref="C2:G2"/>
    <mergeCell ref="C1:G1"/>
    <mergeCell ref="I41:J41"/>
  </mergeCells>
  <phoneticPr fontId="2" type="noConversion"/>
  <hyperlinks>
    <hyperlink ref="D45" r:id="rId4"/>
    <hyperlink ref="D52" r:id="rId5"/>
  </hyperlinks>
  <printOptions horizontalCentered="1"/>
  <pageMargins left="0.15748031496062992" right="0.15748031496062992" top="0.19685039370078741" bottom="0.19685039370078741" header="0" footer="0"/>
  <pageSetup paperSize="9" orientation="portrait" r:id="rId6"/>
  <headerFooter alignWithMargins="0"/>
  <drawing r:id="rId7"/>
</worksheet>
</file>

<file path=xl/worksheets/sheet3.xml><?xml version="1.0" encoding="utf-8"?>
<worksheet xmlns="http://schemas.openxmlformats.org/spreadsheetml/2006/main" xmlns:r="http://schemas.openxmlformats.org/officeDocument/2006/relationships">
  <sheetPr codeName="Folha21" enableFormatConditionsCalculation="0">
    <tabColor indexed="47"/>
  </sheetPr>
  <dimension ref="A1:P57"/>
  <sheetViews>
    <sheetView showRuler="0" topLeftCell="A28" workbookViewId="0">
      <selection activeCell="E59" sqref="E59"/>
    </sheetView>
  </sheetViews>
  <sheetFormatPr defaultRowHeight="12.75"/>
  <cols>
    <col min="1" max="1" width="1" style="70" customWidth="1"/>
    <col min="2" max="2" width="2.5703125" style="70" customWidth="1"/>
    <col min="3" max="3" width="4.28515625" style="70" customWidth="1"/>
    <col min="4" max="4" width="6" style="70" customWidth="1"/>
    <col min="5" max="5" width="10.7109375" style="70" customWidth="1"/>
    <col min="6" max="6" width="0.5703125" style="70" customWidth="1"/>
    <col min="7" max="7" width="13" style="70" customWidth="1"/>
    <col min="8" max="8" width="5.5703125" style="70" customWidth="1"/>
    <col min="9" max="9" width="2.5703125" style="70" customWidth="1"/>
    <col min="10" max="10" width="18.42578125" style="70" customWidth="1"/>
    <col min="11" max="11" width="11.7109375" style="70" customWidth="1"/>
    <col min="12" max="12" width="18.5703125" style="70" customWidth="1"/>
    <col min="13" max="13" width="2.7109375" style="70" customWidth="1"/>
    <col min="14" max="14" width="2.42578125" style="70" customWidth="1"/>
    <col min="15" max="15" width="1" style="70" customWidth="1"/>
    <col min="16" max="16384" width="9.140625" style="70"/>
  </cols>
  <sheetData>
    <row r="1" spans="1:15" ht="13.5" customHeight="1">
      <c r="A1" s="64"/>
      <c r="B1" s="67"/>
      <c r="C1" s="186" t="s">
        <v>24</v>
      </c>
      <c r="D1" s="65"/>
      <c r="E1" s="65"/>
      <c r="F1" s="66"/>
      <c r="G1" s="66"/>
      <c r="H1" s="66"/>
      <c r="I1" s="66"/>
      <c r="J1" s="66"/>
      <c r="K1" s="66"/>
      <c r="L1" s="66"/>
      <c r="M1" s="187"/>
      <c r="N1" s="187"/>
      <c r="O1" s="69"/>
    </row>
    <row r="2" spans="1:15" ht="13.5" customHeight="1">
      <c r="A2" s="64"/>
      <c r="B2" s="185"/>
      <c r="C2" s="71"/>
      <c r="D2" s="71"/>
      <c r="E2" s="71"/>
      <c r="F2" s="71"/>
      <c r="G2" s="71"/>
      <c r="H2" s="68"/>
      <c r="I2" s="68"/>
      <c r="J2" s="68"/>
      <c r="K2" s="68"/>
      <c r="L2" s="68"/>
      <c r="M2" s="68"/>
      <c r="N2" s="181"/>
      <c r="O2" s="72"/>
    </row>
    <row r="3" spans="1:15" s="76" customFormat="1" ht="11.25" customHeight="1">
      <c r="A3" s="73"/>
      <c r="B3" s="74"/>
      <c r="C3" s="1416" t="s">
        <v>73</v>
      </c>
      <c r="D3" s="1416"/>
      <c r="E3" s="1416"/>
      <c r="F3" s="1416"/>
      <c r="G3" s="1416"/>
      <c r="H3" s="1416"/>
      <c r="I3" s="1416"/>
      <c r="J3" s="1416"/>
      <c r="K3" s="1416"/>
      <c r="L3" s="1416"/>
      <c r="M3" s="1416"/>
      <c r="N3" s="182"/>
      <c r="O3" s="75"/>
    </row>
    <row r="4" spans="1:15" s="76" customFormat="1" ht="11.25">
      <c r="A4" s="73"/>
      <c r="B4" s="74"/>
      <c r="C4" s="1416"/>
      <c r="D4" s="1416"/>
      <c r="E4" s="1416"/>
      <c r="F4" s="1416"/>
      <c r="G4" s="1416"/>
      <c r="H4" s="1416"/>
      <c r="I4" s="1416"/>
      <c r="J4" s="1416"/>
      <c r="K4" s="1416"/>
      <c r="L4" s="1416"/>
      <c r="M4" s="1416"/>
      <c r="N4" s="182"/>
      <c r="O4" s="75"/>
    </row>
    <row r="5" spans="1:15" s="76" customFormat="1" ht="5.25" customHeight="1">
      <c r="A5" s="73"/>
      <c r="B5" s="74"/>
      <c r="C5" s="77"/>
      <c r="D5" s="77"/>
      <c r="E5" s="77"/>
      <c r="F5" s="77"/>
      <c r="G5" s="77"/>
      <c r="H5" s="77"/>
      <c r="I5" s="77"/>
      <c r="J5" s="74"/>
      <c r="K5" s="74"/>
      <c r="L5" s="74"/>
      <c r="M5" s="78"/>
      <c r="N5" s="182"/>
      <c r="O5" s="75"/>
    </row>
    <row r="6" spans="1:15" s="76" customFormat="1" ht="18" customHeight="1">
      <c r="A6" s="73"/>
      <c r="B6" s="74"/>
      <c r="C6" s="79"/>
      <c r="D6" s="1417" t="s">
        <v>56</v>
      </c>
      <c r="E6" s="1417"/>
      <c r="F6" s="1417"/>
      <c r="G6" s="1417"/>
      <c r="H6" s="1417"/>
      <c r="I6" s="1417"/>
      <c r="J6" s="1417"/>
      <c r="K6" s="1417"/>
      <c r="L6" s="1417"/>
      <c r="M6" s="1417"/>
      <c r="N6" s="182"/>
      <c r="O6" s="75"/>
    </row>
    <row r="7" spans="1:15" s="76" customFormat="1" ht="4.5" customHeight="1">
      <c r="A7" s="73"/>
      <c r="B7" s="74"/>
      <c r="C7" s="79"/>
      <c r="D7" s="183"/>
      <c r="E7" s="183"/>
      <c r="F7" s="183"/>
      <c r="G7" s="183"/>
      <c r="H7" s="183"/>
      <c r="I7" s="183"/>
      <c r="J7" s="183"/>
      <c r="K7" s="183"/>
      <c r="L7" s="183"/>
      <c r="M7" s="183"/>
      <c r="N7" s="182"/>
      <c r="O7" s="75"/>
    </row>
    <row r="8" spans="1:15" s="76" customFormat="1" ht="56.25" customHeight="1">
      <c r="A8" s="73"/>
      <c r="B8" s="74"/>
      <c r="C8" s="79"/>
      <c r="D8" s="1419" t="s">
        <v>74</v>
      </c>
      <c r="E8" s="1417"/>
      <c r="F8" s="1417"/>
      <c r="G8" s="1417"/>
      <c r="H8" s="1417"/>
      <c r="I8" s="1417"/>
      <c r="J8" s="1417"/>
      <c r="K8" s="1417"/>
      <c r="L8" s="1417"/>
      <c r="M8" s="1417"/>
      <c r="N8" s="182"/>
      <c r="O8" s="75"/>
    </row>
    <row r="9" spans="1:15" s="76" customFormat="1" ht="4.5" customHeight="1">
      <c r="A9" s="73"/>
      <c r="B9" s="74"/>
      <c r="C9" s="77"/>
      <c r="D9" s="77"/>
      <c r="E9" s="77"/>
      <c r="F9" s="77"/>
      <c r="G9" s="77"/>
      <c r="H9" s="77"/>
      <c r="I9" s="77"/>
      <c r="J9" s="74"/>
      <c r="K9" s="74"/>
      <c r="L9" s="74"/>
      <c r="M9" s="78"/>
      <c r="N9" s="182"/>
      <c r="O9" s="75"/>
    </row>
    <row r="10" spans="1:15" s="76" customFormat="1" ht="90" customHeight="1">
      <c r="A10" s="73"/>
      <c r="B10" s="74"/>
      <c r="C10" s="77"/>
      <c r="D10" s="1419" t="s">
        <v>75</v>
      </c>
      <c r="E10" s="1417"/>
      <c r="F10" s="1417"/>
      <c r="G10" s="1417"/>
      <c r="H10" s="1417"/>
      <c r="I10" s="1417"/>
      <c r="J10" s="1417"/>
      <c r="K10" s="1417"/>
      <c r="L10" s="1417"/>
      <c r="M10" s="1417"/>
      <c r="N10" s="182"/>
      <c r="O10" s="75"/>
    </row>
    <row r="11" spans="1:15" s="76" customFormat="1" ht="4.5" customHeight="1">
      <c r="A11" s="73"/>
      <c r="B11" s="74"/>
      <c r="C11" s="77"/>
      <c r="D11" s="77"/>
      <c r="E11" s="77"/>
      <c r="F11" s="77"/>
      <c r="G11" s="77"/>
      <c r="H11" s="77"/>
      <c r="I11" s="77"/>
      <c r="J11" s="74"/>
      <c r="K11" s="74"/>
      <c r="L11" s="74"/>
      <c r="M11" s="78"/>
      <c r="N11" s="182"/>
      <c r="O11" s="75"/>
    </row>
    <row r="12" spans="1:15" s="76" customFormat="1" ht="67.5" customHeight="1">
      <c r="A12" s="73"/>
      <c r="B12" s="74"/>
      <c r="C12" s="77"/>
      <c r="D12" s="1418" t="s">
        <v>65</v>
      </c>
      <c r="E12" s="1418"/>
      <c r="F12" s="1418"/>
      <c r="G12" s="1418"/>
      <c r="H12" s="1418"/>
      <c r="I12" s="1418"/>
      <c r="J12" s="1418"/>
      <c r="K12" s="1418"/>
      <c r="L12" s="1418"/>
      <c r="M12" s="1418"/>
      <c r="N12" s="182"/>
      <c r="O12" s="75"/>
    </row>
    <row r="13" spans="1:15" s="76" customFormat="1" ht="4.5" customHeight="1">
      <c r="A13" s="73"/>
      <c r="B13" s="74"/>
      <c r="C13" s="77"/>
      <c r="D13" s="183"/>
      <c r="E13" s="183"/>
      <c r="F13" s="183"/>
      <c r="G13" s="183"/>
      <c r="H13" s="183"/>
      <c r="I13" s="183"/>
      <c r="J13" s="183"/>
      <c r="K13" s="183"/>
      <c r="L13" s="183"/>
      <c r="M13" s="183"/>
      <c r="N13" s="182"/>
      <c r="O13" s="75"/>
    </row>
    <row r="14" spans="1:15" s="76" customFormat="1" ht="53.25" customHeight="1">
      <c r="A14" s="73"/>
      <c r="B14" s="74"/>
      <c r="C14" s="77"/>
      <c r="D14" s="1417" t="s">
        <v>66</v>
      </c>
      <c r="E14" s="1417"/>
      <c r="F14" s="1417"/>
      <c r="G14" s="1417"/>
      <c r="H14" s="1417"/>
      <c r="I14" s="1417"/>
      <c r="J14" s="1417"/>
      <c r="K14" s="1417"/>
      <c r="L14" s="1417"/>
      <c r="M14" s="1417"/>
      <c r="N14" s="182"/>
      <c r="O14" s="75"/>
    </row>
    <row r="15" spans="1:15" s="76" customFormat="1" ht="4.5" customHeight="1">
      <c r="A15" s="73"/>
      <c r="B15" s="74"/>
      <c r="C15" s="77"/>
      <c r="D15" s="183"/>
      <c r="E15" s="183"/>
      <c r="F15" s="183"/>
      <c r="G15" s="183"/>
      <c r="H15" s="183"/>
      <c r="I15" s="183"/>
      <c r="J15" s="183"/>
      <c r="K15" s="183"/>
      <c r="L15" s="183"/>
      <c r="M15" s="183"/>
      <c r="N15" s="182"/>
      <c r="O15" s="75"/>
    </row>
    <row r="16" spans="1:15" s="76" customFormat="1" ht="23.25" customHeight="1">
      <c r="A16" s="73"/>
      <c r="B16" s="74"/>
      <c r="C16" s="77"/>
      <c r="D16" s="1417" t="s">
        <v>67</v>
      </c>
      <c r="E16" s="1417"/>
      <c r="F16" s="1417"/>
      <c r="G16" s="1417"/>
      <c r="H16" s="1417"/>
      <c r="I16" s="1417"/>
      <c r="J16" s="1417"/>
      <c r="K16" s="1417"/>
      <c r="L16" s="1417"/>
      <c r="M16" s="1417"/>
      <c r="N16" s="182"/>
      <c r="O16" s="75"/>
    </row>
    <row r="17" spans="1:15" s="76" customFormat="1" ht="4.5" customHeight="1">
      <c r="A17" s="73"/>
      <c r="B17" s="74"/>
      <c r="C17" s="77"/>
      <c r="D17" s="183"/>
      <c r="E17" s="183"/>
      <c r="F17" s="183"/>
      <c r="G17" s="183"/>
      <c r="H17" s="183"/>
      <c r="I17" s="183"/>
      <c r="J17" s="183"/>
      <c r="K17" s="183"/>
      <c r="L17" s="183"/>
      <c r="M17" s="183"/>
      <c r="N17" s="182"/>
      <c r="O17" s="75"/>
    </row>
    <row r="18" spans="1:15" s="76" customFormat="1" ht="23.25" customHeight="1">
      <c r="A18" s="73"/>
      <c r="B18" s="74"/>
      <c r="C18" s="77"/>
      <c r="D18" s="1417" t="s">
        <v>57</v>
      </c>
      <c r="E18" s="1417"/>
      <c r="F18" s="1417"/>
      <c r="G18" s="1417"/>
      <c r="H18" s="1417"/>
      <c r="I18" s="1417"/>
      <c r="J18" s="1417"/>
      <c r="K18" s="1417"/>
      <c r="L18" s="1417"/>
      <c r="M18" s="1417"/>
      <c r="N18" s="182"/>
      <c r="O18" s="75"/>
    </row>
    <row r="19" spans="1:15" s="76" customFormat="1" ht="4.5" customHeight="1">
      <c r="A19" s="73"/>
      <c r="B19" s="74"/>
      <c r="C19" s="77"/>
      <c r="D19" s="183"/>
      <c r="E19" s="183"/>
      <c r="F19" s="183"/>
      <c r="G19" s="183"/>
      <c r="H19" s="183"/>
      <c r="I19" s="183"/>
      <c r="J19" s="183"/>
      <c r="K19" s="183"/>
      <c r="L19" s="183"/>
      <c r="M19" s="183"/>
      <c r="N19" s="182"/>
      <c r="O19" s="75"/>
    </row>
    <row r="20" spans="1:15" s="76" customFormat="1" ht="23.25" customHeight="1">
      <c r="A20" s="73"/>
      <c r="B20" s="74"/>
      <c r="C20" s="77"/>
      <c r="D20" s="1419" t="s">
        <v>68</v>
      </c>
      <c r="E20" s="1417"/>
      <c r="F20" s="1417"/>
      <c r="G20" s="1417"/>
      <c r="H20" s="1417"/>
      <c r="I20" s="1417"/>
      <c r="J20" s="1417"/>
      <c r="K20" s="1417"/>
      <c r="L20" s="1417"/>
      <c r="M20" s="1417"/>
      <c r="N20" s="182"/>
      <c r="O20" s="75"/>
    </row>
    <row r="21" spans="1:15" s="76" customFormat="1" ht="4.5" customHeight="1">
      <c r="A21" s="73"/>
      <c r="B21" s="74"/>
      <c r="C21" s="77"/>
      <c r="D21" s="183"/>
      <c r="E21" s="183"/>
      <c r="F21" s="183"/>
      <c r="G21" s="183"/>
      <c r="H21" s="183"/>
      <c r="I21" s="183"/>
      <c r="J21" s="183"/>
      <c r="K21" s="183"/>
      <c r="L21" s="183"/>
      <c r="M21" s="183"/>
      <c r="N21" s="182"/>
      <c r="O21" s="75"/>
    </row>
    <row r="22" spans="1:15" s="76" customFormat="1" ht="14.25" customHeight="1">
      <c r="A22" s="73"/>
      <c r="B22" s="74"/>
      <c r="C22" s="77"/>
      <c r="D22" s="1417" t="s">
        <v>58</v>
      </c>
      <c r="E22" s="1417"/>
      <c r="F22" s="1417"/>
      <c r="G22" s="1417"/>
      <c r="H22" s="1417"/>
      <c r="I22" s="1417"/>
      <c r="J22" s="1417"/>
      <c r="K22" s="1417"/>
      <c r="L22" s="1417"/>
      <c r="M22" s="1417"/>
      <c r="N22" s="182"/>
      <c r="O22" s="75"/>
    </row>
    <row r="23" spans="1:15" s="76" customFormat="1" ht="4.5" customHeight="1">
      <c r="A23" s="73"/>
      <c r="B23" s="74"/>
      <c r="C23" s="77"/>
      <c r="D23" s="183"/>
      <c r="E23" s="183"/>
      <c r="F23" s="183"/>
      <c r="G23" s="183"/>
      <c r="H23" s="183"/>
      <c r="I23" s="183"/>
      <c r="J23" s="183"/>
      <c r="K23" s="183"/>
      <c r="L23" s="183"/>
      <c r="M23" s="183"/>
      <c r="N23" s="182"/>
      <c r="O23" s="75"/>
    </row>
    <row r="24" spans="1:15" s="76" customFormat="1" ht="32.25" customHeight="1">
      <c r="A24" s="73"/>
      <c r="B24" s="74"/>
      <c r="C24" s="77"/>
      <c r="D24" s="1417" t="s">
        <v>55</v>
      </c>
      <c r="E24" s="1417"/>
      <c r="F24" s="1417"/>
      <c r="G24" s="1417"/>
      <c r="H24" s="1417"/>
      <c r="I24" s="1417"/>
      <c r="J24" s="1417"/>
      <c r="K24" s="1417"/>
      <c r="L24" s="1417"/>
      <c r="M24" s="1417"/>
      <c r="N24" s="182"/>
      <c r="O24" s="75"/>
    </row>
    <row r="25" spans="1:15" s="76" customFormat="1" ht="4.5" customHeight="1">
      <c r="A25" s="73"/>
      <c r="B25" s="74"/>
      <c r="C25" s="77"/>
      <c r="D25" s="183"/>
      <c r="E25" s="183"/>
      <c r="F25" s="183"/>
      <c r="G25" s="183"/>
      <c r="H25" s="183"/>
      <c r="I25" s="183"/>
      <c r="J25" s="183"/>
      <c r="K25" s="183"/>
      <c r="L25" s="183"/>
      <c r="M25" s="183"/>
      <c r="N25" s="182"/>
      <c r="O25" s="75"/>
    </row>
    <row r="26" spans="1:15" s="76" customFormat="1" ht="45" customHeight="1">
      <c r="A26" s="73"/>
      <c r="B26" s="74"/>
      <c r="C26" s="77"/>
      <c r="D26" s="1417" t="s">
        <v>69</v>
      </c>
      <c r="E26" s="1417"/>
      <c r="F26" s="1417"/>
      <c r="G26" s="1417"/>
      <c r="H26" s="1417"/>
      <c r="I26" s="1417"/>
      <c r="J26" s="1417"/>
      <c r="K26" s="1417"/>
      <c r="L26" s="1417"/>
      <c r="M26" s="1417"/>
      <c r="N26" s="182"/>
      <c r="O26" s="75"/>
    </row>
    <row r="27" spans="1:15" s="76" customFormat="1" ht="4.5" customHeight="1">
      <c r="A27" s="73"/>
      <c r="B27" s="74"/>
      <c r="C27" s="77"/>
      <c r="D27" s="183"/>
      <c r="E27" s="183"/>
      <c r="F27" s="183"/>
      <c r="G27" s="183"/>
      <c r="H27" s="183"/>
      <c r="I27" s="183"/>
      <c r="J27" s="183"/>
      <c r="K27" s="183"/>
      <c r="L27" s="183"/>
      <c r="M27" s="183"/>
      <c r="N27" s="182"/>
      <c r="O27" s="75"/>
    </row>
    <row r="28" spans="1:15" s="76" customFormat="1" ht="77.25" customHeight="1">
      <c r="A28" s="73"/>
      <c r="B28" s="74"/>
      <c r="C28" s="77"/>
      <c r="D28" s="1419" t="s">
        <v>70</v>
      </c>
      <c r="E28" s="1419"/>
      <c r="F28" s="1419"/>
      <c r="G28" s="1419"/>
      <c r="H28" s="1419"/>
      <c r="I28" s="1419"/>
      <c r="J28" s="1419"/>
      <c r="K28" s="1419"/>
      <c r="L28" s="1419"/>
      <c r="M28" s="1419"/>
      <c r="N28" s="182"/>
      <c r="O28" s="75"/>
    </row>
    <row r="29" spans="1:15" s="76" customFormat="1" ht="4.5" customHeight="1">
      <c r="A29" s="73"/>
      <c r="B29" s="74"/>
      <c r="C29" s="77"/>
      <c r="D29" s="97"/>
      <c r="E29" s="97"/>
      <c r="F29" s="97"/>
      <c r="G29" s="97"/>
      <c r="H29" s="97"/>
      <c r="I29" s="97"/>
      <c r="J29" s="98"/>
      <c r="K29" s="98"/>
      <c r="L29" s="98"/>
      <c r="M29" s="99"/>
      <c r="N29" s="182"/>
      <c r="O29" s="75"/>
    </row>
    <row r="30" spans="1:15" s="76" customFormat="1" ht="57" customHeight="1">
      <c r="A30" s="73"/>
      <c r="B30" s="74"/>
      <c r="C30" s="79"/>
      <c r="D30" s="1417" t="s">
        <v>72</v>
      </c>
      <c r="E30" s="1424"/>
      <c r="F30" s="1424"/>
      <c r="G30" s="1424"/>
      <c r="H30" s="1424"/>
      <c r="I30" s="1424"/>
      <c r="J30" s="1424"/>
      <c r="K30" s="1424"/>
      <c r="L30" s="1424"/>
      <c r="M30" s="1424"/>
      <c r="N30" s="182"/>
      <c r="O30" s="75"/>
    </row>
    <row r="31" spans="1:15" s="76" customFormat="1" ht="4.5" customHeight="1">
      <c r="A31" s="73"/>
      <c r="B31" s="74"/>
      <c r="C31" s="79"/>
      <c r="D31" s="100"/>
      <c r="E31" s="100"/>
      <c r="F31" s="100"/>
      <c r="G31" s="100"/>
      <c r="H31" s="100"/>
      <c r="I31" s="100"/>
      <c r="J31" s="100"/>
      <c r="K31" s="100"/>
      <c r="L31" s="100"/>
      <c r="M31" s="100"/>
      <c r="N31" s="182"/>
      <c r="O31" s="75"/>
    </row>
    <row r="32" spans="1:15" s="76" customFormat="1" ht="34.5" customHeight="1">
      <c r="A32" s="73"/>
      <c r="B32" s="74"/>
      <c r="C32" s="79"/>
      <c r="D32" s="1417" t="s">
        <v>71</v>
      </c>
      <c r="E32" s="1424"/>
      <c r="F32" s="1424"/>
      <c r="G32" s="1424"/>
      <c r="H32" s="1424"/>
      <c r="I32" s="1424"/>
      <c r="J32" s="1424"/>
      <c r="K32" s="1424"/>
      <c r="L32" s="1424"/>
      <c r="M32" s="1424"/>
      <c r="N32" s="182"/>
      <c r="O32" s="75"/>
    </row>
    <row r="33" spans="1:16" s="76" customFormat="1" ht="4.5" customHeight="1">
      <c r="A33" s="73"/>
      <c r="B33" s="74"/>
      <c r="C33" s="81"/>
      <c r="D33" s="184"/>
      <c r="E33" s="184"/>
      <c r="F33" s="184"/>
      <c r="G33" s="184"/>
      <c r="H33" s="184"/>
      <c r="I33" s="184"/>
      <c r="J33" s="184"/>
      <c r="K33" s="184"/>
      <c r="L33" s="184"/>
      <c r="M33" s="184"/>
      <c r="N33" s="182"/>
      <c r="O33" s="75"/>
    </row>
    <row r="34" spans="1:16" s="76" customFormat="1" ht="13.5" customHeight="1">
      <c r="A34" s="73"/>
      <c r="B34" s="74"/>
      <c r="C34" s="81"/>
      <c r="D34" s="85"/>
      <c r="E34" s="85"/>
      <c r="F34" s="85"/>
      <c r="G34" s="86"/>
      <c r="H34" s="87" t="s">
        <v>20</v>
      </c>
      <c r="I34" s="88"/>
      <c r="J34" s="84"/>
      <c r="K34" s="86"/>
      <c r="L34" s="87" t="s">
        <v>28</v>
      </c>
      <c r="M34" s="88"/>
      <c r="N34" s="182"/>
      <c r="O34" s="75"/>
    </row>
    <row r="35" spans="1:16" s="76" customFormat="1" ht="6" customHeight="1">
      <c r="A35" s="73"/>
      <c r="B35" s="74"/>
      <c r="C35" s="81"/>
      <c r="D35" s="89"/>
      <c r="E35" s="82"/>
      <c r="F35" s="82"/>
      <c r="G35" s="84"/>
      <c r="H35" s="83"/>
      <c r="I35" s="84"/>
      <c r="J35" s="84"/>
      <c r="K35" s="90"/>
      <c r="L35" s="84"/>
      <c r="M35" s="84"/>
      <c r="N35" s="182"/>
      <c r="O35" s="75"/>
    </row>
    <row r="36" spans="1:16" s="76" customFormat="1" ht="11.25">
      <c r="A36" s="73"/>
      <c r="B36" s="74"/>
      <c r="C36" s="80"/>
      <c r="D36" s="91" t="s">
        <v>50</v>
      </c>
      <c r="E36" s="82" t="s">
        <v>41</v>
      </c>
      <c r="F36" s="82"/>
      <c r="G36" s="82"/>
      <c r="H36" s="83"/>
      <c r="I36" s="82"/>
      <c r="J36" s="84"/>
      <c r="K36" s="92"/>
      <c r="L36" s="84"/>
      <c r="M36" s="84"/>
      <c r="N36" s="182"/>
      <c r="O36" s="75"/>
    </row>
    <row r="37" spans="1:16" s="76" customFormat="1">
      <c r="A37" s="73"/>
      <c r="B37" s="74"/>
      <c r="C37" s="81"/>
      <c r="D37" s="91" t="s">
        <v>5</v>
      </c>
      <c r="E37" s="82" t="s">
        <v>42</v>
      </c>
      <c r="F37" s="82"/>
      <c r="G37" s="84"/>
      <c r="H37" s="83"/>
      <c r="I37" s="84"/>
      <c r="J37" s="84"/>
      <c r="K37" s="1422" t="str">
        <f>MID(capa!C56,23,30)</f>
        <v>24 de julho de 2012</v>
      </c>
      <c r="L37" s="1423"/>
      <c r="M37" s="84"/>
      <c r="N37" s="182"/>
      <c r="O37" s="75"/>
    </row>
    <row r="38" spans="1:16" s="76" customFormat="1" ht="11.25">
      <c r="A38" s="73"/>
      <c r="B38" s="74"/>
      <c r="C38" s="81"/>
      <c r="D38" s="91" t="s">
        <v>46</v>
      </c>
      <c r="E38" s="82" t="s">
        <v>44</v>
      </c>
      <c r="F38" s="82"/>
      <c r="G38" s="84"/>
      <c r="H38" s="83"/>
      <c r="I38" s="84"/>
      <c r="J38" s="84"/>
      <c r="K38" s="92"/>
      <c r="L38" s="84"/>
      <c r="M38" s="84"/>
      <c r="N38" s="182"/>
      <c r="O38" s="75"/>
    </row>
    <row r="39" spans="1:16" s="76" customFormat="1" ht="11.25">
      <c r="A39" s="73"/>
      <c r="B39" s="74"/>
      <c r="C39" s="80"/>
      <c r="D39" s="91" t="s">
        <v>47</v>
      </c>
      <c r="E39" s="82" t="s">
        <v>23</v>
      </c>
      <c r="F39" s="82"/>
      <c r="G39" s="82"/>
      <c r="H39" s="83"/>
      <c r="I39" s="82"/>
      <c r="J39" s="84"/>
      <c r="K39" s="92"/>
      <c r="L39" s="84"/>
      <c r="M39" s="84"/>
      <c r="N39" s="182"/>
      <c r="O39" s="75"/>
    </row>
    <row r="40" spans="1:16" s="76" customFormat="1" ht="11.25">
      <c r="A40" s="73"/>
      <c r="B40" s="74"/>
      <c r="C40" s="80"/>
      <c r="D40" s="91" t="s">
        <v>17</v>
      </c>
      <c r="E40" s="82" t="s">
        <v>7</v>
      </c>
      <c r="F40" s="82"/>
      <c r="G40" s="82"/>
      <c r="H40" s="83"/>
      <c r="I40" s="82"/>
      <c r="J40" s="84"/>
      <c r="K40" s="92"/>
      <c r="L40" s="84"/>
      <c r="M40" s="84"/>
      <c r="N40" s="182"/>
      <c r="O40" s="75"/>
    </row>
    <row r="41" spans="1:16" s="76" customFormat="1" ht="15" customHeight="1">
      <c r="A41" s="73"/>
      <c r="B41" s="74"/>
      <c r="C41" s="74"/>
      <c r="D41" s="74"/>
      <c r="E41" s="74"/>
      <c r="F41" s="74"/>
      <c r="G41" s="74"/>
      <c r="H41" s="74"/>
      <c r="I41" s="74"/>
      <c r="J41" s="74"/>
      <c r="K41" s="68"/>
      <c r="L41" s="74"/>
      <c r="M41" s="74"/>
      <c r="N41" s="182"/>
      <c r="O41" s="75"/>
    </row>
    <row r="42" spans="1:16" ht="13.5" customHeight="1">
      <c r="A42" s="64"/>
      <c r="B42" s="72"/>
      <c r="C42" s="69"/>
      <c r="D42" s="69"/>
      <c r="E42" s="52"/>
      <c r="F42" s="68"/>
      <c r="G42" s="68"/>
      <c r="H42" s="68"/>
      <c r="I42" s="68"/>
      <c r="J42" s="68"/>
      <c r="L42" s="1420" t="s">
        <v>655</v>
      </c>
      <c r="M42" s="1421"/>
      <c r="N42" s="673">
        <v>3</v>
      </c>
      <c r="O42" s="654"/>
      <c r="P42" s="654"/>
    </row>
    <row r="53" spans="13:14" ht="8.25" customHeight="1"/>
    <row r="55" spans="13:14" ht="9" customHeight="1">
      <c r="N55" s="76"/>
    </row>
    <row r="56" spans="13:14" ht="8.25" customHeight="1">
      <c r="M56" s="93"/>
      <c r="N56" s="93"/>
    </row>
    <row r="57"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8:M28"/>
    <mergeCell ref="L42:M42"/>
    <mergeCell ref="D24:M24"/>
    <mergeCell ref="D20:M20"/>
    <mergeCell ref="K37:L37"/>
    <mergeCell ref="D30:M30"/>
    <mergeCell ref="D32:M32"/>
    <mergeCell ref="D26:M26"/>
    <mergeCell ref="C3:M4"/>
    <mergeCell ref="D22:M22"/>
    <mergeCell ref="D14:M14"/>
    <mergeCell ref="D12:M12"/>
    <mergeCell ref="D8:M8"/>
    <mergeCell ref="D6:M6"/>
    <mergeCell ref="D18:M18"/>
    <mergeCell ref="D16:M16"/>
    <mergeCell ref="D10:M10"/>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4.xml><?xml version="1.0" encoding="utf-8"?>
<worksheet xmlns="http://schemas.openxmlformats.org/spreadsheetml/2006/main" xmlns:r="http://schemas.openxmlformats.org/officeDocument/2006/relationships">
  <sheetPr>
    <tabColor rgb="FF008000"/>
  </sheetPr>
  <dimension ref="A1:AF79"/>
  <sheetViews>
    <sheetView showRuler="0" topLeftCell="A25" workbookViewId="0">
      <selection activeCell="V18" sqref="V18:X18"/>
    </sheetView>
  </sheetViews>
  <sheetFormatPr defaultRowHeight="12.75"/>
  <cols>
    <col min="1" max="1" width="1" style="426" customWidth="1"/>
    <col min="2" max="2" width="2.5703125" style="426" customWidth="1"/>
    <col min="3" max="3" width="1.28515625" style="426" customWidth="1"/>
    <col min="4" max="4" width="21.140625" style="426" customWidth="1"/>
    <col min="5" max="5" width="0.42578125" style="426" customWidth="1"/>
    <col min="6" max="6" width="8.140625" style="426" customWidth="1"/>
    <col min="7" max="7" width="0.42578125" style="426" customWidth="1"/>
    <col min="8" max="8" width="5.42578125" style="426" customWidth="1"/>
    <col min="9" max="9" width="0.42578125" style="426" customWidth="1"/>
    <col min="10" max="10" width="8.140625" style="426" customWidth="1"/>
    <col min="11" max="11" width="0.42578125" style="426" customWidth="1"/>
    <col min="12" max="12" width="5.42578125" style="426" customWidth="1"/>
    <col min="13" max="13" width="0.42578125" style="426" customWidth="1"/>
    <col min="14" max="14" width="8.140625" style="426" customWidth="1"/>
    <col min="15" max="15" width="0.42578125" style="426" customWidth="1"/>
    <col min="16" max="16" width="5.42578125" style="426" customWidth="1"/>
    <col min="17" max="17" width="0.42578125" style="426" customWidth="1"/>
    <col min="18" max="18" width="8.140625" style="426" customWidth="1"/>
    <col min="19" max="19" width="0.42578125" style="426" customWidth="1"/>
    <col min="20" max="20" width="5.42578125" style="426" customWidth="1"/>
    <col min="21" max="21" width="0.5703125" style="426" customWidth="1"/>
    <col min="22" max="22" width="8.140625" style="426" customWidth="1"/>
    <col min="23" max="23" width="0.42578125" style="426" customWidth="1"/>
    <col min="24" max="24" width="5.42578125" style="426" customWidth="1"/>
    <col min="25" max="25" width="2.5703125" style="426" customWidth="1"/>
    <col min="26" max="26" width="1" style="426" customWidth="1"/>
    <col min="27" max="16384" width="9.140625" style="426"/>
  </cols>
  <sheetData>
    <row r="1" spans="1:26" ht="13.5" customHeight="1" thickBot="1">
      <c r="A1" s="422"/>
      <c r="B1" s="424"/>
      <c r="C1" s="424"/>
      <c r="D1" s="960"/>
      <c r="E1" s="423"/>
      <c r="F1" s="424"/>
      <c r="G1" s="424"/>
      <c r="H1" s="424"/>
      <c r="I1" s="424"/>
      <c r="J1" s="424"/>
      <c r="K1" s="424"/>
      <c r="L1" s="424"/>
      <c r="M1" s="424"/>
      <c r="N1" s="1444" t="s">
        <v>340</v>
      </c>
      <c r="O1" s="1444"/>
      <c r="P1" s="1444"/>
      <c r="Q1" s="1444"/>
      <c r="R1" s="1444"/>
      <c r="S1" s="1444"/>
      <c r="T1" s="1444"/>
      <c r="U1" s="1444"/>
      <c r="V1" s="1444"/>
      <c r="W1" s="1444"/>
      <c r="X1" s="1445"/>
      <c r="Y1" s="635"/>
      <c r="Z1" s="422"/>
    </row>
    <row r="2" spans="1:26" ht="6" customHeight="1">
      <c r="A2" s="422"/>
      <c r="B2" s="432"/>
      <c r="C2" s="431"/>
      <c r="D2" s="431"/>
      <c r="E2" s="431"/>
      <c r="F2" s="431"/>
      <c r="G2" s="431"/>
      <c r="H2" s="431"/>
      <c r="I2" s="431"/>
      <c r="J2" s="431"/>
      <c r="K2" s="431"/>
      <c r="L2" s="431"/>
      <c r="M2" s="431"/>
      <c r="N2" s="431"/>
      <c r="O2" s="431"/>
      <c r="P2" s="431"/>
      <c r="Q2" s="431"/>
      <c r="R2" s="431"/>
      <c r="S2" s="431"/>
      <c r="T2" s="431"/>
      <c r="U2" s="431"/>
      <c r="V2" s="431"/>
      <c r="W2" s="431"/>
      <c r="X2" s="431"/>
      <c r="Y2" s="431"/>
      <c r="Z2" s="422"/>
    </row>
    <row r="3" spans="1:26" ht="13.5" customHeight="1" thickBot="1">
      <c r="A3" s="422"/>
      <c r="B3" s="432"/>
      <c r="D3" s="431"/>
      <c r="E3" s="431"/>
      <c r="F3" s="431"/>
      <c r="G3" s="431"/>
      <c r="H3" s="431"/>
      <c r="I3" s="431"/>
      <c r="J3" s="961"/>
      <c r="K3" s="431"/>
      <c r="L3" s="431"/>
      <c r="M3" s="431"/>
      <c r="N3" s="431"/>
      <c r="O3" s="431"/>
      <c r="P3" s="431"/>
      <c r="Q3" s="431"/>
      <c r="R3" s="431"/>
      <c r="S3" s="431"/>
      <c r="T3" s="431"/>
      <c r="U3" s="431"/>
      <c r="V3" s="1446" t="s">
        <v>100</v>
      </c>
      <c r="W3" s="1446"/>
      <c r="X3" s="1446"/>
      <c r="Y3" s="431"/>
      <c r="Z3" s="422"/>
    </row>
    <row r="4" spans="1:26" s="443" customFormat="1" ht="13.5" customHeight="1" thickBot="1">
      <c r="A4" s="439"/>
      <c r="B4" s="440"/>
      <c r="C4" s="578" t="s">
        <v>339</v>
      </c>
      <c r="D4" s="634"/>
      <c r="E4" s="634"/>
      <c r="F4" s="634"/>
      <c r="G4" s="634"/>
      <c r="H4" s="621"/>
      <c r="I4" s="621"/>
      <c r="J4" s="621"/>
      <c r="K4" s="621"/>
      <c r="L4" s="621"/>
      <c r="M4" s="621"/>
      <c r="N4" s="621"/>
      <c r="O4" s="621"/>
      <c r="P4" s="621"/>
      <c r="Q4" s="621"/>
      <c r="R4" s="621"/>
      <c r="S4" s="621"/>
      <c r="T4" s="621"/>
      <c r="U4" s="621"/>
      <c r="V4" s="620"/>
      <c r="W4" s="962"/>
      <c r="X4" s="620"/>
      <c r="Y4" s="431"/>
      <c r="Z4" s="439"/>
    </row>
    <row r="5" spans="1:26" ht="3.75" customHeight="1">
      <c r="A5" s="422"/>
      <c r="B5" s="459"/>
      <c r="C5" s="1447" t="s">
        <v>314</v>
      </c>
      <c r="D5" s="1448"/>
      <c r="E5" s="454"/>
      <c r="F5" s="963"/>
      <c r="G5" s="963"/>
      <c r="H5" s="963"/>
      <c r="I5" s="963"/>
      <c r="J5" s="963"/>
      <c r="K5" s="963"/>
      <c r="L5" s="963"/>
      <c r="M5" s="963"/>
      <c r="N5" s="963"/>
      <c r="O5" s="963"/>
      <c r="P5" s="963"/>
      <c r="Q5" s="963"/>
      <c r="S5" s="963"/>
      <c r="T5" s="963"/>
      <c r="U5" s="963"/>
      <c r="V5" s="963"/>
      <c r="W5" s="963"/>
      <c r="X5" s="963"/>
      <c r="Y5" s="431"/>
      <c r="Z5" s="422"/>
    </row>
    <row r="6" spans="1:26" ht="13.5" customHeight="1">
      <c r="A6" s="422"/>
      <c r="B6" s="459"/>
      <c r="C6" s="1449"/>
      <c r="D6" s="1449"/>
      <c r="E6" s="454"/>
      <c r="F6" s="1431">
        <v>2011</v>
      </c>
      <c r="G6" s="1431"/>
      <c r="H6" s="1431"/>
      <c r="I6" s="1431"/>
      <c r="J6" s="1431">
        <v>2011</v>
      </c>
      <c r="K6" s="1431"/>
      <c r="L6" s="1431"/>
      <c r="M6" s="1431"/>
      <c r="N6" s="1431"/>
      <c r="O6" s="1431"/>
      <c r="P6" s="1431"/>
      <c r="Q6" s="1431"/>
      <c r="R6" s="1431"/>
      <c r="S6" s="1431"/>
      <c r="T6" s="1431"/>
      <c r="U6" s="482"/>
      <c r="V6" s="1432">
        <v>2012</v>
      </c>
      <c r="W6" s="1432"/>
      <c r="X6" s="1432"/>
      <c r="Y6" s="431"/>
      <c r="Z6" s="422"/>
    </row>
    <row r="7" spans="1:26">
      <c r="A7" s="422"/>
      <c r="B7" s="459"/>
      <c r="C7" s="454"/>
      <c r="D7" s="454"/>
      <c r="E7" s="557"/>
      <c r="F7" s="1433" t="s">
        <v>342</v>
      </c>
      <c r="G7" s="1433"/>
      <c r="H7" s="1433"/>
      <c r="I7" s="327"/>
      <c r="J7" s="1433" t="s">
        <v>343</v>
      </c>
      <c r="K7" s="1433"/>
      <c r="L7" s="1433"/>
      <c r="M7" s="742"/>
      <c r="N7" s="1434" t="s">
        <v>344</v>
      </c>
      <c r="O7" s="1434"/>
      <c r="P7" s="1434"/>
      <c r="Q7" s="742"/>
      <c r="R7" s="1434" t="s">
        <v>341</v>
      </c>
      <c r="S7" s="1434"/>
      <c r="T7" s="1434"/>
      <c r="U7" s="742"/>
      <c r="V7" s="1433" t="s">
        <v>342</v>
      </c>
      <c r="W7" s="1433"/>
      <c r="X7" s="1433"/>
      <c r="Y7" s="431"/>
      <c r="Z7" s="422"/>
    </row>
    <row r="8" spans="1:26" ht="4.5" customHeight="1">
      <c r="A8" s="422"/>
      <c r="B8" s="459"/>
      <c r="C8" s="454"/>
      <c r="D8" s="454"/>
      <c r="E8" s="454"/>
      <c r="F8" s="454"/>
      <c r="G8" s="454"/>
      <c r="H8" s="454"/>
      <c r="I8" s="454"/>
      <c r="J8" s="454"/>
      <c r="K8" s="454"/>
      <c r="L8" s="454"/>
      <c r="M8" s="454"/>
      <c r="N8" s="454"/>
      <c r="O8" s="454"/>
      <c r="P8" s="454"/>
      <c r="Q8" s="454"/>
      <c r="R8" s="454"/>
      <c r="S8" s="454"/>
      <c r="T8" s="454"/>
      <c r="U8" s="454"/>
      <c r="V8" s="454"/>
      <c r="W8" s="454"/>
      <c r="X8" s="454"/>
      <c r="Y8" s="431"/>
      <c r="Z8" s="422"/>
    </row>
    <row r="9" spans="1:26" s="628" customFormat="1" ht="14.25" customHeight="1">
      <c r="A9" s="580"/>
      <c r="B9" s="928"/>
      <c r="C9" s="1425" t="s">
        <v>3</v>
      </c>
      <c r="D9" s="1425"/>
      <c r="E9" s="630"/>
      <c r="F9" s="1442">
        <v>10641</v>
      </c>
      <c r="G9" s="1442"/>
      <c r="H9" s="1442"/>
      <c r="I9" s="964"/>
      <c r="J9" s="1442">
        <v>10643.3</v>
      </c>
      <c r="K9" s="1442"/>
      <c r="L9" s="1442"/>
      <c r="M9" s="964"/>
      <c r="N9" s="1442">
        <v>10648.7</v>
      </c>
      <c r="O9" s="1442"/>
      <c r="P9" s="1442"/>
      <c r="Q9" s="964"/>
      <c r="R9" s="1442">
        <v>10653.8</v>
      </c>
      <c r="S9" s="1442"/>
      <c r="T9" s="1442"/>
      <c r="U9" s="964"/>
      <c r="V9" s="1443">
        <v>10606.7</v>
      </c>
      <c r="W9" s="1443"/>
      <c r="X9" s="1443"/>
      <c r="Y9" s="431"/>
      <c r="Z9" s="580"/>
    </row>
    <row r="10" spans="1:26" ht="14.25" customHeight="1">
      <c r="A10" s="422"/>
      <c r="B10" s="432"/>
      <c r="C10" s="330" t="s">
        <v>99</v>
      </c>
      <c r="D10" s="433"/>
      <c r="E10" s="431"/>
      <c r="F10" s="1438">
        <v>5149.2</v>
      </c>
      <c r="G10" s="1438"/>
      <c r="H10" s="1438"/>
      <c r="I10" s="327"/>
      <c r="J10" s="1438">
        <v>5150.2</v>
      </c>
      <c r="K10" s="1438"/>
      <c r="L10" s="1438"/>
      <c r="M10" s="327"/>
      <c r="N10" s="1438">
        <v>5152.7</v>
      </c>
      <c r="O10" s="1438"/>
      <c r="P10" s="1438"/>
      <c r="Q10" s="327"/>
      <c r="R10" s="1438">
        <v>5154.8999999999996</v>
      </c>
      <c r="S10" s="1438"/>
      <c r="T10" s="1438"/>
      <c r="U10" s="327"/>
      <c r="V10" s="1439">
        <v>5130.2</v>
      </c>
      <c r="W10" s="1439"/>
      <c r="X10" s="1439"/>
      <c r="Y10" s="455"/>
      <c r="Z10" s="422"/>
    </row>
    <row r="11" spans="1:26" ht="14.25" customHeight="1">
      <c r="A11" s="422"/>
      <c r="B11" s="432"/>
      <c r="C11" s="330" t="s">
        <v>98</v>
      </c>
      <c r="D11" s="433"/>
      <c r="E11" s="431"/>
      <c r="F11" s="1438">
        <v>5491.8</v>
      </c>
      <c r="G11" s="1438"/>
      <c r="H11" s="1438"/>
      <c r="I11" s="327"/>
      <c r="J11" s="1438">
        <v>5493.1</v>
      </c>
      <c r="K11" s="1438"/>
      <c r="L11" s="1438"/>
      <c r="M11" s="327"/>
      <c r="N11" s="1438">
        <v>5496</v>
      </c>
      <c r="O11" s="1438"/>
      <c r="P11" s="1438"/>
      <c r="Q11" s="327"/>
      <c r="R11" s="1438">
        <v>5498.9</v>
      </c>
      <c r="S11" s="1438"/>
      <c r="T11" s="1438"/>
      <c r="U11" s="327"/>
      <c r="V11" s="1439">
        <v>5476.5</v>
      </c>
      <c r="W11" s="1439"/>
      <c r="X11" s="1439"/>
      <c r="Y11" s="455"/>
      <c r="Z11" s="422"/>
    </row>
    <row r="12" spans="1:26" ht="19.5" customHeight="1">
      <c r="A12" s="422"/>
      <c r="B12" s="432"/>
      <c r="C12" s="330" t="s">
        <v>338</v>
      </c>
      <c r="D12" s="965"/>
      <c r="E12" s="431"/>
      <c r="F12" s="1438">
        <v>1610.9</v>
      </c>
      <c r="G12" s="1438"/>
      <c r="H12" s="1438"/>
      <c r="I12" s="327"/>
      <c r="J12" s="1438">
        <v>1609.7</v>
      </c>
      <c r="K12" s="1438"/>
      <c r="L12" s="1438"/>
      <c r="M12" s="327"/>
      <c r="N12" s="1438">
        <v>1609</v>
      </c>
      <c r="O12" s="1438"/>
      <c r="P12" s="1438"/>
      <c r="Q12" s="327"/>
      <c r="R12" s="1438">
        <v>1608.2</v>
      </c>
      <c r="S12" s="1438"/>
      <c r="T12" s="1438"/>
      <c r="U12" s="327"/>
      <c r="V12" s="1439">
        <v>1592.8</v>
      </c>
      <c r="W12" s="1439"/>
      <c r="X12" s="1439"/>
      <c r="Y12" s="455"/>
      <c r="Z12" s="422"/>
    </row>
    <row r="13" spans="1:26" ht="14.25" customHeight="1">
      <c r="A13" s="422"/>
      <c r="B13" s="432"/>
      <c r="C13" s="330" t="s">
        <v>315</v>
      </c>
      <c r="D13" s="433"/>
      <c r="E13" s="431"/>
      <c r="F13" s="1438">
        <v>1152.4000000000001</v>
      </c>
      <c r="G13" s="1438"/>
      <c r="H13" s="1438"/>
      <c r="I13" s="327"/>
      <c r="J13" s="1438">
        <v>1145.9000000000001</v>
      </c>
      <c r="K13" s="1438"/>
      <c r="L13" s="1438"/>
      <c r="M13" s="327"/>
      <c r="N13" s="1438">
        <v>1139.7</v>
      </c>
      <c r="O13" s="1438"/>
      <c r="P13" s="1438"/>
      <c r="Q13" s="327"/>
      <c r="R13" s="1438">
        <v>1133.4000000000001</v>
      </c>
      <c r="S13" s="1438"/>
      <c r="T13" s="1438"/>
      <c r="U13" s="327"/>
      <c r="V13" s="1439">
        <v>1136.9000000000001</v>
      </c>
      <c r="W13" s="1439"/>
      <c r="X13" s="1439"/>
      <c r="Y13" s="455"/>
      <c r="Z13" s="422"/>
    </row>
    <row r="14" spans="1:26" ht="14.25" customHeight="1">
      <c r="A14" s="422"/>
      <c r="B14" s="432"/>
      <c r="C14" s="330" t="s">
        <v>316</v>
      </c>
      <c r="D14" s="433"/>
      <c r="E14" s="431"/>
      <c r="F14" s="1438">
        <v>3160.5</v>
      </c>
      <c r="G14" s="1438"/>
      <c r="H14" s="1438"/>
      <c r="I14" s="327"/>
      <c r="J14" s="1438">
        <v>3155</v>
      </c>
      <c r="K14" s="1438"/>
      <c r="L14" s="1438"/>
      <c r="M14" s="327"/>
      <c r="N14" s="1438">
        <v>3150.4</v>
      </c>
      <c r="O14" s="1438"/>
      <c r="P14" s="1438"/>
      <c r="Q14" s="327"/>
      <c r="R14" s="1438">
        <v>3145.6</v>
      </c>
      <c r="S14" s="1438"/>
      <c r="T14" s="1438"/>
      <c r="U14" s="327"/>
      <c r="V14" s="1439">
        <v>3111.1</v>
      </c>
      <c r="W14" s="1439"/>
      <c r="X14" s="1439"/>
      <c r="Y14" s="455"/>
      <c r="Z14" s="422"/>
    </row>
    <row r="15" spans="1:26" ht="14.25" customHeight="1">
      <c r="A15" s="422"/>
      <c r="B15" s="432"/>
      <c r="C15" s="330" t="s">
        <v>317</v>
      </c>
      <c r="D15" s="433"/>
      <c r="E15" s="431"/>
      <c r="F15" s="1438">
        <v>4717.1000000000004</v>
      </c>
      <c r="G15" s="1438"/>
      <c r="H15" s="1438"/>
      <c r="I15" s="327"/>
      <c r="J15" s="1438">
        <v>4732.7</v>
      </c>
      <c r="K15" s="1438"/>
      <c r="L15" s="1438"/>
      <c r="M15" s="327"/>
      <c r="N15" s="1438">
        <v>4749.7</v>
      </c>
      <c r="O15" s="1438"/>
      <c r="P15" s="1438"/>
      <c r="Q15" s="327"/>
      <c r="R15" s="1438">
        <v>4766.5</v>
      </c>
      <c r="S15" s="1438"/>
      <c r="T15" s="1438"/>
      <c r="U15" s="327"/>
      <c r="V15" s="1439">
        <v>4765.8999999999996</v>
      </c>
      <c r="W15" s="1439"/>
      <c r="X15" s="1439"/>
      <c r="Y15" s="455"/>
      <c r="Z15" s="422"/>
    </row>
    <row r="16" spans="1:26" s="628" customFormat="1" ht="19.5" customHeight="1">
      <c r="A16" s="580"/>
      <c r="B16" s="928"/>
      <c r="C16" s="1425" t="s">
        <v>337</v>
      </c>
      <c r="D16" s="1425"/>
      <c r="E16" s="630"/>
      <c r="F16" s="1442">
        <v>5554.8</v>
      </c>
      <c r="G16" s="1442"/>
      <c r="H16" s="1442"/>
      <c r="I16" s="964"/>
      <c r="J16" s="1442">
        <v>5568</v>
      </c>
      <c r="K16" s="1442"/>
      <c r="L16" s="1442"/>
      <c r="M16" s="964"/>
      <c r="N16" s="1442">
        <v>5543.4</v>
      </c>
      <c r="O16" s="1442"/>
      <c r="P16" s="1442"/>
      <c r="Q16" s="964"/>
      <c r="R16" s="1442">
        <v>5506.5</v>
      </c>
      <c r="S16" s="1442"/>
      <c r="T16" s="1442"/>
      <c r="U16" s="964"/>
      <c r="V16" s="1443">
        <v>5481.7</v>
      </c>
      <c r="W16" s="1443"/>
      <c r="X16" s="1443"/>
      <c r="Y16" s="966"/>
      <c r="Z16" s="580"/>
    </row>
    <row r="17" spans="1:32" ht="14.25" customHeight="1">
      <c r="A17" s="422"/>
      <c r="B17" s="432"/>
      <c r="C17" s="330" t="s">
        <v>99</v>
      </c>
      <c r="D17" s="433"/>
      <c r="E17" s="431"/>
      <c r="F17" s="1438">
        <v>2945.6</v>
      </c>
      <c r="G17" s="1438"/>
      <c r="H17" s="1438"/>
      <c r="I17" s="327"/>
      <c r="J17" s="1438">
        <v>2943.5</v>
      </c>
      <c r="K17" s="1438"/>
      <c r="L17" s="1438"/>
      <c r="M17" s="327"/>
      <c r="N17" s="1438">
        <v>2952.4</v>
      </c>
      <c r="O17" s="1438"/>
      <c r="P17" s="1438"/>
      <c r="Q17" s="327"/>
      <c r="R17" s="1438">
        <v>2920.6</v>
      </c>
      <c r="S17" s="1438"/>
      <c r="T17" s="1438"/>
      <c r="U17" s="327"/>
      <c r="V17" s="1439">
        <v>2888.2</v>
      </c>
      <c r="W17" s="1439"/>
      <c r="X17" s="1439"/>
      <c r="Y17" s="455"/>
      <c r="Z17" s="422"/>
    </row>
    <row r="18" spans="1:32" ht="14.25" customHeight="1">
      <c r="A18" s="422"/>
      <c r="B18" s="432"/>
      <c r="C18" s="330" t="s">
        <v>98</v>
      </c>
      <c r="D18" s="433"/>
      <c r="E18" s="431"/>
      <c r="F18" s="1438">
        <v>2609.1999999999998</v>
      </c>
      <c r="G18" s="1438"/>
      <c r="H18" s="1438"/>
      <c r="I18" s="327"/>
      <c r="J18" s="1438">
        <v>2624.5</v>
      </c>
      <c r="K18" s="1438"/>
      <c r="L18" s="1438"/>
      <c r="M18" s="327"/>
      <c r="N18" s="1438">
        <v>2591</v>
      </c>
      <c r="O18" s="1438"/>
      <c r="P18" s="1438"/>
      <c r="Q18" s="327"/>
      <c r="R18" s="1438">
        <v>2585.8000000000002</v>
      </c>
      <c r="S18" s="1438"/>
      <c r="T18" s="1438"/>
      <c r="U18" s="327"/>
      <c r="V18" s="1439">
        <v>2593.5</v>
      </c>
      <c r="W18" s="1439"/>
      <c r="X18" s="1439"/>
      <c r="Y18" s="455"/>
      <c r="Z18" s="422"/>
    </row>
    <row r="19" spans="1:32" ht="19.5" customHeight="1">
      <c r="A19" s="422"/>
      <c r="B19" s="432"/>
      <c r="C19" s="330" t="s">
        <v>315</v>
      </c>
      <c r="D19" s="433"/>
      <c r="E19" s="431"/>
      <c r="F19" s="1438">
        <v>445.6</v>
      </c>
      <c r="G19" s="1438"/>
      <c r="H19" s="1438"/>
      <c r="I19" s="327"/>
      <c r="J19" s="1438">
        <v>427.7</v>
      </c>
      <c r="K19" s="1438"/>
      <c r="L19" s="1438"/>
      <c r="M19" s="327"/>
      <c r="N19" s="1438">
        <v>460.6</v>
      </c>
      <c r="O19" s="1438"/>
      <c r="P19" s="1438"/>
      <c r="Q19" s="327"/>
      <c r="R19" s="1438">
        <v>441.4</v>
      </c>
      <c r="S19" s="1438"/>
      <c r="T19" s="1438"/>
      <c r="U19" s="327"/>
      <c r="V19" s="1439">
        <v>426.7</v>
      </c>
      <c r="W19" s="1439"/>
      <c r="X19" s="1439"/>
      <c r="Y19" s="455"/>
      <c r="Z19" s="422"/>
    </row>
    <row r="20" spans="1:32" ht="14.25" customHeight="1">
      <c r="A20" s="422"/>
      <c r="B20" s="432"/>
      <c r="C20" s="330" t="s">
        <v>316</v>
      </c>
      <c r="D20" s="433"/>
      <c r="E20" s="431"/>
      <c r="F20" s="1438">
        <v>2868.4</v>
      </c>
      <c r="G20" s="1438"/>
      <c r="H20" s="1438"/>
      <c r="I20" s="327"/>
      <c r="J20" s="1438">
        <v>2882.8</v>
      </c>
      <c r="K20" s="1438"/>
      <c r="L20" s="1438"/>
      <c r="M20" s="327"/>
      <c r="N20" s="1438">
        <v>2849.3</v>
      </c>
      <c r="O20" s="1438"/>
      <c r="P20" s="1438"/>
      <c r="Q20" s="327"/>
      <c r="R20" s="1438">
        <v>2844</v>
      </c>
      <c r="S20" s="1438"/>
      <c r="T20" s="1438"/>
      <c r="U20" s="327"/>
      <c r="V20" s="1439">
        <v>2823.7</v>
      </c>
      <c r="W20" s="1439"/>
      <c r="X20" s="1439"/>
      <c r="Y20" s="455"/>
      <c r="Z20" s="422"/>
    </row>
    <row r="21" spans="1:32" ht="14.25" customHeight="1">
      <c r="A21" s="422"/>
      <c r="B21" s="432"/>
      <c r="C21" s="330" t="s">
        <v>317</v>
      </c>
      <c r="D21" s="433"/>
      <c r="E21" s="431"/>
      <c r="F21" s="1438">
        <v>2240.9</v>
      </c>
      <c r="G21" s="1438"/>
      <c r="H21" s="1438"/>
      <c r="I21" s="327"/>
      <c r="J21" s="1438">
        <v>2257.5</v>
      </c>
      <c r="K21" s="1438"/>
      <c r="L21" s="1438"/>
      <c r="M21" s="327"/>
      <c r="N21" s="1438">
        <v>2233.5</v>
      </c>
      <c r="O21" s="1438"/>
      <c r="P21" s="1438"/>
      <c r="Q21" s="327"/>
      <c r="R21" s="1438">
        <v>2221.1</v>
      </c>
      <c r="S21" s="1438"/>
      <c r="T21" s="1438"/>
      <c r="U21" s="327"/>
      <c r="V21" s="1439">
        <v>2231.4</v>
      </c>
      <c r="W21" s="1439"/>
      <c r="X21" s="1439"/>
      <c r="Y21" s="455"/>
      <c r="Z21" s="422"/>
    </row>
    <row r="22" spans="1:32" s="971" customFormat="1" ht="19.5" customHeight="1">
      <c r="A22" s="930"/>
      <c r="B22" s="967"/>
      <c r="C22" s="1425" t="s">
        <v>659</v>
      </c>
      <c r="D22" s="1425"/>
      <c r="E22" s="968"/>
      <c r="F22" s="1441">
        <v>61.5</v>
      </c>
      <c r="G22" s="1441"/>
      <c r="H22" s="1441"/>
      <c r="I22" s="969"/>
      <c r="J22" s="1441">
        <v>61.6</v>
      </c>
      <c r="K22" s="1441"/>
      <c r="L22" s="1441"/>
      <c r="M22" s="969"/>
      <c r="N22" s="1441">
        <v>61.3</v>
      </c>
      <c r="O22" s="1441"/>
      <c r="P22" s="1441"/>
      <c r="Q22" s="969"/>
      <c r="R22" s="1441">
        <v>60.9</v>
      </c>
      <c r="S22" s="1441"/>
      <c r="T22" s="1441"/>
      <c r="U22" s="969"/>
      <c r="V22" s="1440">
        <v>60.8</v>
      </c>
      <c r="W22" s="1440"/>
      <c r="X22" s="1440"/>
      <c r="Y22" s="970"/>
      <c r="Z22" s="930"/>
    </row>
    <row r="23" spans="1:32" ht="14.25" customHeight="1">
      <c r="A23" s="422"/>
      <c r="B23" s="432"/>
      <c r="C23" s="330" t="s">
        <v>99</v>
      </c>
      <c r="D23" s="433"/>
      <c r="E23" s="431"/>
      <c r="F23" s="1438">
        <v>68.099999999999994</v>
      </c>
      <c r="G23" s="1438"/>
      <c r="H23" s="1438"/>
      <c r="I23" s="326"/>
      <c r="J23" s="1438">
        <v>68.099999999999994</v>
      </c>
      <c r="K23" s="1438"/>
      <c r="L23" s="1438"/>
      <c r="M23" s="326"/>
      <c r="N23" s="1438">
        <v>68.2</v>
      </c>
      <c r="O23" s="1438"/>
      <c r="P23" s="1438"/>
      <c r="Q23" s="326"/>
      <c r="R23" s="1438">
        <v>67.400000000000006</v>
      </c>
      <c r="S23" s="1438"/>
      <c r="T23" s="1438"/>
      <c r="U23" s="326"/>
      <c r="V23" s="1439">
        <v>66.900000000000006</v>
      </c>
      <c r="W23" s="1439"/>
      <c r="X23" s="1439"/>
      <c r="Y23" s="455"/>
      <c r="Z23" s="422"/>
    </row>
    <row r="24" spans="1:32" ht="14.25" customHeight="1">
      <c r="A24" s="422"/>
      <c r="B24" s="432"/>
      <c r="C24" s="330" t="s">
        <v>98</v>
      </c>
      <c r="D24" s="433"/>
      <c r="E24" s="431"/>
      <c r="F24" s="1438">
        <v>55.4</v>
      </c>
      <c r="G24" s="1438"/>
      <c r="H24" s="1438"/>
      <c r="I24" s="326"/>
      <c r="J24" s="1438">
        <v>55.7</v>
      </c>
      <c r="K24" s="1438"/>
      <c r="L24" s="1438"/>
      <c r="M24" s="326"/>
      <c r="N24" s="1438">
        <v>55</v>
      </c>
      <c r="O24" s="1438"/>
      <c r="P24" s="1438"/>
      <c r="Q24" s="326"/>
      <c r="R24" s="1438">
        <v>54.8</v>
      </c>
      <c r="S24" s="1438"/>
      <c r="T24" s="1438"/>
      <c r="U24" s="326"/>
      <c r="V24" s="1439">
        <v>55.2</v>
      </c>
      <c r="W24" s="1439"/>
      <c r="X24" s="1439"/>
      <c r="Y24" s="455"/>
      <c r="Z24" s="422"/>
    </row>
    <row r="25" spans="1:32" ht="19.5" customHeight="1">
      <c r="A25" s="422"/>
      <c r="B25" s="432"/>
      <c r="C25" s="330" t="s">
        <v>333</v>
      </c>
      <c r="D25" s="433"/>
      <c r="E25" s="431"/>
      <c r="F25" s="1438">
        <v>74.3</v>
      </c>
      <c r="G25" s="1438"/>
      <c r="H25" s="1438"/>
      <c r="I25" s="326"/>
      <c r="J25" s="1438">
        <v>74.3</v>
      </c>
      <c r="K25" s="1438"/>
      <c r="L25" s="1438"/>
      <c r="M25" s="326"/>
      <c r="N25" s="1438">
        <v>74.2</v>
      </c>
      <c r="O25" s="1438"/>
      <c r="P25" s="1438"/>
      <c r="Q25" s="326"/>
      <c r="R25" s="1438">
        <v>73.7</v>
      </c>
      <c r="S25" s="1438"/>
      <c r="T25" s="1438"/>
      <c r="U25" s="326"/>
      <c r="V25" s="1439">
        <v>73.8</v>
      </c>
      <c r="W25" s="1439"/>
      <c r="X25" s="1439"/>
      <c r="Y25" s="455"/>
      <c r="Z25" s="422"/>
    </row>
    <row r="26" spans="1:32" ht="14.25" customHeight="1">
      <c r="A26" s="422"/>
      <c r="B26" s="432"/>
      <c r="C26" s="330" t="s">
        <v>315</v>
      </c>
      <c r="D26" s="433"/>
      <c r="E26" s="431"/>
      <c r="F26" s="1438">
        <v>38.700000000000003</v>
      </c>
      <c r="G26" s="1438"/>
      <c r="H26" s="1438"/>
      <c r="I26" s="326"/>
      <c r="J26" s="1438">
        <v>37.299999999999997</v>
      </c>
      <c r="K26" s="1438"/>
      <c r="L26" s="1438"/>
      <c r="M26" s="326"/>
      <c r="N26" s="1438">
        <v>40.4</v>
      </c>
      <c r="O26" s="1438"/>
      <c r="P26" s="1438"/>
      <c r="Q26" s="326"/>
      <c r="R26" s="1438">
        <v>38.9</v>
      </c>
      <c r="S26" s="1438"/>
      <c r="T26" s="1438"/>
      <c r="U26" s="326"/>
      <c r="V26" s="1439">
        <v>37.5</v>
      </c>
      <c r="W26" s="1439"/>
      <c r="X26" s="1439"/>
      <c r="Y26" s="455"/>
      <c r="Z26" s="422"/>
    </row>
    <row r="27" spans="1:32" ht="14.25" customHeight="1">
      <c r="A27" s="422"/>
      <c r="B27" s="432"/>
      <c r="C27" s="330" t="s">
        <v>316</v>
      </c>
      <c r="D27" s="431"/>
      <c r="E27" s="431"/>
      <c r="F27" s="1435">
        <v>90.8</v>
      </c>
      <c r="G27" s="1435"/>
      <c r="H27" s="1435"/>
      <c r="I27" s="326"/>
      <c r="J27" s="1435">
        <v>91.4</v>
      </c>
      <c r="K27" s="1435"/>
      <c r="L27" s="1435"/>
      <c r="M27" s="326"/>
      <c r="N27" s="1435">
        <v>90.4</v>
      </c>
      <c r="O27" s="1435"/>
      <c r="P27" s="1435"/>
      <c r="Q27" s="326"/>
      <c r="R27" s="1435">
        <v>90.4</v>
      </c>
      <c r="S27" s="1435"/>
      <c r="T27" s="1435"/>
      <c r="U27" s="326"/>
      <c r="V27" s="1436">
        <v>90.8</v>
      </c>
      <c r="W27" s="1436"/>
      <c r="X27" s="1436"/>
      <c r="Y27" s="455"/>
      <c r="Z27" s="422"/>
    </row>
    <row r="28" spans="1:32" ht="14.25" customHeight="1">
      <c r="A28" s="422"/>
      <c r="B28" s="432"/>
      <c r="C28" s="330" t="s">
        <v>317</v>
      </c>
      <c r="D28" s="431"/>
      <c r="E28" s="431"/>
      <c r="F28" s="1435">
        <v>47.5</v>
      </c>
      <c r="G28" s="1435"/>
      <c r="H28" s="1435"/>
      <c r="I28" s="326"/>
      <c r="J28" s="1435">
        <v>47.7</v>
      </c>
      <c r="K28" s="1435"/>
      <c r="L28" s="1435"/>
      <c r="M28" s="326"/>
      <c r="N28" s="1435">
        <v>47</v>
      </c>
      <c r="O28" s="1435"/>
      <c r="P28" s="1435"/>
      <c r="Q28" s="326"/>
      <c r="R28" s="1435">
        <v>46.6</v>
      </c>
      <c r="S28" s="1435"/>
      <c r="T28" s="1435"/>
      <c r="U28" s="326"/>
      <c r="V28" s="1436">
        <v>46.8</v>
      </c>
      <c r="W28" s="1436"/>
      <c r="X28" s="1436"/>
      <c r="Y28" s="455"/>
      <c r="Z28" s="422"/>
    </row>
    <row r="29" spans="1:32" ht="13.5" customHeight="1">
      <c r="A29" s="422"/>
      <c r="B29" s="432"/>
      <c r="C29" s="329" t="s">
        <v>336</v>
      </c>
      <c r="D29" s="431"/>
      <c r="E29" s="326"/>
      <c r="F29" s="326"/>
      <c r="G29" s="326"/>
      <c r="H29" s="326"/>
      <c r="I29" s="972"/>
      <c r="J29" s="326"/>
      <c r="K29" s="326"/>
      <c r="L29" s="326"/>
      <c r="M29" s="326"/>
      <c r="N29" s="326"/>
      <c r="O29" s="326"/>
      <c r="P29" s="326"/>
      <c r="Q29" s="326"/>
      <c r="R29" s="326"/>
      <c r="S29" s="326"/>
      <c r="T29" s="326"/>
      <c r="U29" s="326"/>
      <c r="V29" s="326"/>
      <c r="W29" s="326"/>
      <c r="X29" s="326"/>
      <c r="Y29" s="455"/>
      <c r="Z29" s="422"/>
    </row>
    <row r="30" spans="1:32" ht="10.5" customHeight="1" thickBot="1">
      <c r="A30" s="422"/>
      <c r="B30" s="432"/>
      <c r="C30" s="973"/>
      <c r="D30" s="455"/>
      <c r="E30" s="455"/>
      <c r="F30" s="455"/>
      <c r="G30" s="455"/>
      <c r="H30" s="455"/>
      <c r="I30" s="455"/>
      <c r="J30" s="455"/>
      <c r="K30" s="455"/>
      <c r="L30" s="455"/>
      <c r="M30" s="455"/>
      <c r="N30" s="455"/>
      <c r="O30" s="455"/>
      <c r="P30" s="455"/>
      <c r="Q30" s="455"/>
      <c r="R30" s="455"/>
      <c r="S30" s="455"/>
      <c r="T30" s="455"/>
      <c r="U30" s="455"/>
      <c r="V30" s="1437"/>
      <c r="W30" s="1437"/>
      <c r="X30" s="1437"/>
      <c r="Y30" s="455"/>
      <c r="Z30" s="422"/>
      <c r="AA30" s="706"/>
      <c r="AC30" s="706"/>
      <c r="AD30" s="706"/>
      <c r="AE30" s="706"/>
      <c r="AF30" s="706"/>
    </row>
    <row r="31" spans="1:32" s="443" customFormat="1" ht="13.5" customHeight="1" thickBot="1">
      <c r="A31" s="439"/>
      <c r="B31" s="440"/>
      <c r="C31" s="578" t="s">
        <v>660</v>
      </c>
      <c r="D31" s="974"/>
      <c r="E31" s="974"/>
      <c r="F31" s="974"/>
      <c r="G31" s="974"/>
      <c r="H31" s="974"/>
      <c r="I31" s="974"/>
      <c r="J31" s="974"/>
      <c r="K31" s="974"/>
      <c r="L31" s="974"/>
      <c r="M31" s="974"/>
      <c r="N31" s="974"/>
      <c r="O31" s="974"/>
      <c r="P31" s="974"/>
      <c r="Q31" s="974"/>
      <c r="R31" s="974"/>
      <c r="S31" s="974"/>
      <c r="T31" s="974"/>
      <c r="U31" s="974"/>
      <c r="V31" s="975"/>
      <c r="W31" s="974"/>
      <c r="X31" s="975"/>
      <c r="Y31" s="455"/>
      <c r="Z31" s="439"/>
    </row>
    <row r="32" spans="1:32" s="443" customFormat="1" ht="6" customHeight="1">
      <c r="A32" s="439"/>
      <c r="B32" s="440"/>
      <c r="C32" s="1429" t="s">
        <v>318</v>
      </c>
      <c r="D32" s="1429"/>
      <c r="E32" s="441"/>
      <c r="F32" s="441"/>
      <c r="G32" s="441"/>
      <c r="H32" s="441"/>
      <c r="I32" s="441"/>
      <c r="J32" s="441"/>
      <c r="K32" s="441"/>
      <c r="L32" s="441"/>
      <c r="M32" s="441"/>
      <c r="N32" s="441"/>
      <c r="O32" s="441"/>
      <c r="P32" s="441"/>
      <c r="Q32" s="441"/>
      <c r="R32" s="441"/>
      <c r="S32" s="441"/>
      <c r="T32" s="441"/>
      <c r="U32" s="441"/>
      <c r="V32" s="441"/>
      <c r="W32" s="441"/>
      <c r="X32" s="441"/>
      <c r="Y32" s="455"/>
      <c r="Z32" s="439"/>
    </row>
    <row r="33" spans="1:26" ht="13.5" customHeight="1">
      <c r="A33" s="422"/>
      <c r="B33" s="432"/>
      <c r="C33" s="1430"/>
      <c r="D33" s="1430"/>
      <c r="E33" s="457"/>
      <c r="F33" s="1431">
        <v>2011</v>
      </c>
      <c r="G33" s="1431"/>
      <c r="H33" s="1431"/>
      <c r="I33" s="1431"/>
      <c r="J33" s="1431">
        <v>2011</v>
      </c>
      <c r="K33" s="1431"/>
      <c r="L33" s="1431"/>
      <c r="M33" s="1431"/>
      <c r="N33" s="1431"/>
      <c r="O33" s="1431"/>
      <c r="P33" s="1431"/>
      <c r="Q33" s="1431"/>
      <c r="R33" s="1431"/>
      <c r="S33" s="1431"/>
      <c r="T33" s="1431"/>
      <c r="U33" s="482"/>
      <c r="V33" s="1432">
        <v>2012</v>
      </c>
      <c r="W33" s="1432"/>
      <c r="X33" s="1432"/>
      <c r="Y33" s="455"/>
      <c r="Z33" s="422"/>
    </row>
    <row r="34" spans="1:26">
      <c r="A34" s="422"/>
      <c r="B34" s="432"/>
      <c r="C34" s="454"/>
      <c r="D34" s="454"/>
      <c r="E34" s="976"/>
      <c r="F34" s="1433" t="s">
        <v>342</v>
      </c>
      <c r="G34" s="1433"/>
      <c r="H34" s="1433"/>
      <c r="I34" s="327"/>
      <c r="J34" s="1433" t="s">
        <v>343</v>
      </c>
      <c r="K34" s="1433"/>
      <c r="L34" s="1433"/>
      <c r="M34" s="742"/>
      <c r="N34" s="1434" t="s">
        <v>344</v>
      </c>
      <c r="O34" s="1434"/>
      <c r="P34" s="1434"/>
      <c r="Q34" s="742"/>
      <c r="R34" s="1434" t="s">
        <v>341</v>
      </c>
      <c r="S34" s="1434"/>
      <c r="T34" s="1434"/>
      <c r="U34" s="742"/>
      <c r="V34" s="1433" t="s">
        <v>342</v>
      </c>
      <c r="W34" s="1433"/>
      <c r="X34" s="1433"/>
      <c r="Y34" s="455"/>
      <c r="Z34" s="422"/>
    </row>
    <row r="35" spans="1:26">
      <c r="A35" s="422"/>
      <c r="B35" s="432"/>
      <c r="C35" s="454"/>
      <c r="D35" s="454"/>
      <c r="E35" s="976"/>
      <c r="F35" s="656" t="s">
        <v>319</v>
      </c>
      <c r="G35" s="977"/>
      <c r="H35" s="656" t="s">
        <v>168</v>
      </c>
      <c r="I35" s="742"/>
      <c r="J35" s="889" t="s">
        <v>319</v>
      </c>
      <c r="K35" s="977"/>
      <c r="L35" s="656" t="s">
        <v>168</v>
      </c>
      <c r="M35" s="328"/>
      <c r="N35" s="656" t="s">
        <v>319</v>
      </c>
      <c r="O35" s="977"/>
      <c r="P35" s="656" t="s">
        <v>168</v>
      </c>
      <c r="Q35" s="978"/>
      <c r="R35" s="889" t="s">
        <v>319</v>
      </c>
      <c r="S35" s="977"/>
      <c r="T35" s="889" t="s">
        <v>168</v>
      </c>
      <c r="U35" s="326"/>
      <c r="V35" s="889" t="s">
        <v>319</v>
      </c>
      <c r="W35" s="977"/>
      <c r="X35" s="889" t="s">
        <v>168</v>
      </c>
      <c r="Y35" s="455"/>
      <c r="Z35" s="422"/>
    </row>
    <row r="36" spans="1:26" ht="3" customHeight="1">
      <c r="A36" s="422"/>
      <c r="B36" s="432"/>
      <c r="C36" s="454"/>
      <c r="D36" s="454"/>
      <c r="E36" s="976"/>
      <c r="F36" s="742"/>
      <c r="G36" s="742"/>
      <c r="H36" s="742"/>
      <c r="I36" s="979"/>
      <c r="J36" s="742"/>
      <c r="K36" s="742"/>
      <c r="L36" s="742"/>
      <c r="M36" s="980"/>
      <c r="N36" s="742"/>
      <c r="O36" s="742"/>
      <c r="P36" s="742"/>
      <c r="Q36" s="981"/>
      <c r="R36" s="891"/>
      <c r="S36" s="981"/>
      <c r="T36" s="742"/>
      <c r="U36" s="981"/>
      <c r="V36" s="891"/>
      <c r="W36" s="981"/>
      <c r="X36" s="742"/>
      <c r="Y36" s="455"/>
      <c r="Z36" s="422"/>
    </row>
    <row r="37" spans="1:26" ht="12" customHeight="1">
      <c r="A37" s="422"/>
      <c r="B37" s="432"/>
      <c r="C37" s="1425" t="s">
        <v>3</v>
      </c>
      <c r="D37" s="1425"/>
      <c r="E37" s="976"/>
      <c r="F37" s="982">
        <v>10641</v>
      </c>
      <c r="G37" s="982"/>
      <c r="H37" s="982">
        <v>100</v>
      </c>
      <c r="I37" s="982"/>
      <c r="J37" s="982">
        <v>10643.3</v>
      </c>
      <c r="K37" s="982"/>
      <c r="L37" s="982">
        <v>100</v>
      </c>
      <c r="M37" s="982"/>
      <c r="N37" s="983">
        <v>10648.7</v>
      </c>
      <c r="O37" s="982"/>
      <c r="P37" s="982">
        <v>100</v>
      </c>
      <c r="Q37" s="982"/>
      <c r="R37" s="983">
        <v>10653.8</v>
      </c>
      <c r="S37" s="982"/>
      <c r="T37" s="982">
        <v>100</v>
      </c>
      <c r="U37" s="982"/>
      <c r="V37" s="983">
        <v>10606.7</v>
      </c>
      <c r="W37" s="982"/>
      <c r="X37" s="982">
        <v>100</v>
      </c>
      <c r="Y37" s="455"/>
      <c r="Z37" s="422"/>
    </row>
    <row r="38" spans="1:26" ht="12" customHeight="1">
      <c r="A38" s="422"/>
      <c r="B38" s="432"/>
      <c r="C38" s="890"/>
      <c r="D38" s="890" t="s">
        <v>338</v>
      </c>
      <c r="E38" s="976"/>
      <c r="F38" s="984">
        <v>1610.9</v>
      </c>
      <c r="G38" s="984"/>
      <c r="H38" s="984">
        <v>15.1</v>
      </c>
      <c r="I38" s="982"/>
      <c r="J38" s="984">
        <v>1609.7</v>
      </c>
      <c r="K38" s="984"/>
      <c r="L38" s="984">
        <v>15.1</v>
      </c>
      <c r="M38" s="982"/>
      <c r="N38" s="985">
        <v>1609</v>
      </c>
      <c r="O38" s="984"/>
      <c r="P38" s="984">
        <v>15.1</v>
      </c>
      <c r="Q38" s="982"/>
      <c r="R38" s="985">
        <v>1608.2</v>
      </c>
      <c r="S38" s="984"/>
      <c r="T38" s="984">
        <v>15.1</v>
      </c>
      <c r="U38" s="982"/>
      <c r="V38" s="985">
        <v>1592.8</v>
      </c>
      <c r="W38" s="984"/>
      <c r="X38" s="984">
        <v>15</v>
      </c>
      <c r="Y38" s="455"/>
      <c r="Z38" s="422"/>
    </row>
    <row r="39" spans="1:26" ht="12" customHeight="1">
      <c r="A39" s="422"/>
      <c r="B39" s="432"/>
      <c r="C39" s="890"/>
      <c r="D39" s="890" t="s">
        <v>643</v>
      </c>
      <c r="E39" s="976"/>
      <c r="F39" s="984">
        <v>1929.8</v>
      </c>
      <c r="G39" s="984"/>
      <c r="H39" s="984">
        <v>18.100000000000001</v>
      </c>
      <c r="I39" s="982"/>
      <c r="J39" s="984">
        <v>1936.8</v>
      </c>
      <c r="K39" s="984"/>
      <c r="L39" s="984">
        <v>18.2</v>
      </c>
      <c r="M39" s="982"/>
      <c r="N39" s="985">
        <v>1944.3</v>
      </c>
      <c r="O39" s="984"/>
      <c r="P39" s="984">
        <v>18.3</v>
      </c>
      <c r="Q39" s="982"/>
      <c r="R39" s="985">
        <v>1951.7</v>
      </c>
      <c r="S39" s="984"/>
      <c r="T39" s="984">
        <v>18.3</v>
      </c>
      <c r="U39" s="982"/>
      <c r="V39" s="985">
        <v>1962.1</v>
      </c>
      <c r="W39" s="984"/>
      <c r="X39" s="984">
        <v>18.5</v>
      </c>
      <c r="Y39" s="455"/>
      <c r="Z39" s="422"/>
    </row>
    <row r="40" spans="1:26" s="989" customFormat="1" ht="18" customHeight="1">
      <c r="A40" s="986"/>
      <c r="B40" s="987"/>
      <c r="C40" s="890" t="s">
        <v>359</v>
      </c>
      <c r="D40" s="890"/>
      <c r="E40" s="267"/>
      <c r="F40" s="984">
        <v>3744.5</v>
      </c>
      <c r="G40" s="984"/>
      <c r="H40" s="984">
        <v>35.200000000000003</v>
      </c>
      <c r="I40" s="984"/>
      <c r="J40" s="984">
        <v>3744.9</v>
      </c>
      <c r="K40" s="984"/>
      <c r="L40" s="984">
        <v>35.200000000000003</v>
      </c>
      <c r="M40" s="984"/>
      <c r="N40" s="985">
        <v>3746.4</v>
      </c>
      <c r="O40" s="984"/>
      <c r="P40" s="984">
        <v>35.200000000000003</v>
      </c>
      <c r="Q40" s="984"/>
      <c r="R40" s="985">
        <v>3747.7</v>
      </c>
      <c r="S40" s="984"/>
      <c r="T40" s="984">
        <v>35.200000000000003</v>
      </c>
      <c r="U40" s="984"/>
      <c r="V40" s="985">
        <v>3726.5</v>
      </c>
      <c r="W40" s="984"/>
      <c r="X40" s="984">
        <v>35.1</v>
      </c>
      <c r="Y40" s="988"/>
      <c r="Z40" s="986"/>
    </row>
    <row r="41" spans="1:26" ht="12" customHeight="1">
      <c r="A41" s="422"/>
      <c r="B41" s="432"/>
      <c r="C41" s="890"/>
      <c r="D41" s="319" t="s">
        <v>338</v>
      </c>
      <c r="E41" s="267"/>
      <c r="F41" s="990">
        <v>567.5</v>
      </c>
      <c r="G41" s="990"/>
      <c r="H41" s="990">
        <v>15.2</v>
      </c>
      <c r="I41" s="990"/>
      <c r="J41" s="990">
        <v>565.6</v>
      </c>
      <c r="K41" s="990"/>
      <c r="L41" s="990">
        <v>15.1</v>
      </c>
      <c r="M41" s="990"/>
      <c r="N41" s="991">
        <v>563.9</v>
      </c>
      <c r="O41" s="990"/>
      <c r="P41" s="990">
        <v>15.1</v>
      </c>
      <c r="Q41" s="990"/>
      <c r="R41" s="991">
        <v>562.1</v>
      </c>
      <c r="S41" s="990"/>
      <c r="T41" s="990">
        <v>15</v>
      </c>
      <c r="U41" s="990"/>
      <c r="V41" s="991">
        <v>551.79999999999995</v>
      </c>
      <c r="W41" s="990"/>
      <c r="X41" s="990">
        <v>14.8</v>
      </c>
      <c r="Y41" s="455"/>
      <c r="Z41" s="422"/>
    </row>
    <row r="42" spans="1:26" ht="12" customHeight="1">
      <c r="A42" s="422"/>
      <c r="B42" s="432"/>
      <c r="C42" s="890"/>
      <c r="D42" s="319" t="s">
        <v>643</v>
      </c>
      <c r="E42" s="267"/>
      <c r="F42" s="990">
        <v>601.9</v>
      </c>
      <c r="G42" s="990"/>
      <c r="H42" s="990">
        <v>16.100000000000001</v>
      </c>
      <c r="I42" s="990"/>
      <c r="J42" s="990">
        <v>604.79999999999995</v>
      </c>
      <c r="K42" s="990"/>
      <c r="L42" s="990">
        <v>16.100000000000001</v>
      </c>
      <c r="M42" s="990"/>
      <c r="N42" s="991">
        <v>607.9</v>
      </c>
      <c r="O42" s="990"/>
      <c r="P42" s="990">
        <v>16.2</v>
      </c>
      <c r="Q42" s="990"/>
      <c r="R42" s="991">
        <v>610.9</v>
      </c>
      <c r="S42" s="990"/>
      <c r="T42" s="990">
        <v>16.3</v>
      </c>
      <c r="U42" s="990"/>
      <c r="V42" s="991">
        <v>616.6</v>
      </c>
      <c r="W42" s="990"/>
      <c r="X42" s="990">
        <v>16.5</v>
      </c>
      <c r="Y42" s="455"/>
      <c r="Z42" s="422"/>
    </row>
    <row r="43" spans="1:26" s="989" customFormat="1" ht="18" customHeight="1">
      <c r="A43" s="986"/>
      <c r="B43" s="987"/>
      <c r="C43" s="890" t="s">
        <v>360</v>
      </c>
      <c r="D43" s="890"/>
      <c r="E43" s="267"/>
      <c r="F43" s="984">
        <v>2375.1</v>
      </c>
      <c r="G43" s="984"/>
      <c r="H43" s="984">
        <v>22.3</v>
      </c>
      <c r="I43" s="984"/>
      <c r="J43" s="984">
        <v>2374.3000000000002</v>
      </c>
      <c r="K43" s="984"/>
      <c r="L43" s="984">
        <v>22.3</v>
      </c>
      <c r="M43" s="984"/>
      <c r="N43" s="985">
        <v>2374.1999999999998</v>
      </c>
      <c r="O43" s="984"/>
      <c r="P43" s="984">
        <v>22.3</v>
      </c>
      <c r="Q43" s="984"/>
      <c r="R43" s="985">
        <v>2373.9</v>
      </c>
      <c r="S43" s="984"/>
      <c r="T43" s="984">
        <v>22.3</v>
      </c>
      <c r="U43" s="984"/>
      <c r="V43" s="985">
        <v>2361.5</v>
      </c>
      <c r="W43" s="984"/>
      <c r="X43" s="984">
        <v>22.3</v>
      </c>
      <c r="Y43" s="988"/>
      <c r="Z43" s="986"/>
    </row>
    <row r="44" spans="1:26" ht="12" customHeight="1">
      <c r="A44" s="422"/>
      <c r="B44" s="432"/>
      <c r="C44" s="890"/>
      <c r="D44" s="319" t="s">
        <v>338</v>
      </c>
      <c r="E44" s="267"/>
      <c r="F44" s="990">
        <v>324.5</v>
      </c>
      <c r="G44" s="990"/>
      <c r="H44" s="990">
        <v>13.7</v>
      </c>
      <c r="I44" s="990"/>
      <c r="J44" s="990">
        <v>323.7</v>
      </c>
      <c r="K44" s="990"/>
      <c r="L44" s="990">
        <v>13.6</v>
      </c>
      <c r="M44" s="990"/>
      <c r="N44" s="991">
        <v>323</v>
      </c>
      <c r="O44" s="990"/>
      <c r="P44" s="990">
        <v>13.6</v>
      </c>
      <c r="Q44" s="990"/>
      <c r="R44" s="991">
        <v>322.3</v>
      </c>
      <c r="S44" s="990"/>
      <c r="T44" s="990">
        <v>13.6</v>
      </c>
      <c r="U44" s="990"/>
      <c r="V44" s="991">
        <v>319</v>
      </c>
      <c r="W44" s="990"/>
      <c r="X44" s="990">
        <v>13.5</v>
      </c>
      <c r="Y44" s="455"/>
      <c r="Z44" s="422"/>
    </row>
    <row r="45" spans="1:26" ht="12" customHeight="1">
      <c r="A45" s="422"/>
      <c r="B45" s="432"/>
      <c r="C45" s="890"/>
      <c r="D45" s="319" t="s">
        <v>643</v>
      </c>
      <c r="E45" s="267"/>
      <c r="F45" s="990">
        <v>494.2</v>
      </c>
      <c r="G45" s="990"/>
      <c r="H45" s="990">
        <v>20.8</v>
      </c>
      <c r="I45" s="990"/>
      <c r="J45" s="990">
        <v>494.9</v>
      </c>
      <c r="K45" s="990"/>
      <c r="L45" s="990">
        <v>20.8</v>
      </c>
      <c r="M45" s="990"/>
      <c r="N45" s="991">
        <v>495.6</v>
      </c>
      <c r="O45" s="990"/>
      <c r="P45" s="990">
        <v>20.9</v>
      </c>
      <c r="Q45" s="990"/>
      <c r="R45" s="991">
        <v>496.4</v>
      </c>
      <c r="S45" s="990"/>
      <c r="T45" s="990">
        <v>20.9</v>
      </c>
      <c r="U45" s="990"/>
      <c r="V45" s="991">
        <v>499.3</v>
      </c>
      <c r="W45" s="990"/>
      <c r="X45" s="990">
        <v>21.1</v>
      </c>
      <c r="Y45" s="455"/>
      <c r="Z45" s="422"/>
    </row>
    <row r="46" spans="1:26" s="989" customFormat="1" ht="18" customHeight="1">
      <c r="A46" s="986"/>
      <c r="B46" s="987"/>
      <c r="C46" s="890" t="s">
        <v>86</v>
      </c>
      <c r="D46" s="890"/>
      <c r="E46" s="267"/>
      <c r="F46" s="984">
        <v>2842.1</v>
      </c>
      <c r="G46" s="984"/>
      <c r="H46" s="984">
        <v>26.7</v>
      </c>
      <c r="I46" s="984"/>
      <c r="J46" s="984">
        <v>2844.9</v>
      </c>
      <c r="K46" s="984"/>
      <c r="L46" s="984">
        <v>26.7</v>
      </c>
      <c r="M46" s="984"/>
      <c r="N46" s="985">
        <v>2848.5</v>
      </c>
      <c r="O46" s="984"/>
      <c r="P46" s="984">
        <v>26.7</v>
      </c>
      <c r="Q46" s="984"/>
      <c r="R46" s="985">
        <v>2852</v>
      </c>
      <c r="S46" s="984"/>
      <c r="T46" s="984">
        <v>26.8</v>
      </c>
      <c r="U46" s="984"/>
      <c r="V46" s="985">
        <v>2844.7</v>
      </c>
      <c r="W46" s="984"/>
      <c r="X46" s="984">
        <v>26.8</v>
      </c>
      <c r="Y46" s="988"/>
      <c r="Z46" s="986"/>
    </row>
    <row r="47" spans="1:26" ht="12" customHeight="1">
      <c r="A47" s="422"/>
      <c r="B47" s="432"/>
      <c r="C47" s="890"/>
      <c r="D47" s="319" t="s">
        <v>338</v>
      </c>
      <c r="E47" s="267"/>
      <c r="F47" s="990">
        <v>462.5</v>
      </c>
      <c r="G47" s="990"/>
      <c r="H47" s="990">
        <v>16.3</v>
      </c>
      <c r="I47" s="990"/>
      <c r="J47" s="990">
        <v>463.9</v>
      </c>
      <c r="K47" s="990"/>
      <c r="L47" s="990">
        <v>16.3</v>
      </c>
      <c r="M47" s="990"/>
      <c r="N47" s="991">
        <v>465.5</v>
      </c>
      <c r="O47" s="990"/>
      <c r="P47" s="990">
        <v>16.3</v>
      </c>
      <c r="Q47" s="990"/>
      <c r="R47" s="991">
        <v>467.1</v>
      </c>
      <c r="S47" s="990"/>
      <c r="T47" s="990">
        <v>16.399999999999999</v>
      </c>
      <c r="U47" s="990"/>
      <c r="V47" s="991">
        <v>466.5</v>
      </c>
      <c r="W47" s="990"/>
      <c r="X47" s="990">
        <v>16.399999999999999</v>
      </c>
      <c r="Y47" s="455"/>
      <c r="Z47" s="422"/>
    </row>
    <row r="48" spans="1:26" ht="12" customHeight="1">
      <c r="A48" s="422"/>
      <c r="B48" s="432"/>
      <c r="C48" s="890"/>
      <c r="D48" s="319" t="s">
        <v>643</v>
      </c>
      <c r="E48" s="267"/>
      <c r="F48" s="990">
        <v>513</v>
      </c>
      <c r="G48" s="990"/>
      <c r="H48" s="990">
        <v>18.100000000000001</v>
      </c>
      <c r="I48" s="990"/>
      <c r="J48" s="990">
        <v>516.20000000000005</v>
      </c>
      <c r="K48" s="990"/>
      <c r="L48" s="990">
        <v>18.100000000000001</v>
      </c>
      <c r="M48" s="990"/>
      <c r="N48" s="991">
        <v>519.5</v>
      </c>
      <c r="O48" s="990"/>
      <c r="P48" s="990">
        <v>18.2</v>
      </c>
      <c r="Q48" s="990"/>
      <c r="R48" s="991">
        <v>522.79999999999995</v>
      </c>
      <c r="S48" s="990"/>
      <c r="T48" s="990">
        <v>18.3</v>
      </c>
      <c r="U48" s="990"/>
      <c r="V48" s="991">
        <v>525.6</v>
      </c>
      <c r="W48" s="990"/>
      <c r="X48" s="990">
        <v>18.5</v>
      </c>
      <c r="Y48" s="455"/>
      <c r="Z48" s="422"/>
    </row>
    <row r="49" spans="1:26" s="989" customFormat="1" ht="18" customHeight="1">
      <c r="A49" s="986"/>
      <c r="B49" s="987"/>
      <c r="C49" s="890" t="s">
        <v>362</v>
      </c>
      <c r="D49" s="890"/>
      <c r="E49" s="267"/>
      <c r="F49" s="984">
        <v>748.5</v>
      </c>
      <c r="G49" s="984"/>
      <c r="H49" s="984">
        <v>7</v>
      </c>
      <c r="I49" s="984"/>
      <c r="J49" s="984">
        <v>747.6</v>
      </c>
      <c r="K49" s="984"/>
      <c r="L49" s="984">
        <v>7</v>
      </c>
      <c r="M49" s="984"/>
      <c r="N49" s="985">
        <v>746.9</v>
      </c>
      <c r="O49" s="984"/>
      <c r="P49" s="984">
        <v>7</v>
      </c>
      <c r="Q49" s="984"/>
      <c r="R49" s="985">
        <v>746.3</v>
      </c>
      <c r="S49" s="984"/>
      <c r="T49" s="984">
        <v>7</v>
      </c>
      <c r="U49" s="984"/>
      <c r="V49" s="985">
        <v>742.3</v>
      </c>
      <c r="W49" s="984"/>
      <c r="X49" s="984">
        <v>7</v>
      </c>
      <c r="Y49" s="988"/>
      <c r="Z49" s="986"/>
    </row>
    <row r="50" spans="1:26" ht="12" customHeight="1">
      <c r="A50" s="422"/>
      <c r="B50" s="432"/>
      <c r="C50" s="890"/>
      <c r="D50" s="319" t="s">
        <v>338</v>
      </c>
      <c r="E50" s="267"/>
      <c r="F50" s="990">
        <v>99.8</v>
      </c>
      <c r="G50" s="990"/>
      <c r="H50" s="990">
        <v>13.3</v>
      </c>
      <c r="I50" s="990"/>
      <c r="J50" s="990">
        <v>99.7</v>
      </c>
      <c r="K50" s="990"/>
      <c r="L50" s="990">
        <v>13.3</v>
      </c>
      <c r="M50" s="990"/>
      <c r="N50" s="991">
        <v>99.7</v>
      </c>
      <c r="O50" s="990"/>
      <c r="P50" s="990">
        <v>13.3</v>
      </c>
      <c r="Q50" s="990"/>
      <c r="R50" s="991">
        <v>99.7</v>
      </c>
      <c r="S50" s="990"/>
      <c r="T50" s="990">
        <v>13.4</v>
      </c>
      <c r="U50" s="990"/>
      <c r="V50" s="991">
        <v>99.2</v>
      </c>
      <c r="W50" s="990"/>
      <c r="X50" s="990">
        <v>13.4</v>
      </c>
      <c r="Y50" s="455"/>
      <c r="Z50" s="422"/>
    </row>
    <row r="51" spans="1:26" ht="12" customHeight="1">
      <c r="A51" s="422"/>
      <c r="B51" s="432"/>
      <c r="C51" s="890"/>
      <c r="D51" s="319" t="s">
        <v>643</v>
      </c>
      <c r="E51" s="267"/>
      <c r="F51" s="990">
        <v>173.2</v>
      </c>
      <c r="G51" s="990"/>
      <c r="H51" s="990">
        <v>23.1</v>
      </c>
      <c r="I51" s="990"/>
      <c r="J51" s="990">
        <v>173</v>
      </c>
      <c r="K51" s="990"/>
      <c r="L51" s="990">
        <v>23.1</v>
      </c>
      <c r="M51" s="990"/>
      <c r="N51" s="991">
        <v>173</v>
      </c>
      <c r="O51" s="990"/>
      <c r="P51" s="990">
        <v>23.2</v>
      </c>
      <c r="Q51" s="990"/>
      <c r="R51" s="991">
        <v>172.9</v>
      </c>
      <c r="S51" s="990"/>
      <c r="T51" s="990">
        <v>23.2</v>
      </c>
      <c r="U51" s="990"/>
      <c r="V51" s="991">
        <v>172</v>
      </c>
      <c r="W51" s="990"/>
      <c r="X51" s="990">
        <v>23.2</v>
      </c>
      <c r="Y51" s="455"/>
      <c r="Z51" s="422"/>
    </row>
    <row r="52" spans="1:26" s="989" customFormat="1" ht="18" customHeight="1">
      <c r="A52" s="986"/>
      <c r="B52" s="987"/>
      <c r="C52" s="890" t="s">
        <v>363</v>
      </c>
      <c r="D52" s="890"/>
      <c r="E52" s="267"/>
      <c r="F52" s="984">
        <v>437.3</v>
      </c>
      <c r="G52" s="984"/>
      <c r="H52" s="984">
        <v>4.0999999999999996</v>
      </c>
      <c r="I52" s="984"/>
      <c r="J52" s="984">
        <v>438</v>
      </c>
      <c r="K52" s="984"/>
      <c r="L52" s="984">
        <v>4.0999999999999996</v>
      </c>
      <c r="M52" s="984"/>
      <c r="N52" s="985">
        <v>438.8</v>
      </c>
      <c r="O52" s="984"/>
      <c r="P52" s="984">
        <v>4.0999999999999996</v>
      </c>
      <c r="Q52" s="984"/>
      <c r="R52" s="985">
        <v>439.6</v>
      </c>
      <c r="S52" s="984"/>
      <c r="T52" s="984">
        <v>4.0999999999999996</v>
      </c>
      <c r="U52" s="984"/>
      <c r="V52" s="985">
        <v>438</v>
      </c>
      <c r="W52" s="984"/>
      <c r="X52" s="984">
        <v>4.0999999999999996</v>
      </c>
      <c r="Y52" s="988"/>
      <c r="Z52" s="986"/>
    </row>
    <row r="53" spans="1:26" ht="12" customHeight="1">
      <c r="A53" s="422"/>
      <c r="B53" s="432"/>
      <c r="C53" s="890"/>
      <c r="D53" s="319" t="s">
        <v>338</v>
      </c>
      <c r="E53" s="267"/>
      <c r="F53" s="990">
        <v>69.3</v>
      </c>
      <c r="G53" s="990"/>
      <c r="H53" s="990">
        <v>15.8</v>
      </c>
      <c r="I53" s="990"/>
      <c r="J53" s="990">
        <v>69.7</v>
      </c>
      <c r="K53" s="990"/>
      <c r="L53" s="990">
        <v>15.9</v>
      </c>
      <c r="M53" s="990"/>
      <c r="N53" s="991">
        <v>70.099999999999994</v>
      </c>
      <c r="O53" s="990"/>
      <c r="P53" s="990">
        <v>16</v>
      </c>
      <c r="Q53" s="990"/>
      <c r="R53" s="991">
        <v>70.5</v>
      </c>
      <c r="S53" s="990"/>
      <c r="T53" s="990">
        <v>16</v>
      </c>
      <c r="U53" s="990"/>
      <c r="V53" s="991">
        <v>69.8</v>
      </c>
      <c r="W53" s="990"/>
      <c r="X53" s="990">
        <v>15.9</v>
      </c>
      <c r="Y53" s="455"/>
      <c r="Z53" s="422"/>
    </row>
    <row r="54" spans="1:26" ht="12" customHeight="1">
      <c r="A54" s="422"/>
      <c r="B54" s="432"/>
      <c r="C54" s="890"/>
      <c r="D54" s="319" t="s">
        <v>643</v>
      </c>
      <c r="E54" s="267"/>
      <c r="F54" s="990">
        <v>84.4</v>
      </c>
      <c r="G54" s="990"/>
      <c r="H54" s="990">
        <v>19.3</v>
      </c>
      <c r="I54" s="990"/>
      <c r="J54" s="990">
        <v>84.7</v>
      </c>
      <c r="K54" s="990"/>
      <c r="L54" s="990">
        <v>19.3</v>
      </c>
      <c r="M54" s="990"/>
      <c r="N54" s="991">
        <v>85</v>
      </c>
      <c r="O54" s="990"/>
      <c r="P54" s="990">
        <v>19.399999999999999</v>
      </c>
      <c r="Q54" s="990"/>
      <c r="R54" s="991">
        <v>85.3</v>
      </c>
      <c r="S54" s="990"/>
      <c r="T54" s="990">
        <v>19.399999999999999</v>
      </c>
      <c r="U54" s="990"/>
      <c r="V54" s="991">
        <v>85.2</v>
      </c>
      <c r="W54" s="990"/>
      <c r="X54" s="990">
        <v>19.5</v>
      </c>
      <c r="Y54" s="455"/>
      <c r="Z54" s="422"/>
    </row>
    <row r="55" spans="1:26" s="989" customFormat="1" ht="18" customHeight="1">
      <c r="A55" s="986"/>
      <c r="B55" s="987"/>
      <c r="C55" s="890" t="s">
        <v>255</v>
      </c>
      <c r="D55" s="890"/>
      <c r="E55" s="267"/>
      <c r="F55" s="984">
        <v>245.9</v>
      </c>
      <c r="G55" s="984"/>
      <c r="H55" s="984">
        <v>2.2999999999999998</v>
      </c>
      <c r="I55" s="984"/>
      <c r="J55" s="984">
        <v>246</v>
      </c>
      <c r="K55" s="984"/>
      <c r="L55" s="984">
        <v>2.2999999999999998</v>
      </c>
      <c r="M55" s="984"/>
      <c r="N55" s="985">
        <v>246.2</v>
      </c>
      <c r="O55" s="984"/>
      <c r="P55" s="984">
        <v>2.2999999999999998</v>
      </c>
      <c r="Q55" s="984"/>
      <c r="R55" s="985">
        <v>246.4</v>
      </c>
      <c r="S55" s="984"/>
      <c r="T55" s="984">
        <v>2.2999999999999998</v>
      </c>
      <c r="U55" s="984"/>
      <c r="V55" s="985">
        <v>246.3</v>
      </c>
      <c r="W55" s="984"/>
      <c r="X55" s="984">
        <v>2.2999999999999998</v>
      </c>
      <c r="Y55" s="988"/>
      <c r="Z55" s="986"/>
    </row>
    <row r="56" spans="1:26" ht="12" customHeight="1">
      <c r="A56" s="422"/>
      <c r="B56" s="432"/>
      <c r="C56" s="890"/>
      <c r="D56" s="319" t="s">
        <v>338</v>
      </c>
      <c r="E56" s="267"/>
      <c r="F56" s="990">
        <v>44.8</v>
      </c>
      <c r="G56" s="990"/>
      <c r="H56" s="990">
        <v>18.2</v>
      </c>
      <c r="I56" s="990"/>
      <c r="J56" s="990">
        <v>44.6</v>
      </c>
      <c r="K56" s="990"/>
      <c r="L56" s="990">
        <v>18.100000000000001</v>
      </c>
      <c r="M56" s="990"/>
      <c r="N56" s="991">
        <v>44.5</v>
      </c>
      <c r="O56" s="990"/>
      <c r="P56" s="990">
        <v>18.100000000000001</v>
      </c>
      <c r="Q56" s="990"/>
      <c r="R56" s="991">
        <v>44.4</v>
      </c>
      <c r="S56" s="990"/>
      <c r="T56" s="990">
        <v>18</v>
      </c>
      <c r="U56" s="990"/>
      <c r="V56" s="991">
        <v>44.2</v>
      </c>
      <c r="W56" s="990"/>
      <c r="X56" s="990">
        <v>17.899999999999999</v>
      </c>
      <c r="Y56" s="455"/>
      <c r="Z56" s="422"/>
    </row>
    <row r="57" spans="1:26" ht="12" customHeight="1">
      <c r="A57" s="422"/>
      <c r="B57" s="432"/>
      <c r="C57" s="890"/>
      <c r="D57" s="319" t="s">
        <v>643</v>
      </c>
      <c r="E57" s="267"/>
      <c r="F57" s="990">
        <v>31.1</v>
      </c>
      <c r="G57" s="990"/>
      <c r="H57" s="990">
        <v>12.6</v>
      </c>
      <c r="I57" s="990"/>
      <c r="J57" s="990">
        <v>31.2</v>
      </c>
      <c r="K57" s="990"/>
      <c r="L57" s="990">
        <v>12.7</v>
      </c>
      <c r="M57" s="990"/>
      <c r="N57" s="991">
        <v>31.3</v>
      </c>
      <c r="O57" s="990"/>
      <c r="P57" s="990">
        <v>12.7</v>
      </c>
      <c r="Q57" s="990"/>
      <c r="R57" s="991">
        <v>31.4</v>
      </c>
      <c r="S57" s="990"/>
      <c r="T57" s="990">
        <v>12.7</v>
      </c>
      <c r="U57" s="990"/>
      <c r="V57" s="991">
        <v>31.1</v>
      </c>
      <c r="W57" s="990"/>
      <c r="X57" s="990">
        <v>12.6</v>
      </c>
      <c r="Y57" s="455"/>
      <c r="Z57" s="422"/>
    </row>
    <row r="58" spans="1:26" s="989" customFormat="1" ht="18" customHeight="1">
      <c r="A58" s="986"/>
      <c r="B58" s="987"/>
      <c r="C58" s="890" t="s">
        <v>256</v>
      </c>
      <c r="D58" s="890"/>
      <c r="E58" s="267"/>
      <c r="F58" s="984">
        <v>247.6</v>
      </c>
      <c r="G58" s="984"/>
      <c r="H58" s="984">
        <v>2.2999999999999998</v>
      </c>
      <c r="I58" s="984"/>
      <c r="J58" s="984">
        <v>247.6</v>
      </c>
      <c r="K58" s="984"/>
      <c r="L58" s="984">
        <v>2.2999999999999998</v>
      </c>
      <c r="M58" s="984"/>
      <c r="N58" s="985">
        <v>247.8</v>
      </c>
      <c r="O58" s="984"/>
      <c r="P58" s="984">
        <v>2.2999999999999998</v>
      </c>
      <c r="Q58" s="984"/>
      <c r="R58" s="985">
        <v>247.9</v>
      </c>
      <c r="S58" s="984"/>
      <c r="T58" s="984">
        <v>2.2999999999999998</v>
      </c>
      <c r="U58" s="984"/>
      <c r="V58" s="985">
        <v>247.4</v>
      </c>
      <c r="W58" s="984"/>
      <c r="X58" s="984">
        <v>2.2999999999999998</v>
      </c>
      <c r="Y58" s="988"/>
      <c r="Z58" s="986"/>
    </row>
    <row r="59" spans="1:26" ht="12" customHeight="1">
      <c r="A59" s="422"/>
      <c r="B59" s="432"/>
      <c r="C59" s="890"/>
      <c r="D59" s="319" t="s">
        <v>338</v>
      </c>
      <c r="E59" s="267"/>
      <c r="F59" s="990">
        <v>42.5</v>
      </c>
      <c r="G59" s="990"/>
      <c r="H59" s="990">
        <v>17.2</v>
      </c>
      <c r="I59" s="990"/>
      <c r="J59" s="990">
        <v>42.3</v>
      </c>
      <c r="K59" s="990"/>
      <c r="L59" s="990">
        <v>17.100000000000001</v>
      </c>
      <c r="M59" s="990"/>
      <c r="N59" s="991">
        <v>42.2</v>
      </c>
      <c r="O59" s="990"/>
      <c r="P59" s="990">
        <v>17</v>
      </c>
      <c r="Q59" s="990"/>
      <c r="R59" s="991">
        <v>42.1</v>
      </c>
      <c r="S59" s="990"/>
      <c r="T59" s="990">
        <v>17</v>
      </c>
      <c r="U59" s="990"/>
      <c r="V59" s="991">
        <v>42.2</v>
      </c>
      <c r="W59" s="990"/>
      <c r="X59" s="990">
        <v>17.100000000000001</v>
      </c>
      <c r="Y59" s="455"/>
      <c r="Z59" s="422"/>
    </row>
    <row r="60" spans="1:26" ht="12" customHeight="1">
      <c r="A60" s="422"/>
      <c r="B60" s="432"/>
      <c r="C60" s="890"/>
      <c r="D60" s="319" t="s">
        <v>643</v>
      </c>
      <c r="E60" s="267"/>
      <c r="F60" s="990">
        <v>32.1</v>
      </c>
      <c r="G60" s="990"/>
      <c r="H60" s="990">
        <v>13</v>
      </c>
      <c r="I60" s="990"/>
      <c r="J60" s="990">
        <v>32</v>
      </c>
      <c r="K60" s="990"/>
      <c r="L60" s="990">
        <v>12.9</v>
      </c>
      <c r="M60" s="990"/>
      <c r="N60" s="991">
        <v>32</v>
      </c>
      <c r="O60" s="990"/>
      <c r="P60" s="990">
        <v>12.9</v>
      </c>
      <c r="Q60" s="990"/>
      <c r="R60" s="991">
        <v>32</v>
      </c>
      <c r="S60" s="990"/>
      <c r="T60" s="990">
        <v>12.9</v>
      </c>
      <c r="U60" s="990"/>
      <c r="V60" s="991">
        <v>32.200000000000003</v>
      </c>
      <c r="W60" s="990"/>
      <c r="X60" s="990">
        <v>13</v>
      </c>
      <c r="Y60" s="455"/>
      <c r="Z60" s="422"/>
    </row>
    <row r="61" spans="1:26" s="989" customFormat="1" ht="6.75" customHeight="1">
      <c r="A61" s="986"/>
      <c r="B61" s="992"/>
      <c r="C61" s="993"/>
      <c r="D61" s="993"/>
      <c r="E61" s="993"/>
      <c r="F61" s="993"/>
      <c r="G61" s="993"/>
      <c r="H61" s="993"/>
      <c r="I61" s="993"/>
      <c r="J61" s="993"/>
      <c r="K61" s="993"/>
      <c r="L61" s="993"/>
      <c r="M61" s="993"/>
      <c r="N61" s="993"/>
      <c r="O61" s="993"/>
      <c r="P61" s="993"/>
      <c r="Q61" s="993"/>
      <c r="R61" s="993"/>
      <c r="S61" s="993"/>
      <c r="T61" s="993"/>
      <c r="U61" s="993"/>
      <c r="V61" s="993"/>
      <c r="W61" s="993"/>
      <c r="X61" s="993"/>
      <c r="Y61" s="988"/>
      <c r="Z61" s="986"/>
    </row>
    <row r="62" spans="1:26" ht="11.25" customHeight="1" thickBot="1">
      <c r="A62" s="422"/>
      <c r="B62" s="992"/>
      <c r="C62" s="556" t="s">
        <v>320</v>
      </c>
      <c r="D62" s="454"/>
      <c r="E62" s="267"/>
      <c r="G62" s="487"/>
      <c r="H62" s="590" t="s">
        <v>136</v>
      </c>
      <c r="I62" s="487"/>
      <c r="J62" s="487"/>
      <c r="K62" s="487"/>
      <c r="L62" s="487"/>
      <c r="M62" s="487"/>
      <c r="N62" s="761"/>
      <c r="O62" s="487"/>
      <c r="P62" s="487"/>
      <c r="Q62" s="487"/>
      <c r="R62" s="487"/>
      <c r="S62" s="487"/>
      <c r="T62" s="487"/>
      <c r="U62" s="487"/>
      <c r="V62" s="487"/>
      <c r="W62" s="487"/>
      <c r="X62" s="487"/>
      <c r="Y62" s="455"/>
      <c r="Z62" s="422"/>
    </row>
    <row r="63" spans="1:26" ht="13.5" thickBot="1">
      <c r="A63" s="422"/>
      <c r="B63" s="994">
        <v>6</v>
      </c>
      <c r="C63" s="1426" t="s">
        <v>655</v>
      </c>
      <c r="D63" s="1427"/>
      <c r="E63" s="1427"/>
      <c r="F63" s="433"/>
      <c r="G63" s="433"/>
      <c r="H63" s="433"/>
      <c r="I63" s="433"/>
      <c r="J63" s="433"/>
      <c r="K63" s="433"/>
      <c r="L63" s="433"/>
      <c r="M63" s="433"/>
      <c r="N63" s="433"/>
      <c r="O63" s="433"/>
      <c r="P63" s="433"/>
      <c r="Q63" s="433"/>
      <c r="R63" s="433"/>
      <c r="S63" s="433"/>
      <c r="T63" s="433"/>
      <c r="U63" s="433"/>
      <c r="V63" s="433"/>
      <c r="W63" s="433"/>
      <c r="X63" s="433"/>
      <c r="Y63" s="433"/>
      <c r="Z63" s="433"/>
    </row>
    <row r="64" spans="1:26">
      <c r="V64" s="995"/>
      <c r="W64" s="995"/>
      <c r="X64" s="995"/>
    </row>
    <row r="65" spans="18:25">
      <c r="V65" s="995"/>
      <c r="W65" s="995"/>
      <c r="X65" s="995"/>
    </row>
    <row r="66" spans="18:25">
      <c r="V66" s="995"/>
      <c r="W66" s="995"/>
      <c r="X66" s="995"/>
    </row>
    <row r="67" spans="18:25">
      <c r="V67" s="995"/>
      <c r="W67" s="995"/>
      <c r="X67" s="995"/>
    </row>
    <row r="68" spans="18:25">
      <c r="R68" s="568"/>
      <c r="S68" s="568"/>
      <c r="T68" s="568"/>
      <c r="U68" s="568"/>
      <c r="V68" s="996"/>
      <c r="W68" s="996"/>
      <c r="X68" s="996"/>
      <c r="Y68" s="568"/>
    </row>
    <row r="69" spans="18:25">
      <c r="R69" s="568"/>
      <c r="S69" s="568"/>
      <c r="T69" s="568"/>
      <c r="U69" s="568"/>
      <c r="V69" s="996"/>
      <c r="W69" s="996"/>
      <c r="X69" s="996"/>
      <c r="Y69" s="568"/>
    </row>
    <row r="70" spans="18:25">
      <c r="R70" s="568"/>
      <c r="S70" s="568"/>
      <c r="T70" s="568"/>
      <c r="U70" s="568"/>
      <c r="V70" s="568"/>
      <c r="W70" s="568"/>
      <c r="X70" s="568"/>
      <c r="Y70" s="568"/>
    </row>
    <row r="71" spans="18:25">
      <c r="R71" s="568"/>
      <c r="S71" s="568"/>
      <c r="T71" s="568"/>
      <c r="U71" s="568"/>
      <c r="V71" s="568"/>
      <c r="W71" s="568"/>
      <c r="X71" s="568"/>
      <c r="Y71" s="568"/>
    </row>
    <row r="72" spans="18:25">
      <c r="R72" s="568"/>
      <c r="S72" s="568"/>
      <c r="T72" s="568"/>
      <c r="U72" s="568"/>
      <c r="V72" s="568"/>
      <c r="W72" s="568"/>
      <c r="X72" s="568"/>
      <c r="Y72" s="568"/>
    </row>
    <row r="73" spans="18:25">
      <c r="R73" s="568"/>
      <c r="S73" s="568"/>
      <c r="T73" s="568"/>
      <c r="U73" s="568"/>
      <c r="V73" s="568"/>
      <c r="W73" s="568"/>
      <c r="X73" s="568"/>
      <c r="Y73" s="568"/>
    </row>
    <row r="74" spans="18:25" ht="8.25" customHeight="1">
      <c r="R74" s="568"/>
      <c r="S74" s="568"/>
      <c r="T74" s="568"/>
      <c r="U74" s="568"/>
      <c r="V74" s="568"/>
      <c r="W74" s="568"/>
      <c r="X74" s="568"/>
      <c r="Y74" s="568"/>
    </row>
    <row r="75" spans="18:25">
      <c r="R75" s="568"/>
      <c r="S75" s="568"/>
      <c r="T75" s="568"/>
      <c r="U75" s="568"/>
      <c r="V75" s="568"/>
      <c r="W75" s="568"/>
      <c r="X75" s="568"/>
      <c r="Y75" s="568"/>
    </row>
    <row r="76" spans="18:25" ht="9" customHeight="1">
      <c r="R76" s="568"/>
      <c r="S76" s="568"/>
      <c r="T76" s="568"/>
      <c r="U76" s="568"/>
      <c r="V76" s="568"/>
      <c r="W76" s="568"/>
      <c r="X76" s="568"/>
      <c r="Y76" s="997"/>
    </row>
    <row r="77" spans="18:25" ht="8.25" customHeight="1">
      <c r="R77" s="568"/>
      <c r="S77" s="568"/>
      <c r="T77" s="568"/>
      <c r="U77" s="568"/>
      <c r="V77" s="1428"/>
      <c r="W77" s="1428"/>
      <c r="X77" s="1428"/>
      <c r="Y77" s="1428"/>
    </row>
    <row r="78" spans="18:25" ht="9.75" customHeight="1">
      <c r="R78" s="568"/>
      <c r="S78" s="568"/>
      <c r="T78" s="568"/>
      <c r="U78" s="568"/>
      <c r="V78" s="568"/>
      <c r="W78" s="568"/>
      <c r="X78" s="568"/>
      <c r="Y78" s="568"/>
    </row>
    <row r="79" spans="18:25">
      <c r="R79" s="568"/>
      <c r="S79" s="568"/>
      <c r="T79" s="568"/>
      <c r="U79" s="568"/>
      <c r="V79" s="568"/>
      <c r="W79" s="568"/>
      <c r="X79" s="568"/>
      <c r="Y79" s="568"/>
    </row>
  </sheetData>
  <mergeCells count="125">
    <mergeCell ref="C9:D9"/>
    <mergeCell ref="F9:H9"/>
    <mergeCell ref="J9:L9"/>
    <mergeCell ref="N9:P9"/>
    <mergeCell ref="R9:T9"/>
    <mergeCell ref="V9:X9"/>
    <mergeCell ref="N1:X1"/>
    <mergeCell ref="V3:X3"/>
    <mergeCell ref="C5:D6"/>
    <mergeCell ref="F6:T6"/>
    <mergeCell ref="V6:X6"/>
    <mergeCell ref="F7:H7"/>
    <mergeCell ref="J7:L7"/>
    <mergeCell ref="N7:P7"/>
    <mergeCell ref="R7:T7"/>
    <mergeCell ref="V7:X7"/>
    <mergeCell ref="F10:H10"/>
    <mergeCell ref="J10:L10"/>
    <mergeCell ref="N10:P10"/>
    <mergeCell ref="R10:T10"/>
    <mergeCell ref="V10:X10"/>
    <mergeCell ref="F11:H11"/>
    <mergeCell ref="J11:L11"/>
    <mergeCell ref="N11:P11"/>
    <mergeCell ref="R11:T11"/>
    <mergeCell ref="V11:X11"/>
    <mergeCell ref="F12:H12"/>
    <mergeCell ref="J12:L12"/>
    <mergeCell ref="N12:P12"/>
    <mergeCell ref="R12:T12"/>
    <mergeCell ref="V12:X12"/>
    <mergeCell ref="F13:H13"/>
    <mergeCell ref="J13:L13"/>
    <mergeCell ref="N13:P13"/>
    <mergeCell ref="R13:T13"/>
    <mergeCell ref="V13:X13"/>
    <mergeCell ref="C16:D16"/>
    <mergeCell ref="F16:H16"/>
    <mergeCell ref="J16:L16"/>
    <mergeCell ref="N16:P16"/>
    <mergeCell ref="R16:T16"/>
    <mergeCell ref="V16:X16"/>
    <mergeCell ref="F14:H14"/>
    <mergeCell ref="J14:L14"/>
    <mergeCell ref="N14:P14"/>
    <mergeCell ref="R14:T14"/>
    <mergeCell ref="V14:X14"/>
    <mergeCell ref="F15:H15"/>
    <mergeCell ref="J15:L15"/>
    <mergeCell ref="N15:P15"/>
    <mergeCell ref="R15:T15"/>
    <mergeCell ref="V15:X15"/>
    <mergeCell ref="V19:X19"/>
    <mergeCell ref="F20:H20"/>
    <mergeCell ref="J20:L20"/>
    <mergeCell ref="N20:P20"/>
    <mergeCell ref="R20:T20"/>
    <mergeCell ref="V20:X20"/>
    <mergeCell ref="F17:H17"/>
    <mergeCell ref="J17:L17"/>
    <mergeCell ref="N17:P17"/>
    <mergeCell ref="R17:T17"/>
    <mergeCell ref="V17:X17"/>
    <mergeCell ref="F18:H18"/>
    <mergeCell ref="J18:L18"/>
    <mergeCell ref="N18:P18"/>
    <mergeCell ref="R18:T18"/>
    <mergeCell ref="V18:X18"/>
    <mergeCell ref="C22:D22"/>
    <mergeCell ref="F22:H22"/>
    <mergeCell ref="J22:L22"/>
    <mergeCell ref="N22:P22"/>
    <mergeCell ref="R22:T22"/>
    <mergeCell ref="F19:H19"/>
    <mergeCell ref="J19:L19"/>
    <mergeCell ref="N19:P19"/>
    <mergeCell ref="R19:T19"/>
    <mergeCell ref="V22:X22"/>
    <mergeCell ref="F23:H23"/>
    <mergeCell ref="J23:L23"/>
    <mergeCell ref="N23:P23"/>
    <mergeCell ref="R23:T23"/>
    <mergeCell ref="V23:X23"/>
    <mergeCell ref="F21:H21"/>
    <mergeCell ref="J21:L21"/>
    <mergeCell ref="N21:P21"/>
    <mergeCell ref="R21:T21"/>
    <mergeCell ref="V21:X21"/>
    <mergeCell ref="F24:H24"/>
    <mergeCell ref="J24:L24"/>
    <mergeCell ref="N24:P24"/>
    <mergeCell ref="R24:T24"/>
    <mergeCell ref="V24:X24"/>
    <mergeCell ref="F25:H25"/>
    <mergeCell ref="J25:L25"/>
    <mergeCell ref="N25:P25"/>
    <mergeCell ref="R25:T25"/>
    <mergeCell ref="V25:X25"/>
    <mergeCell ref="F28:H28"/>
    <mergeCell ref="J28:L28"/>
    <mergeCell ref="N28:P28"/>
    <mergeCell ref="R28:T28"/>
    <mergeCell ref="V28:X28"/>
    <mergeCell ref="V30:X30"/>
    <mergeCell ref="F26:H26"/>
    <mergeCell ref="J26:L26"/>
    <mergeCell ref="N26:P26"/>
    <mergeCell ref="R26:T26"/>
    <mergeCell ref="V26:X26"/>
    <mergeCell ref="F27:H27"/>
    <mergeCell ref="J27:L27"/>
    <mergeCell ref="N27:P27"/>
    <mergeCell ref="R27:T27"/>
    <mergeCell ref="V27:X27"/>
    <mergeCell ref="C37:D37"/>
    <mergeCell ref="C63:E63"/>
    <mergeCell ref="V77:Y77"/>
    <mergeCell ref="C32:D33"/>
    <mergeCell ref="F33:T33"/>
    <mergeCell ref="V33:X33"/>
    <mergeCell ref="F34:H34"/>
    <mergeCell ref="J34:L34"/>
    <mergeCell ref="N34:P34"/>
    <mergeCell ref="R34:T34"/>
    <mergeCell ref="V34:X34"/>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indexed="17"/>
  </sheetPr>
  <dimension ref="A1:AC84"/>
  <sheetViews>
    <sheetView topLeftCell="A40" workbookViewId="0">
      <selection activeCell="K83" sqref="K83"/>
    </sheetView>
  </sheetViews>
  <sheetFormatPr defaultRowHeight="12.75"/>
  <cols>
    <col min="1" max="1" width="1" style="426" customWidth="1"/>
    <col min="2" max="2" width="2.5703125" style="426" customWidth="1"/>
    <col min="3" max="3" width="1.140625" style="426" customWidth="1"/>
    <col min="4" max="4" width="30.28515625" style="426" customWidth="1"/>
    <col min="5" max="6" width="0.5703125" style="426" customWidth="1"/>
    <col min="7" max="7" width="7.28515625" style="426" customWidth="1"/>
    <col min="8" max="8" width="0.42578125" style="426" customWidth="1"/>
    <col min="9" max="9" width="4.85546875" style="426" customWidth="1"/>
    <col min="10" max="10" width="0.28515625" style="426" customWidth="1"/>
    <col min="11" max="11" width="7.28515625" style="426" customWidth="1"/>
    <col min="12" max="12" width="0.42578125" style="426" customWidth="1"/>
    <col min="13" max="13" width="4.85546875" style="426" customWidth="1"/>
    <col min="14" max="14" width="0.42578125" style="426" customWidth="1"/>
    <col min="15" max="15" width="7.28515625" style="426" customWidth="1"/>
    <col min="16" max="16" width="0.42578125" style="426" customWidth="1"/>
    <col min="17" max="17" width="4.85546875" style="426" customWidth="1"/>
    <col min="18" max="18" width="0.28515625" style="426" customWidth="1"/>
    <col min="19" max="19" width="7.28515625" style="426" customWidth="1"/>
    <col min="20" max="20" width="0.28515625" style="426" customWidth="1"/>
    <col min="21" max="21" width="4.85546875" style="426" customWidth="1"/>
    <col min="22" max="22" width="0.28515625" style="426" customWidth="1"/>
    <col min="23" max="23" width="7.28515625" style="426" customWidth="1"/>
    <col min="24" max="24" width="0.28515625" style="426" customWidth="1"/>
    <col min="25" max="25" width="4.85546875" style="426" customWidth="1"/>
    <col min="26" max="26" width="2.5703125" style="426" customWidth="1"/>
    <col min="27" max="27" width="1" style="426" customWidth="1"/>
    <col min="28" max="16384" width="9.140625" style="426"/>
  </cols>
  <sheetData>
    <row r="1" spans="1:29" ht="13.5" customHeight="1" thickBot="1">
      <c r="A1" s="422"/>
      <c r="B1" s="635"/>
      <c r="C1" s="1472" t="s">
        <v>321</v>
      </c>
      <c r="D1" s="1473"/>
      <c r="E1" s="1473"/>
      <c r="F1" s="1473"/>
      <c r="G1" s="431"/>
      <c r="H1" s="431"/>
      <c r="I1" s="431"/>
      <c r="J1" s="431"/>
      <c r="K1" s="431"/>
      <c r="L1" s="431"/>
      <c r="M1" s="431"/>
      <c r="N1" s="431"/>
      <c r="O1" s="431"/>
      <c r="P1" s="431"/>
      <c r="Q1" s="431"/>
      <c r="R1" s="431"/>
      <c r="S1" s="431"/>
      <c r="T1" s="431"/>
      <c r="U1" s="431"/>
      <c r="V1" s="431"/>
      <c r="W1" s="741"/>
      <c r="X1" s="741"/>
      <c r="Y1" s="424"/>
      <c r="Z1" s="424"/>
      <c r="AA1" s="422"/>
    </row>
    <row r="2" spans="1:29" ht="9.75" customHeight="1">
      <c r="A2" s="422"/>
      <c r="B2" s="893"/>
      <c r="C2" s="586"/>
      <c r="D2" s="893"/>
      <c r="E2" s="657"/>
      <c r="F2" s="429"/>
      <c r="G2" s="429"/>
      <c r="H2" s="429"/>
      <c r="I2" s="429"/>
      <c r="J2" s="429"/>
      <c r="K2" s="429"/>
      <c r="L2" s="429"/>
      <c r="M2" s="429"/>
      <c r="N2" s="429"/>
      <c r="O2" s="430"/>
      <c r="P2" s="430"/>
      <c r="Q2" s="430"/>
      <c r="R2" s="430"/>
      <c r="S2" s="430"/>
      <c r="T2" s="430"/>
      <c r="U2" s="430"/>
      <c r="V2" s="430"/>
      <c r="W2" s="430"/>
      <c r="X2" s="430"/>
      <c r="Y2" s="431"/>
      <c r="Z2" s="551"/>
      <c r="AA2" s="422"/>
    </row>
    <row r="3" spans="1:29" ht="9" customHeight="1" thickBot="1">
      <c r="A3" s="422"/>
      <c r="B3" s="431"/>
      <c r="C3" s="998"/>
      <c r="D3" s="431"/>
      <c r="E3" s="431"/>
      <c r="F3" s="431"/>
      <c r="G3" s="431"/>
      <c r="H3" s="431"/>
      <c r="I3" s="431"/>
      <c r="J3" s="431"/>
      <c r="K3" s="431"/>
      <c r="L3" s="431"/>
      <c r="M3" s="431"/>
      <c r="N3" s="431"/>
      <c r="O3" s="431"/>
      <c r="P3" s="431"/>
      <c r="Q3" s="431"/>
      <c r="R3" s="431"/>
      <c r="S3" s="431"/>
      <c r="T3" s="431"/>
      <c r="U3" s="431"/>
      <c r="V3" s="431"/>
      <c r="W3" s="1446" t="s">
        <v>100</v>
      </c>
      <c r="X3" s="1446"/>
      <c r="Y3" s="1446"/>
      <c r="Z3" s="551"/>
      <c r="AA3" s="422"/>
    </row>
    <row r="4" spans="1:29" s="443" customFormat="1" ht="13.5" customHeight="1" thickBot="1">
      <c r="A4" s="439"/>
      <c r="B4" s="441"/>
      <c r="C4" s="578" t="s">
        <v>322</v>
      </c>
      <c r="D4" s="634"/>
      <c r="E4" s="634"/>
      <c r="F4" s="634"/>
      <c r="G4" s="634"/>
      <c r="H4" s="634"/>
      <c r="I4" s="621"/>
      <c r="J4" s="621"/>
      <c r="K4" s="621"/>
      <c r="L4" s="621"/>
      <c r="M4" s="621"/>
      <c r="N4" s="621"/>
      <c r="O4" s="621"/>
      <c r="P4" s="621"/>
      <c r="Q4" s="621"/>
      <c r="R4" s="621"/>
      <c r="S4" s="621"/>
      <c r="T4" s="621"/>
      <c r="U4" s="621"/>
      <c r="V4" s="621"/>
      <c r="W4" s="620"/>
      <c r="X4" s="962"/>
      <c r="Y4" s="620"/>
      <c r="Z4" s="551"/>
      <c r="AA4" s="439"/>
    </row>
    <row r="5" spans="1:29" ht="3.75" customHeight="1">
      <c r="A5" s="422"/>
      <c r="B5" s="431"/>
      <c r="C5" s="1474" t="s">
        <v>314</v>
      </c>
      <c r="D5" s="1475"/>
      <c r="E5" s="454"/>
      <c r="F5" s="999"/>
      <c r="G5" s="422"/>
      <c r="H5" s="1000"/>
      <c r="I5" s="1000"/>
      <c r="J5" s="1000"/>
      <c r="K5" s="1000"/>
      <c r="L5" s="1000"/>
      <c r="M5" s="1000"/>
      <c r="N5" s="1000"/>
      <c r="O5" s="1000"/>
      <c r="P5" s="1000"/>
      <c r="Q5" s="1000"/>
      <c r="R5" s="1000"/>
      <c r="S5" s="422"/>
      <c r="T5" s="1000"/>
      <c r="U5" s="1000"/>
      <c r="V5" s="1000"/>
      <c r="W5" s="1000"/>
      <c r="X5" s="1000"/>
      <c r="Y5" s="1000"/>
      <c r="Z5" s="551"/>
      <c r="AA5" s="422"/>
      <c r="AB5" s="443"/>
      <c r="AC5" s="443"/>
    </row>
    <row r="6" spans="1:29" ht="12.75" customHeight="1">
      <c r="A6" s="422"/>
      <c r="B6" s="431"/>
      <c r="C6" s="1476"/>
      <c r="D6" s="1476"/>
      <c r="E6" s="742">
        <v>2005</v>
      </c>
      <c r="F6" s="799">
        <v>2010</v>
      </c>
      <c r="G6" s="1457">
        <v>2011</v>
      </c>
      <c r="H6" s="1457"/>
      <c r="I6" s="1457"/>
      <c r="J6" s="1457"/>
      <c r="K6" s="1457">
        <v>2011</v>
      </c>
      <c r="L6" s="1457"/>
      <c r="M6" s="1457"/>
      <c r="N6" s="1457"/>
      <c r="O6" s="1457"/>
      <c r="P6" s="1457"/>
      <c r="Q6" s="1457"/>
      <c r="R6" s="1457"/>
      <c r="S6" s="1457"/>
      <c r="T6" s="1457"/>
      <c r="U6" s="1457"/>
      <c r="V6" s="799"/>
      <c r="W6" s="1458">
        <v>2012</v>
      </c>
      <c r="X6" s="1458"/>
      <c r="Y6" s="1458"/>
      <c r="Z6" s="551"/>
      <c r="AA6" s="422"/>
      <c r="AB6" s="443"/>
      <c r="AC6" s="443"/>
    </row>
    <row r="7" spans="1:29">
      <c r="A7" s="422"/>
      <c r="B7" s="431"/>
      <c r="C7" s="1001"/>
      <c r="D7" s="1001"/>
      <c r="F7" s="456"/>
      <c r="G7" s="1433" t="s">
        <v>342</v>
      </c>
      <c r="H7" s="1433"/>
      <c r="I7" s="1433"/>
      <c r="J7" s="742"/>
      <c r="K7" s="1433" t="s">
        <v>343</v>
      </c>
      <c r="L7" s="1433"/>
      <c r="M7" s="1433"/>
      <c r="N7" s="742"/>
      <c r="O7" s="1433" t="s">
        <v>344</v>
      </c>
      <c r="P7" s="1433"/>
      <c r="Q7" s="1433"/>
      <c r="R7" s="1002"/>
      <c r="S7" s="1433" t="s">
        <v>341</v>
      </c>
      <c r="T7" s="1433"/>
      <c r="U7" s="1433"/>
      <c r="V7" s="799"/>
      <c r="W7" s="1433" t="s">
        <v>342</v>
      </c>
      <c r="X7" s="1433"/>
      <c r="Y7" s="1433"/>
      <c r="Z7" s="552"/>
      <c r="AA7" s="422"/>
      <c r="AB7" s="443"/>
      <c r="AC7" s="443"/>
    </row>
    <row r="8" spans="1:29" ht="3.75" customHeight="1">
      <c r="A8" s="422"/>
      <c r="B8" s="431"/>
      <c r="C8" s="454"/>
      <c r="D8" s="454"/>
      <c r="E8" s="454"/>
      <c r="F8" s="981"/>
      <c r="G8" s="1471"/>
      <c r="H8" s="1471"/>
      <c r="I8" s="1471"/>
      <c r="J8" s="895"/>
      <c r="K8" s="1471"/>
      <c r="L8" s="1471"/>
      <c r="M8" s="1471"/>
      <c r="N8" s="742"/>
      <c r="O8" s="742"/>
      <c r="P8" s="742"/>
      <c r="Q8" s="742"/>
      <c r="R8" s="1002"/>
      <c r="S8" s="742"/>
      <c r="T8" s="742"/>
      <c r="U8" s="742"/>
      <c r="V8" s="799"/>
      <c r="W8" s="742"/>
      <c r="X8" s="742"/>
      <c r="Y8" s="742"/>
      <c r="Z8" s="552"/>
      <c r="AA8" s="422"/>
      <c r="AB8" s="443"/>
      <c r="AC8" s="443"/>
    </row>
    <row r="9" spans="1:29" s="628" customFormat="1" ht="11.25" customHeight="1">
      <c r="A9" s="580"/>
      <c r="B9" s="1003"/>
      <c r="C9" s="1425" t="s">
        <v>15</v>
      </c>
      <c r="D9" s="1425"/>
      <c r="E9" s="966"/>
      <c r="F9" s="981"/>
      <c r="G9" s="1442">
        <v>4866</v>
      </c>
      <c r="H9" s="1442"/>
      <c r="I9" s="1442"/>
      <c r="J9" s="1002"/>
      <c r="K9" s="1442">
        <v>4893</v>
      </c>
      <c r="L9" s="1442"/>
      <c r="M9" s="1442"/>
      <c r="N9" s="1002"/>
      <c r="O9" s="1442">
        <v>4853.7</v>
      </c>
      <c r="P9" s="1442"/>
      <c r="Q9" s="1442"/>
      <c r="R9" s="799"/>
      <c r="S9" s="1442">
        <v>4735.3999999999996</v>
      </c>
      <c r="T9" s="1442"/>
      <c r="U9" s="1442"/>
      <c r="V9" s="799"/>
      <c r="W9" s="1443">
        <v>4662.5</v>
      </c>
      <c r="X9" s="1443"/>
      <c r="Y9" s="1443"/>
      <c r="Z9" s="1004"/>
      <c r="AA9" s="580"/>
      <c r="AB9" s="1005"/>
      <c r="AC9" s="1005"/>
    </row>
    <row r="10" spans="1:29" ht="12" customHeight="1">
      <c r="A10" s="422"/>
      <c r="B10" s="489"/>
      <c r="C10" s="330" t="s">
        <v>99</v>
      </c>
      <c r="D10" s="433"/>
      <c r="E10" s="454"/>
      <c r="F10" s="309"/>
      <c r="G10" s="1469">
        <v>2591.5</v>
      </c>
      <c r="H10" s="1469"/>
      <c r="I10" s="1469"/>
      <c r="J10" s="259"/>
      <c r="K10" s="1469">
        <v>2594.3000000000002</v>
      </c>
      <c r="L10" s="1469"/>
      <c r="M10" s="1469"/>
      <c r="N10" s="259"/>
      <c r="O10" s="1469">
        <v>2597.4</v>
      </c>
      <c r="P10" s="1469"/>
      <c r="Q10" s="1469"/>
      <c r="R10" s="799"/>
      <c r="S10" s="1469">
        <v>2514.9</v>
      </c>
      <c r="T10" s="1469"/>
      <c r="U10" s="1469"/>
      <c r="V10" s="799"/>
      <c r="W10" s="1470">
        <v>2460.9</v>
      </c>
      <c r="X10" s="1470"/>
      <c r="Y10" s="1470"/>
      <c r="Z10" s="552"/>
      <c r="AA10" s="422"/>
    </row>
    <row r="11" spans="1:29" ht="12" customHeight="1">
      <c r="A11" s="422"/>
      <c r="B11" s="489"/>
      <c r="C11" s="330" t="s">
        <v>98</v>
      </c>
      <c r="D11" s="433"/>
      <c r="E11" s="454"/>
      <c r="F11" s="309"/>
      <c r="G11" s="1469">
        <v>2274.5</v>
      </c>
      <c r="H11" s="1469"/>
      <c r="I11" s="1469"/>
      <c r="J11" s="259"/>
      <c r="K11" s="1469">
        <v>2298.6999999999998</v>
      </c>
      <c r="L11" s="1469"/>
      <c r="M11" s="1469"/>
      <c r="N11" s="259"/>
      <c r="O11" s="1469">
        <v>2256.3000000000002</v>
      </c>
      <c r="P11" s="1469"/>
      <c r="Q11" s="1469"/>
      <c r="R11" s="799"/>
      <c r="S11" s="1469">
        <v>2220.5</v>
      </c>
      <c r="T11" s="1469"/>
      <c r="U11" s="1469"/>
      <c r="V11" s="799"/>
      <c r="W11" s="1470">
        <v>2201.6</v>
      </c>
      <c r="X11" s="1470"/>
      <c r="Y11" s="1470"/>
      <c r="Z11" s="552"/>
      <c r="AA11" s="422"/>
    </row>
    <row r="12" spans="1:29" ht="12" customHeight="1">
      <c r="A12" s="422"/>
      <c r="B12" s="489"/>
      <c r="C12" s="330" t="s">
        <v>315</v>
      </c>
      <c r="D12" s="433"/>
      <c r="E12" s="454"/>
      <c r="F12" s="16"/>
      <c r="G12" s="1469">
        <v>321.60000000000002</v>
      </c>
      <c r="H12" s="1469"/>
      <c r="I12" s="1469"/>
      <c r="J12" s="259"/>
      <c r="K12" s="1469">
        <v>312.2</v>
      </c>
      <c r="L12" s="1469"/>
      <c r="M12" s="1469"/>
      <c r="N12" s="259"/>
      <c r="O12" s="1469">
        <v>322.2</v>
      </c>
      <c r="P12" s="1469"/>
      <c r="Q12" s="1469"/>
      <c r="R12" s="799"/>
      <c r="S12" s="1469">
        <v>285.10000000000002</v>
      </c>
      <c r="T12" s="1469"/>
      <c r="U12" s="1469"/>
      <c r="V12" s="799"/>
      <c r="W12" s="1470">
        <v>272.3</v>
      </c>
      <c r="X12" s="1470"/>
      <c r="Y12" s="1470"/>
      <c r="Z12" s="552"/>
      <c r="AA12" s="422"/>
    </row>
    <row r="13" spans="1:29" ht="12" customHeight="1">
      <c r="A13" s="422"/>
      <c r="B13" s="489"/>
      <c r="C13" s="330" t="s">
        <v>316</v>
      </c>
      <c r="D13" s="433"/>
      <c r="E13" s="454"/>
      <c r="F13" s="16"/>
      <c r="G13" s="1438">
        <v>2511.8000000000002</v>
      </c>
      <c r="H13" s="1438"/>
      <c r="I13" s="1438"/>
      <c r="J13" s="259"/>
      <c r="K13" s="1438">
        <v>2541.3000000000002</v>
      </c>
      <c r="L13" s="1438"/>
      <c r="M13" s="1438"/>
      <c r="N13" s="259"/>
      <c r="O13" s="1438">
        <v>2511.1999999999998</v>
      </c>
      <c r="P13" s="1438"/>
      <c r="Q13" s="1438"/>
      <c r="R13" s="799"/>
      <c r="S13" s="1438">
        <v>2456.1</v>
      </c>
      <c r="T13" s="1438"/>
      <c r="U13" s="1438"/>
      <c r="V13" s="799"/>
      <c r="W13" s="1439">
        <v>2406.1999999999998</v>
      </c>
      <c r="X13" s="1439"/>
      <c r="Y13" s="1439"/>
      <c r="Z13" s="552"/>
      <c r="AA13" s="422"/>
    </row>
    <row r="14" spans="1:29" ht="12" customHeight="1">
      <c r="A14" s="422"/>
      <c r="B14" s="489"/>
      <c r="C14" s="330" t="s">
        <v>317</v>
      </c>
      <c r="D14" s="433"/>
      <c r="E14" s="454"/>
      <c r="F14" s="16"/>
      <c r="G14" s="1438">
        <v>2032.4</v>
      </c>
      <c r="H14" s="1438"/>
      <c r="I14" s="1438"/>
      <c r="J14" s="259"/>
      <c r="K14" s="1438">
        <v>2039.6</v>
      </c>
      <c r="L14" s="1438"/>
      <c r="M14" s="1438"/>
      <c r="N14" s="259"/>
      <c r="O14" s="1438">
        <v>2020.3</v>
      </c>
      <c r="P14" s="1438"/>
      <c r="Q14" s="1438"/>
      <c r="R14" s="799"/>
      <c r="S14" s="1438">
        <v>1994.2</v>
      </c>
      <c r="T14" s="1438"/>
      <c r="U14" s="1438"/>
      <c r="V14" s="799"/>
      <c r="W14" s="1439">
        <v>1984</v>
      </c>
      <c r="X14" s="1439"/>
      <c r="Y14" s="1439"/>
      <c r="Z14" s="552"/>
      <c r="AA14" s="422"/>
    </row>
    <row r="15" spans="1:29" ht="17.25" customHeight="1">
      <c r="A15" s="422"/>
      <c r="B15" s="489"/>
      <c r="C15" s="330" t="s">
        <v>323</v>
      </c>
      <c r="D15" s="433"/>
      <c r="E15" s="454"/>
      <c r="F15" s="16"/>
      <c r="G15" s="1469">
        <v>487.4</v>
      </c>
      <c r="H15" s="1469"/>
      <c r="I15" s="1469"/>
      <c r="J15" s="259"/>
      <c r="K15" s="1469">
        <v>495.5</v>
      </c>
      <c r="L15" s="1469"/>
      <c r="M15" s="1469"/>
      <c r="N15" s="259"/>
      <c r="O15" s="1469">
        <v>478.5</v>
      </c>
      <c r="P15" s="1469"/>
      <c r="Q15" s="1469"/>
      <c r="R15" s="799"/>
      <c r="S15" s="1469">
        <v>452.5</v>
      </c>
      <c r="T15" s="1469"/>
      <c r="U15" s="1469"/>
      <c r="V15" s="799"/>
      <c r="W15" s="1470">
        <v>477.1</v>
      </c>
      <c r="X15" s="1470"/>
      <c r="Y15" s="1470"/>
      <c r="Z15" s="552"/>
      <c r="AA15" s="422"/>
    </row>
    <row r="16" spans="1:29" ht="12" customHeight="1">
      <c r="A16" s="422"/>
      <c r="B16" s="489"/>
      <c r="C16" s="330" t="s">
        <v>324</v>
      </c>
      <c r="D16" s="433"/>
      <c r="E16" s="454"/>
      <c r="F16" s="16"/>
      <c r="G16" s="1438">
        <v>1336.4</v>
      </c>
      <c r="H16" s="1438"/>
      <c r="I16" s="1438"/>
      <c r="J16" s="259"/>
      <c r="K16" s="1438">
        <v>1347.7</v>
      </c>
      <c r="L16" s="1438"/>
      <c r="M16" s="1438"/>
      <c r="N16" s="259"/>
      <c r="O16" s="1438">
        <v>1332.3</v>
      </c>
      <c r="P16" s="1438"/>
      <c r="Q16" s="1438"/>
      <c r="R16" s="799"/>
      <c r="S16" s="1438">
        <v>1274.3</v>
      </c>
      <c r="T16" s="1438"/>
      <c r="U16" s="1438"/>
      <c r="V16" s="799"/>
      <c r="W16" s="1439">
        <v>1245.4000000000001</v>
      </c>
      <c r="X16" s="1439"/>
      <c r="Y16" s="1439"/>
      <c r="Z16" s="552"/>
      <c r="AA16" s="422"/>
    </row>
    <row r="17" spans="1:27" ht="12" customHeight="1">
      <c r="A17" s="422"/>
      <c r="B17" s="489"/>
      <c r="C17" s="330" t="s">
        <v>325</v>
      </c>
      <c r="D17" s="433"/>
      <c r="E17" s="454"/>
      <c r="F17" s="16"/>
      <c r="G17" s="1438">
        <v>3042.1</v>
      </c>
      <c r="H17" s="1438"/>
      <c r="I17" s="1438"/>
      <c r="J17" s="259"/>
      <c r="K17" s="1438">
        <v>3049.8</v>
      </c>
      <c r="L17" s="1438"/>
      <c r="M17" s="1438"/>
      <c r="N17" s="259"/>
      <c r="O17" s="1438">
        <v>3043</v>
      </c>
      <c r="P17" s="1438"/>
      <c r="Q17" s="1438"/>
      <c r="R17" s="799"/>
      <c r="S17" s="1438">
        <v>3008.6</v>
      </c>
      <c r="T17" s="1438"/>
      <c r="U17" s="1438"/>
      <c r="V17" s="799"/>
      <c r="W17" s="1439">
        <v>2940</v>
      </c>
      <c r="X17" s="1439"/>
      <c r="Y17" s="1439"/>
      <c r="Z17" s="552"/>
      <c r="AA17" s="422"/>
    </row>
    <row r="18" spans="1:27" s="460" customFormat="1" ht="17.25" customHeight="1">
      <c r="A18" s="458"/>
      <c r="B18" s="457"/>
      <c r="C18" s="330" t="s">
        <v>326</v>
      </c>
      <c r="D18" s="433"/>
      <c r="E18" s="454"/>
      <c r="F18" s="1006"/>
      <c r="G18" s="1438">
        <v>4198.1000000000004</v>
      </c>
      <c r="H18" s="1438"/>
      <c r="I18" s="1438"/>
      <c r="J18" s="259"/>
      <c r="K18" s="1438">
        <v>4260</v>
      </c>
      <c r="L18" s="1438"/>
      <c r="M18" s="1438"/>
      <c r="N18" s="259"/>
      <c r="O18" s="1438">
        <v>4214.6000000000004</v>
      </c>
      <c r="P18" s="1438"/>
      <c r="Q18" s="1438"/>
      <c r="R18" s="799"/>
      <c r="S18" s="1438">
        <v>4102.5</v>
      </c>
      <c r="T18" s="1438"/>
      <c r="U18" s="1438"/>
      <c r="V18" s="799"/>
      <c r="W18" s="1439">
        <v>3993.7</v>
      </c>
      <c r="X18" s="1439"/>
      <c r="Y18" s="1439"/>
      <c r="Z18" s="1007"/>
      <c r="AA18" s="458"/>
    </row>
    <row r="19" spans="1:27" s="460" customFormat="1" ht="12" customHeight="1">
      <c r="A19" s="458"/>
      <c r="B19" s="457"/>
      <c r="C19" s="330" t="s">
        <v>327</v>
      </c>
      <c r="D19" s="433"/>
      <c r="E19" s="454"/>
      <c r="F19" s="1006"/>
      <c r="G19" s="1438">
        <v>667.9</v>
      </c>
      <c r="H19" s="1438"/>
      <c r="I19" s="1438"/>
      <c r="J19" s="1008"/>
      <c r="K19" s="1438">
        <v>633</v>
      </c>
      <c r="L19" s="1438"/>
      <c r="M19" s="1438"/>
      <c r="N19" s="1008"/>
      <c r="O19" s="1438">
        <v>639.20000000000005</v>
      </c>
      <c r="P19" s="1438"/>
      <c r="Q19" s="1438"/>
      <c r="R19" s="799"/>
      <c r="S19" s="1438">
        <v>632.9</v>
      </c>
      <c r="T19" s="1438"/>
      <c r="U19" s="1438"/>
      <c r="V19" s="799"/>
      <c r="W19" s="1439">
        <v>668.7</v>
      </c>
      <c r="X19" s="1439"/>
      <c r="Y19" s="1439"/>
      <c r="Z19" s="1007"/>
      <c r="AA19" s="458"/>
    </row>
    <row r="20" spans="1:27" ht="17.25" customHeight="1">
      <c r="A20" s="422"/>
      <c r="B20" s="489"/>
      <c r="C20" s="330" t="s">
        <v>328</v>
      </c>
      <c r="D20" s="433"/>
      <c r="E20" s="454"/>
      <c r="F20" s="16"/>
      <c r="G20" s="1438">
        <v>3814.3</v>
      </c>
      <c r="H20" s="1438"/>
      <c r="I20" s="1438"/>
      <c r="J20" s="259"/>
      <c r="K20" s="1438">
        <v>3862.9</v>
      </c>
      <c r="L20" s="1438"/>
      <c r="M20" s="1438"/>
      <c r="N20" s="259"/>
      <c r="O20" s="1438">
        <v>3838.5</v>
      </c>
      <c r="P20" s="1438"/>
      <c r="Q20" s="1438"/>
      <c r="R20" s="799"/>
      <c r="S20" s="1438">
        <v>3745.1</v>
      </c>
      <c r="T20" s="1438"/>
      <c r="U20" s="1438"/>
      <c r="V20" s="799"/>
      <c r="W20" s="1439">
        <v>3662.2</v>
      </c>
      <c r="X20" s="1439"/>
      <c r="Y20" s="1439"/>
      <c r="Z20" s="552"/>
      <c r="AA20" s="422"/>
    </row>
    <row r="21" spans="1:27" ht="12" customHeight="1">
      <c r="A21" s="422"/>
      <c r="B21" s="489"/>
      <c r="C21" s="916"/>
      <c r="D21" s="886" t="s">
        <v>329</v>
      </c>
      <c r="E21" s="454"/>
      <c r="F21" s="310"/>
      <c r="G21" s="1438">
        <v>2971.4</v>
      </c>
      <c r="H21" s="1438"/>
      <c r="I21" s="1438"/>
      <c r="J21" s="259"/>
      <c r="K21" s="1438">
        <v>2980.6</v>
      </c>
      <c r="L21" s="1438"/>
      <c r="M21" s="1438"/>
      <c r="N21" s="259"/>
      <c r="O21" s="1438">
        <v>2966.7</v>
      </c>
      <c r="P21" s="1438"/>
      <c r="Q21" s="1438"/>
      <c r="R21" s="799"/>
      <c r="S21" s="1438">
        <v>2951.1</v>
      </c>
      <c r="T21" s="1438"/>
      <c r="U21" s="1438"/>
      <c r="V21" s="799"/>
      <c r="W21" s="1439">
        <v>2928.7</v>
      </c>
      <c r="X21" s="1439"/>
      <c r="Y21" s="1439"/>
      <c r="Z21" s="552"/>
      <c r="AA21" s="422"/>
    </row>
    <row r="22" spans="1:27" ht="12" customHeight="1">
      <c r="A22" s="422"/>
      <c r="B22" s="489"/>
      <c r="C22" s="916"/>
      <c r="D22" s="886" t="s">
        <v>330</v>
      </c>
      <c r="E22" s="454"/>
      <c r="F22" s="310"/>
      <c r="G22" s="1438">
        <v>713.8</v>
      </c>
      <c r="H22" s="1438"/>
      <c r="I22" s="1438"/>
      <c r="J22" s="259"/>
      <c r="K22" s="1438">
        <v>729.4</v>
      </c>
      <c r="L22" s="1438"/>
      <c r="M22" s="1438"/>
      <c r="N22" s="259"/>
      <c r="O22" s="1438">
        <v>725.8</v>
      </c>
      <c r="P22" s="1438"/>
      <c r="Q22" s="1438"/>
      <c r="R22" s="799"/>
      <c r="S22" s="1438">
        <v>659.7</v>
      </c>
      <c r="T22" s="1438"/>
      <c r="U22" s="1438"/>
      <c r="V22" s="799"/>
      <c r="W22" s="1439">
        <v>607.29999999999995</v>
      </c>
      <c r="X22" s="1439"/>
      <c r="Y22" s="1439"/>
      <c r="Z22" s="552"/>
      <c r="AA22" s="422"/>
    </row>
    <row r="23" spans="1:27" ht="12" customHeight="1">
      <c r="A23" s="422"/>
      <c r="B23" s="489"/>
      <c r="C23" s="916"/>
      <c r="D23" s="886" t="s">
        <v>254</v>
      </c>
      <c r="E23" s="454"/>
      <c r="F23" s="310"/>
      <c r="G23" s="1438">
        <v>129.1</v>
      </c>
      <c r="H23" s="1438"/>
      <c r="I23" s="1438"/>
      <c r="J23" s="259"/>
      <c r="K23" s="1438">
        <v>152.6</v>
      </c>
      <c r="L23" s="1438"/>
      <c r="M23" s="1438"/>
      <c r="N23" s="259"/>
      <c r="O23" s="1438">
        <v>146.1</v>
      </c>
      <c r="P23" s="1438"/>
      <c r="Q23" s="1438"/>
      <c r="R23" s="799"/>
      <c r="S23" s="1438">
        <v>134.19999999999999</v>
      </c>
      <c r="T23" s="1438"/>
      <c r="U23" s="1438"/>
      <c r="V23" s="799"/>
      <c r="W23" s="1439">
        <v>126.1</v>
      </c>
      <c r="X23" s="1439"/>
      <c r="Y23" s="1439"/>
      <c r="Z23" s="552"/>
      <c r="AA23" s="422"/>
    </row>
    <row r="24" spans="1:27" ht="12" customHeight="1">
      <c r="A24" s="422"/>
      <c r="B24" s="489"/>
      <c r="C24" s="330" t="s">
        <v>331</v>
      </c>
      <c r="D24" s="433"/>
      <c r="E24" s="454"/>
      <c r="F24" s="311"/>
      <c r="G24" s="1438">
        <v>1017.6</v>
      </c>
      <c r="H24" s="1438"/>
      <c r="I24" s="1438"/>
      <c r="J24" s="259"/>
      <c r="K24" s="1438">
        <v>1002.7</v>
      </c>
      <c r="L24" s="1438"/>
      <c r="M24" s="1438"/>
      <c r="N24" s="259"/>
      <c r="O24" s="1438">
        <v>988</v>
      </c>
      <c r="P24" s="1438"/>
      <c r="Q24" s="1438"/>
      <c r="R24" s="799"/>
      <c r="S24" s="1438">
        <v>961.4</v>
      </c>
      <c r="T24" s="1438"/>
      <c r="U24" s="1438"/>
      <c r="V24" s="799"/>
      <c r="W24" s="1439">
        <v>968.5</v>
      </c>
      <c r="X24" s="1439"/>
      <c r="Y24" s="1439"/>
      <c r="Z24" s="552"/>
      <c r="AA24" s="422"/>
    </row>
    <row r="25" spans="1:27" ht="12" customHeight="1">
      <c r="A25" s="422"/>
      <c r="B25" s="489"/>
      <c r="C25" s="330" t="s">
        <v>254</v>
      </c>
      <c r="D25" s="433"/>
      <c r="E25" s="454"/>
      <c r="F25" s="311"/>
      <c r="G25" s="1438">
        <v>34.1</v>
      </c>
      <c r="H25" s="1438"/>
      <c r="I25" s="1438"/>
      <c r="J25" s="259"/>
      <c r="K25" s="1438">
        <v>27.3</v>
      </c>
      <c r="L25" s="1438"/>
      <c r="M25" s="1438"/>
      <c r="N25" s="259"/>
      <c r="O25" s="1438">
        <v>27.2</v>
      </c>
      <c r="P25" s="1438"/>
      <c r="Q25" s="1438"/>
      <c r="R25" s="799"/>
      <c r="S25" s="1438">
        <v>29</v>
      </c>
      <c r="T25" s="1438"/>
      <c r="U25" s="1438"/>
      <c r="V25" s="799"/>
      <c r="W25" s="1439">
        <v>31.8</v>
      </c>
      <c r="X25" s="1439"/>
      <c r="Y25" s="1439"/>
      <c r="Z25" s="552"/>
      <c r="AA25" s="422"/>
    </row>
    <row r="26" spans="1:27" s="995" customFormat="1" ht="6.75" customHeight="1">
      <c r="A26" s="1009"/>
      <c r="B26" s="828"/>
      <c r="C26" s="312"/>
      <c r="D26" s="828"/>
      <c r="E26" s="313"/>
      <c r="F26" s="313"/>
      <c r="G26" s="1467"/>
      <c r="H26" s="1467"/>
      <c r="I26" s="1467"/>
      <c r="J26" s="313"/>
      <c r="K26" s="1467"/>
      <c r="L26" s="1467"/>
      <c r="M26" s="1467"/>
      <c r="N26" s="313"/>
      <c r="O26" s="1467"/>
      <c r="P26" s="1467"/>
      <c r="Q26" s="1467"/>
      <c r="R26" s="799"/>
      <c r="S26" s="1467"/>
      <c r="T26" s="1467"/>
      <c r="U26" s="1467"/>
      <c r="V26" s="799"/>
      <c r="W26" s="1468"/>
      <c r="X26" s="1468"/>
      <c r="Y26" s="1468"/>
      <c r="Z26" s="1010"/>
      <c r="AA26" s="422"/>
    </row>
    <row r="27" spans="1:27" ht="11.25" customHeight="1">
      <c r="A27" s="422"/>
      <c r="B27" s="489"/>
      <c r="C27" s="268" t="s">
        <v>332</v>
      </c>
      <c r="D27" s="890"/>
      <c r="E27" s="267"/>
      <c r="F27" s="314"/>
      <c r="G27" s="1435"/>
      <c r="H27" s="1435"/>
      <c r="I27" s="1435"/>
      <c r="J27" s="315"/>
      <c r="K27" s="1435"/>
      <c r="L27" s="1435"/>
      <c r="M27" s="1435"/>
      <c r="N27" s="315"/>
      <c r="O27" s="1435"/>
      <c r="P27" s="1435"/>
      <c r="Q27" s="1435"/>
      <c r="R27" s="799"/>
      <c r="S27" s="1435"/>
      <c r="T27" s="1435"/>
      <c r="U27" s="1435"/>
      <c r="V27" s="799"/>
      <c r="W27" s="1436"/>
      <c r="X27" s="1436"/>
      <c r="Y27" s="1436"/>
      <c r="Z27" s="552"/>
      <c r="AA27" s="422"/>
    </row>
    <row r="28" spans="1:27" s="989" customFormat="1" ht="12" customHeight="1">
      <c r="A28" s="986"/>
      <c r="B28" s="1464" t="s">
        <v>333</v>
      </c>
      <c r="C28" s="1464"/>
      <c r="D28" s="1464"/>
      <c r="E28" s="267"/>
      <c r="F28" s="316"/>
      <c r="G28" s="1465">
        <v>64.599999999999994</v>
      </c>
      <c r="H28" s="1465"/>
      <c r="I28" s="1465"/>
      <c r="J28" s="317"/>
      <c r="K28" s="1465">
        <v>64.8</v>
      </c>
      <c r="L28" s="1465"/>
      <c r="M28" s="1465"/>
      <c r="N28" s="317"/>
      <c r="O28" s="1465">
        <v>64.5</v>
      </c>
      <c r="P28" s="1465"/>
      <c r="Q28" s="1465"/>
      <c r="R28" s="799"/>
      <c r="S28" s="1465">
        <v>62.9</v>
      </c>
      <c r="T28" s="1465"/>
      <c r="U28" s="1465"/>
      <c r="V28" s="799"/>
      <c r="W28" s="1466">
        <v>62.2</v>
      </c>
      <c r="X28" s="1466"/>
      <c r="Y28" s="1466"/>
      <c r="Z28" s="1011"/>
      <c r="AA28" s="986"/>
    </row>
    <row r="29" spans="1:27" ht="12" customHeight="1">
      <c r="A29" s="422"/>
      <c r="B29" s="489"/>
      <c r="C29" s="890"/>
      <c r="D29" s="886" t="s">
        <v>99</v>
      </c>
      <c r="E29" s="579"/>
      <c r="F29" s="314"/>
      <c r="G29" s="1435">
        <v>68.7</v>
      </c>
      <c r="H29" s="1435"/>
      <c r="I29" s="1435"/>
      <c r="J29" s="315"/>
      <c r="K29" s="1435">
        <v>68.599999999999994</v>
      </c>
      <c r="L29" s="1435"/>
      <c r="M29" s="1435"/>
      <c r="N29" s="315"/>
      <c r="O29" s="1435">
        <v>68.8</v>
      </c>
      <c r="P29" s="1435"/>
      <c r="Q29" s="1435"/>
      <c r="R29" s="799"/>
      <c r="S29" s="1435">
        <v>66.5</v>
      </c>
      <c r="T29" s="1435"/>
      <c r="U29" s="1435"/>
      <c r="V29" s="799"/>
      <c r="W29" s="1436">
        <v>65.5</v>
      </c>
      <c r="X29" s="1436"/>
      <c r="Y29" s="1436"/>
      <c r="Z29" s="552"/>
      <c r="AA29" s="422"/>
    </row>
    <row r="30" spans="1:27" ht="12" customHeight="1">
      <c r="A30" s="422"/>
      <c r="B30" s="489"/>
      <c r="C30" s="890"/>
      <c r="D30" s="886" t="s">
        <v>98</v>
      </c>
      <c r="E30" s="579"/>
      <c r="F30" s="314"/>
      <c r="G30" s="1435">
        <v>60.6</v>
      </c>
      <c r="H30" s="1435"/>
      <c r="I30" s="1435"/>
      <c r="J30" s="315"/>
      <c r="K30" s="1435">
        <v>61.2</v>
      </c>
      <c r="L30" s="1435"/>
      <c r="M30" s="1435"/>
      <c r="N30" s="315"/>
      <c r="O30" s="1435">
        <v>60.3</v>
      </c>
      <c r="P30" s="1435"/>
      <c r="Q30" s="1435"/>
      <c r="R30" s="799"/>
      <c r="S30" s="1435">
        <v>59.4</v>
      </c>
      <c r="T30" s="1435"/>
      <c r="U30" s="1435"/>
      <c r="V30" s="799"/>
      <c r="W30" s="1436">
        <v>59</v>
      </c>
      <c r="X30" s="1436"/>
      <c r="Y30" s="1436"/>
      <c r="Z30" s="552"/>
      <c r="AA30" s="422"/>
    </row>
    <row r="31" spans="1:27" s="989" customFormat="1" ht="12" customHeight="1">
      <c r="A31" s="986"/>
      <c r="B31" s="1464" t="s">
        <v>315</v>
      </c>
      <c r="C31" s="1464"/>
      <c r="D31" s="1464"/>
      <c r="E31" s="267"/>
      <c r="F31" s="316"/>
      <c r="G31" s="1465">
        <v>27.9</v>
      </c>
      <c r="H31" s="1465"/>
      <c r="I31" s="1465"/>
      <c r="J31" s="317"/>
      <c r="K31" s="1465">
        <v>27.2</v>
      </c>
      <c r="L31" s="1465"/>
      <c r="M31" s="1465"/>
      <c r="N31" s="317"/>
      <c r="O31" s="1465">
        <v>28.3</v>
      </c>
      <c r="P31" s="1465"/>
      <c r="Q31" s="1465"/>
      <c r="R31" s="799"/>
      <c r="S31" s="1465">
        <v>25.2</v>
      </c>
      <c r="T31" s="1465"/>
      <c r="U31" s="1465"/>
      <c r="V31" s="799"/>
      <c r="W31" s="1466">
        <v>24</v>
      </c>
      <c r="X31" s="1466"/>
      <c r="Y31" s="1466"/>
      <c r="Z31" s="1011"/>
      <c r="AA31" s="986"/>
    </row>
    <row r="32" spans="1:27" ht="12" customHeight="1">
      <c r="A32" s="422"/>
      <c r="B32" s="489"/>
      <c r="C32" s="890"/>
      <c r="D32" s="886" t="s">
        <v>99</v>
      </c>
      <c r="E32" s="267"/>
      <c r="F32" s="314"/>
      <c r="G32" s="1435">
        <v>30.1</v>
      </c>
      <c r="H32" s="1435"/>
      <c r="I32" s="1435"/>
      <c r="J32" s="315"/>
      <c r="K32" s="1435">
        <v>28.8</v>
      </c>
      <c r="L32" s="1435"/>
      <c r="M32" s="1435"/>
      <c r="N32" s="315"/>
      <c r="O32" s="1435">
        <v>30.9</v>
      </c>
      <c r="P32" s="1435"/>
      <c r="Q32" s="1435"/>
      <c r="R32" s="799"/>
      <c r="S32" s="1435">
        <v>27.5</v>
      </c>
      <c r="T32" s="1435"/>
      <c r="U32" s="1435"/>
      <c r="V32" s="799"/>
      <c r="W32" s="1436">
        <v>25.6</v>
      </c>
      <c r="X32" s="1436"/>
      <c r="Y32" s="1436"/>
      <c r="Z32" s="552"/>
      <c r="AA32" s="422"/>
    </row>
    <row r="33" spans="1:27" ht="12" customHeight="1">
      <c r="A33" s="422"/>
      <c r="B33" s="489"/>
      <c r="C33" s="890"/>
      <c r="D33" s="886" t="s">
        <v>98</v>
      </c>
      <c r="E33" s="267"/>
      <c r="F33" s="314"/>
      <c r="G33" s="1435">
        <v>25.7</v>
      </c>
      <c r="H33" s="1435"/>
      <c r="I33" s="1435"/>
      <c r="J33" s="315"/>
      <c r="K33" s="1435">
        <v>25.6</v>
      </c>
      <c r="L33" s="1435"/>
      <c r="M33" s="1435"/>
      <c r="N33" s="315"/>
      <c r="O33" s="1435">
        <v>25.5</v>
      </c>
      <c r="P33" s="1435"/>
      <c r="Q33" s="1435"/>
      <c r="R33" s="799"/>
      <c r="S33" s="1435">
        <v>22.7</v>
      </c>
      <c r="T33" s="1435"/>
      <c r="U33" s="1435"/>
      <c r="V33" s="799"/>
      <c r="W33" s="1436">
        <v>22.3</v>
      </c>
      <c r="X33" s="1436"/>
      <c r="Y33" s="1436"/>
      <c r="Z33" s="552"/>
      <c r="AA33" s="422"/>
    </row>
    <row r="34" spans="1:27" s="989" customFormat="1" ht="12" customHeight="1">
      <c r="A34" s="986"/>
      <c r="B34" s="1464" t="s">
        <v>334</v>
      </c>
      <c r="C34" s="1464"/>
      <c r="D34" s="1464"/>
      <c r="E34" s="267"/>
      <c r="F34" s="316"/>
      <c r="G34" s="1465">
        <v>48.9</v>
      </c>
      <c r="H34" s="1465"/>
      <c r="I34" s="1465"/>
      <c r="J34" s="317"/>
      <c r="K34" s="1465">
        <v>47.7</v>
      </c>
      <c r="L34" s="1465"/>
      <c r="M34" s="1465"/>
      <c r="N34" s="317"/>
      <c r="O34" s="1465">
        <v>48.1</v>
      </c>
      <c r="P34" s="1465"/>
      <c r="Q34" s="1465"/>
      <c r="R34" s="799"/>
      <c r="S34" s="1465">
        <v>46.7</v>
      </c>
      <c r="T34" s="1465"/>
      <c r="U34" s="1465"/>
      <c r="V34" s="799"/>
      <c r="W34" s="1465">
        <v>46.9</v>
      </c>
      <c r="X34" s="1465"/>
      <c r="Y34" s="1465"/>
      <c r="Z34" s="1011"/>
      <c r="AA34" s="986"/>
    </row>
    <row r="35" spans="1:27" ht="12" customHeight="1">
      <c r="A35" s="422"/>
      <c r="B35" s="489"/>
      <c r="C35" s="890"/>
      <c r="D35" s="886" t="s">
        <v>99</v>
      </c>
      <c r="E35" s="579"/>
      <c r="F35" s="314"/>
      <c r="G35" s="1435">
        <v>55.9</v>
      </c>
      <c r="H35" s="1435"/>
      <c r="I35" s="1435"/>
      <c r="J35" s="315"/>
      <c r="K35" s="1435">
        <v>54</v>
      </c>
      <c r="L35" s="1435"/>
      <c r="M35" s="1435"/>
      <c r="N35" s="315"/>
      <c r="O35" s="1435">
        <v>54.4</v>
      </c>
      <c r="P35" s="1435"/>
      <c r="Q35" s="1435"/>
      <c r="R35" s="799"/>
      <c r="S35" s="1435">
        <v>52.6</v>
      </c>
      <c r="T35" s="1435"/>
      <c r="U35" s="1435"/>
      <c r="V35" s="799"/>
      <c r="W35" s="1435">
        <v>52.6</v>
      </c>
      <c r="X35" s="1435"/>
      <c r="Y35" s="1435"/>
      <c r="Z35" s="552"/>
      <c r="AA35" s="422"/>
    </row>
    <row r="36" spans="1:27" ht="12" customHeight="1">
      <c r="A36" s="422"/>
      <c r="B36" s="489"/>
      <c r="C36" s="890"/>
      <c r="D36" s="886" t="s">
        <v>98</v>
      </c>
      <c r="E36" s="579"/>
      <c r="F36" s="314"/>
      <c r="G36" s="1435">
        <v>42.6</v>
      </c>
      <c r="H36" s="1435"/>
      <c r="I36" s="1435"/>
      <c r="J36" s="315"/>
      <c r="K36" s="1435">
        <v>42.1</v>
      </c>
      <c r="L36" s="1435"/>
      <c r="M36" s="1435"/>
      <c r="N36" s="315"/>
      <c r="O36" s="1435">
        <v>42.5</v>
      </c>
      <c r="P36" s="1435"/>
      <c r="Q36" s="1435"/>
      <c r="R36" s="799"/>
      <c r="S36" s="1435">
        <v>41.4</v>
      </c>
      <c r="T36" s="1435"/>
      <c r="U36" s="1435"/>
      <c r="V36" s="799"/>
      <c r="W36" s="1435">
        <v>41.8</v>
      </c>
      <c r="X36" s="1435"/>
      <c r="Y36" s="1435"/>
      <c r="Z36" s="552"/>
      <c r="AA36" s="422"/>
    </row>
    <row r="37" spans="1:27" ht="6.75" customHeight="1">
      <c r="A37" s="422"/>
      <c r="B37" s="489"/>
      <c r="C37" s="890"/>
      <c r="D37" s="886"/>
      <c r="E37" s="579"/>
      <c r="F37" s="314"/>
      <c r="G37" s="1462"/>
      <c r="H37" s="1462"/>
      <c r="I37" s="1462"/>
      <c r="J37" s="314"/>
      <c r="K37" s="1462"/>
      <c r="L37" s="1462"/>
      <c r="M37" s="1462"/>
      <c r="N37" s="314"/>
      <c r="O37" s="1462"/>
      <c r="P37" s="1462"/>
      <c r="Q37" s="1462"/>
      <c r="R37" s="799"/>
      <c r="S37" s="1462"/>
      <c r="T37" s="1462"/>
      <c r="U37" s="1462"/>
      <c r="V37" s="799"/>
      <c r="W37" s="1463"/>
      <c r="X37" s="1463"/>
      <c r="Y37" s="1463"/>
      <c r="Z37" s="552"/>
      <c r="AA37" s="422"/>
    </row>
    <row r="38" spans="1:27" ht="12" customHeight="1">
      <c r="A38" s="422"/>
      <c r="B38" s="489"/>
      <c r="C38" s="1461" t="s">
        <v>335</v>
      </c>
      <c r="D38" s="1461"/>
      <c r="E38" s="887"/>
      <c r="F38" s="887"/>
      <c r="G38" s="1462"/>
      <c r="H38" s="1462"/>
      <c r="I38" s="1462"/>
      <c r="J38" s="314"/>
      <c r="K38" s="1462"/>
      <c r="L38" s="1462"/>
      <c r="M38" s="1462"/>
      <c r="N38" s="314"/>
      <c r="O38" s="1462"/>
      <c r="P38" s="1462"/>
      <c r="Q38" s="1462"/>
      <c r="R38" s="799"/>
      <c r="S38" s="1462"/>
      <c r="T38" s="1462"/>
      <c r="U38" s="1462"/>
      <c r="V38" s="799"/>
      <c r="W38" s="1463"/>
      <c r="X38" s="1463"/>
      <c r="Y38" s="1463"/>
      <c r="Z38" s="552"/>
      <c r="AA38" s="422"/>
    </row>
    <row r="39" spans="1:27" ht="12" customHeight="1">
      <c r="A39" s="422"/>
      <c r="B39" s="489"/>
      <c r="C39" s="1451" t="s">
        <v>333</v>
      </c>
      <c r="D39" s="1451"/>
      <c r="E39" s="318"/>
      <c r="F39" s="433"/>
      <c r="G39" s="1459">
        <v>-8.1</v>
      </c>
      <c r="H39" s="1459"/>
      <c r="I39" s="1459"/>
      <c r="J39" s="314"/>
      <c r="K39" s="1459">
        <v>-7.4</v>
      </c>
      <c r="L39" s="1459"/>
      <c r="M39" s="1459"/>
      <c r="N39" s="314"/>
      <c r="O39" s="1459">
        <v>-8.5</v>
      </c>
      <c r="P39" s="1459"/>
      <c r="Q39" s="1459"/>
      <c r="R39" s="799"/>
      <c r="S39" s="1459">
        <v>-7.1</v>
      </c>
      <c r="T39" s="1459"/>
      <c r="U39" s="1459"/>
      <c r="V39" s="799"/>
      <c r="W39" s="1460">
        <v>-6.5</v>
      </c>
      <c r="X39" s="1460"/>
      <c r="Y39" s="1460"/>
      <c r="Z39" s="552"/>
      <c r="AA39" s="422"/>
    </row>
    <row r="40" spans="1:27" ht="12" customHeight="1">
      <c r="A40" s="422"/>
      <c r="B40" s="489"/>
      <c r="C40" s="1451" t="s">
        <v>315</v>
      </c>
      <c r="D40" s="1451"/>
      <c r="E40" s="318"/>
      <c r="F40" s="433"/>
      <c r="G40" s="1459">
        <v>-4.4000000000000004</v>
      </c>
      <c r="H40" s="1459"/>
      <c r="I40" s="1459"/>
      <c r="J40" s="314"/>
      <c r="K40" s="1459">
        <v>-3.2</v>
      </c>
      <c r="L40" s="1459"/>
      <c r="M40" s="1459"/>
      <c r="N40" s="314"/>
      <c r="O40" s="1459">
        <v>-5.4</v>
      </c>
      <c r="P40" s="1459"/>
      <c r="Q40" s="1459"/>
      <c r="R40" s="799"/>
      <c r="S40" s="1459">
        <v>-4.8</v>
      </c>
      <c r="T40" s="1459"/>
      <c r="U40" s="1459"/>
      <c r="V40" s="799"/>
      <c r="W40" s="1460">
        <v>-3.3</v>
      </c>
      <c r="X40" s="1460"/>
      <c r="Y40" s="1460"/>
      <c r="Z40" s="552"/>
      <c r="AA40" s="422"/>
    </row>
    <row r="41" spans="1:27" ht="12" customHeight="1">
      <c r="A41" s="422"/>
      <c r="B41" s="489"/>
      <c r="C41" s="1451" t="s">
        <v>334</v>
      </c>
      <c r="D41" s="1451"/>
      <c r="E41" s="318"/>
      <c r="F41" s="433"/>
      <c r="G41" s="1459">
        <v>-13.4</v>
      </c>
      <c r="H41" s="1459"/>
      <c r="I41" s="1459"/>
      <c r="J41" s="314"/>
      <c r="K41" s="1459">
        <v>-11.9</v>
      </c>
      <c r="L41" s="1459"/>
      <c r="M41" s="1459"/>
      <c r="N41" s="314"/>
      <c r="O41" s="1459">
        <v>-11.9</v>
      </c>
      <c r="P41" s="1459"/>
      <c r="Q41" s="1459"/>
      <c r="R41" s="799"/>
      <c r="S41" s="1459">
        <v>-11.2</v>
      </c>
      <c r="T41" s="1459"/>
      <c r="U41" s="1459"/>
      <c r="V41" s="799"/>
      <c r="W41" s="1460">
        <v>-10.8</v>
      </c>
      <c r="X41" s="1460"/>
      <c r="Y41" s="1460"/>
      <c r="Z41" s="552"/>
      <c r="AA41" s="422"/>
    </row>
    <row r="42" spans="1:27" ht="11.25" customHeight="1">
      <c r="A42" s="422"/>
      <c r="B42" s="489"/>
      <c r="C42" s="886"/>
      <c r="D42" s="886"/>
      <c r="E42" s="318"/>
      <c r="F42" s="433"/>
      <c r="G42" s="1012"/>
      <c r="H42" s="1012"/>
      <c r="I42" s="1012"/>
      <c r="J42" s="487"/>
      <c r="K42" s="1012"/>
      <c r="L42" s="1012"/>
      <c r="M42" s="1012"/>
      <c r="N42" s="314"/>
      <c r="O42" s="1012"/>
      <c r="P42" s="1012"/>
      <c r="Q42" s="1012"/>
      <c r="R42" s="314"/>
      <c r="S42" s="1012"/>
      <c r="T42" s="1012"/>
      <c r="U42" s="1012"/>
      <c r="V42" s="799"/>
      <c r="W42" s="1013"/>
      <c r="X42" s="1013"/>
      <c r="Y42" s="1013"/>
      <c r="Z42" s="552"/>
      <c r="AA42" s="422"/>
    </row>
    <row r="43" spans="1:27" ht="5.25" customHeight="1" thickBot="1">
      <c r="A43" s="422"/>
      <c r="B43" s="489"/>
      <c r="C43" s="886"/>
      <c r="D43" s="886"/>
      <c r="E43" s="318"/>
      <c r="F43" s="433"/>
      <c r="G43" s="1012"/>
      <c r="H43" s="1012"/>
      <c r="I43" s="1012"/>
      <c r="J43" s="487"/>
      <c r="K43" s="1012"/>
      <c r="L43" s="1012"/>
      <c r="M43" s="1012"/>
      <c r="N43" s="314"/>
      <c r="O43" s="1012"/>
      <c r="P43" s="1012"/>
      <c r="Q43" s="1012"/>
      <c r="R43" s="314"/>
      <c r="S43" s="1012"/>
      <c r="T43" s="1012"/>
      <c r="U43" s="1012"/>
      <c r="V43" s="799"/>
      <c r="W43" s="1013"/>
      <c r="X43" s="1013"/>
      <c r="Y43" s="1013"/>
      <c r="Z43" s="552"/>
      <c r="AA43" s="422"/>
    </row>
    <row r="44" spans="1:27" s="443" customFormat="1" ht="13.5" customHeight="1" thickBot="1">
      <c r="A44" s="439"/>
      <c r="B44" s="441"/>
      <c r="C44" s="578" t="s">
        <v>661</v>
      </c>
      <c r="D44" s="974"/>
      <c r="E44" s="974"/>
      <c r="F44" s="974"/>
      <c r="G44" s="974"/>
      <c r="H44" s="974"/>
      <c r="I44" s="974"/>
      <c r="J44" s="974"/>
      <c r="K44" s="974"/>
      <c r="L44" s="974"/>
      <c r="M44" s="974"/>
      <c r="N44" s="974"/>
      <c r="O44" s="974"/>
      <c r="P44" s="974"/>
      <c r="Q44" s="974"/>
      <c r="R44" s="974"/>
      <c r="S44" s="974"/>
      <c r="T44" s="974"/>
      <c r="U44" s="974"/>
      <c r="V44" s="974"/>
      <c r="W44" s="975"/>
      <c r="X44" s="974"/>
      <c r="Y44" s="975"/>
      <c r="Z44" s="552"/>
      <c r="AA44" s="439"/>
    </row>
    <row r="45" spans="1:27" s="443" customFormat="1" ht="3.75" customHeight="1">
      <c r="A45" s="439"/>
      <c r="B45" s="441"/>
      <c r="C45" s="1455" t="s">
        <v>318</v>
      </c>
      <c r="D45" s="1455"/>
      <c r="E45" s="441"/>
      <c r="F45" s="441"/>
      <c r="G45" s="1014"/>
      <c r="H45" s="1014"/>
      <c r="I45" s="1014"/>
      <c r="J45" s="1014"/>
      <c r="K45" s="1014"/>
      <c r="L45" s="1014"/>
      <c r="M45" s="1014"/>
      <c r="N45" s="1014"/>
      <c r="O45" s="1014"/>
      <c r="P45" s="1014"/>
      <c r="Q45" s="1014"/>
      <c r="R45" s="1014"/>
      <c r="S45" s="1014"/>
      <c r="T45" s="1014"/>
      <c r="U45" s="1014"/>
      <c r="V45" s="1014"/>
      <c r="W45" s="1014"/>
      <c r="X45" s="1014"/>
      <c r="Y45" s="1014"/>
      <c r="Z45" s="552"/>
      <c r="AA45" s="439"/>
    </row>
    <row r="46" spans="1:27" ht="13.5" customHeight="1">
      <c r="A46" s="422"/>
      <c r="B46" s="431"/>
      <c r="C46" s="1456"/>
      <c r="D46" s="1456"/>
      <c r="E46" s="742"/>
      <c r="F46" s="799">
        <v>2010</v>
      </c>
      <c r="G46" s="1457">
        <v>2011</v>
      </c>
      <c r="H46" s="1457"/>
      <c r="I46" s="1457"/>
      <c r="J46" s="1457"/>
      <c r="K46" s="1457">
        <v>2011</v>
      </c>
      <c r="L46" s="1457"/>
      <c r="M46" s="1457"/>
      <c r="N46" s="1457"/>
      <c r="O46" s="1457"/>
      <c r="P46" s="1457"/>
      <c r="Q46" s="1457"/>
      <c r="R46" s="1457"/>
      <c r="S46" s="1457"/>
      <c r="T46" s="1457"/>
      <c r="U46" s="1457"/>
      <c r="V46" s="799"/>
      <c r="W46" s="1458">
        <v>2012</v>
      </c>
      <c r="X46" s="1458"/>
      <c r="Y46" s="1458"/>
      <c r="Z46" s="552"/>
      <c r="AA46" s="422"/>
    </row>
    <row r="47" spans="1:27">
      <c r="A47" s="422"/>
      <c r="B47" s="431"/>
      <c r="C47" s="454"/>
      <c r="D47" s="454"/>
      <c r="E47" s="454"/>
      <c r="F47" s="454"/>
      <c r="G47" s="1015" t="s">
        <v>342</v>
      </c>
      <c r="H47" s="1016"/>
      <c r="I47" s="1016"/>
      <c r="J47" s="742"/>
      <c r="K47" s="1433" t="s">
        <v>343</v>
      </c>
      <c r="L47" s="1433"/>
      <c r="M47" s="1433"/>
      <c r="N47" s="742"/>
      <c r="O47" s="1433" t="s">
        <v>344</v>
      </c>
      <c r="P47" s="1433"/>
      <c r="Q47" s="1433"/>
      <c r="R47" s="1002"/>
      <c r="S47" s="1433" t="s">
        <v>341</v>
      </c>
      <c r="T47" s="1433"/>
      <c r="U47" s="1433"/>
      <c r="V47" s="799"/>
      <c r="W47" s="1433" t="s">
        <v>342</v>
      </c>
      <c r="X47" s="1433"/>
      <c r="Y47" s="1433"/>
      <c r="Z47" s="552"/>
      <c r="AA47" s="422"/>
    </row>
    <row r="48" spans="1:27" ht="11.25" customHeight="1">
      <c r="A48" s="422"/>
      <c r="B48" s="431"/>
      <c r="C48" s="454"/>
      <c r="D48" s="454"/>
      <c r="E48" s="454"/>
      <c r="F48" s="1017"/>
      <c r="G48" s="1017" t="s">
        <v>319</v>
      </c>
      <c r="H48" s="977"/>
      <c r="I48" s="1018" t="s">
        <v>168</v>
      </c>
      <c r="J48" s="454"/>
      <c r="K48" s="1019" t="s">
        <v>319</v>
      </c>
      <c r="L48" s="977"/>
      <c r="M48" s="1018" t="s">
        <v>168</v>
      </c>
      <c r="N48" s="454"/>
      <c r="O48" s="1017" t="s">
        <v>319</v>
      </c>
      <c r="P48" s="977"/>
      <c r="Q48" s="1018" t="s">
        <v>168</v>
      </c>
      <c r="R48" s="454"/>
      <c r="S48" s="1017" t="s">
        <v>319</v>
      </c>
      <c r="T48" s="977"/>
      <c r="U48" s="1018" t="s">
        <v>168</v>
      </c>
      <c r="V48" s="977"/>
      <c r="W48" s="1017" t="s">
        <v>319</v>
      </c>
      <c r="X48" s="977"/>
      <c r="Y48" s="1018" t="s">
        <v>168</v>
      </c>
      <c r="Z48" s="552"/>
      <c r="AA48" s="422"/>
    </row>
    <row r="49" spans="1:27" ht="3" customHeight="1">
      <c r="A49" s="422"/>
      <c r="B49" s="431"/>
      <c r="C49" s="454"/>
      <c r="D49" s="454"/>
      <c r="E49" s="454"/>
      <c r="F49" s="454"/>
      <c r="G49" s="742"/>
      <c r="H49" s="977"/>
      <c r="I49" s="742"/>
      <c r="J49" s="742"/>
      <c r="K49" s="742"/>
      <c r="L49" s="977"/>
      <c r="M49" s="742"/>
      <c r="N49" s="250"/>
      <c r="O49" s="742"/>
      <c r="P49" s="977"/>
      <c r="Q49" s="742"/>
      <c r="R49" s="487"/>
      <c r="S49" s="1020"/>
      <c r="T49" s="977"/>
      <c r="U49" s="742"/>
      <c r="V49" s="977"/>
      <c r="W49" s="742"/>
      <c r="X49" s="977"/>
      <c r="Y49" s="742"/>
      <c r="Z49" s="552"/>
      <c r="AA49" s="422"/>
    </row>
    <row r="50" spans="1:27" s="628" customFormat="1" ht="12" customHeight="1">
      <c r="A50" s="580"/>
      <c r="B50" s="630"/>
      <c r="C50" s="1425" t="s">
        <v>15</v>
      </c>
      <c r="D50" s="1425"/>
      <c r="E50" s="966"/>
      <c r="F50" s="966"/>
      <c r="G50" s="1021">
        <v>4866</v>
      </c>
      <c r="H50" s="1021"/>
      <c r="I50" s="1021">
        <v>100</v>
      </c>
      <c r="J50" s="1021"/>
      <c r="K50" s="1021">
        <v>4893</v>
      </c>
      <c r="L50" s="1021"/>
      <c r="M50" s="1021">
        <v>100</v>
      </c>
      <c r="N50" s="1021"/>
      <c r="O50" s="1021">
        <v>4853.7</v>
      </c>
      <c r="P50" s="1021"/>
      <c r="Q50" s="1021">
        <v>100</v>
      </c>
      <c r="R50" s="1021"/>
      <c r="S50" s="1021">
        <v>4735.3999999999996</v>
      </c>
      <c r="T50" s="1021"/>
      <c r="U50" s="1021">
        <v>100</v>
      </c>
      <c r="V50" s="1021"/>
      <c r="W50" s="1021">
        <v>4662.5</v>
      </c>
      <c r="X50" s="1021"/>
      <c r="Y50" s="1021">
        <v>100</v>
      </c>
      <c r="Z50" s="1004"/>
      <c r="AA50" s="580"/>
    </row>
    <row r="51" spans="1:27" s="460" customFormat="1" ht="9.75" customHeight="1">
      <c r="A51" s="458"/>
      <c r="B51" s="433"/>
      <c r="C51" s="319"/>
      <c r="D51" s="1454" t="s">
        <v>315</v>
      </c>
      <c r="E51" s="1454"/>
      <c r="F51" s="1454"/>
      <c r="G51" s="1022">
        <v>321.60000000000002</v>
      </c>
      <c r="H51" s="1023"/>
      <c r="I51" s="1022">
        <v>6.6</v>
      </c>
      <c r="J51" s="1024"/>
      <c r="K51" s="1022">
        <v>312.2</v>
      </c>
      <c r="L51" s="1023"/>
      <c r="M51" s="1022">
        <v>6.4</v>
      </c>
      <c r="N51" s="1024"/>
      <c r="O51" s="1022">
        <v>322.2</v>
      </c>
      <c r="P51" s="1023"/>
      <c r="Q51" s="1022">
        <v>6.6</v>
      </c>
      <c r="R51" s="1024"/>
      <c r="S51" s="1022">
        <v>285.10000000000002</v>
      </c>
      <c r="T51" s="1023"/>
      <c r="U51" s="1022">
        <v>6</v>
      </c>
      <c r="V51" s="1024"/>
      <c r="W51" s="1022">
        <v>272.3</v>
      </c>
      <c r="X51" s="1023"/>
      <c r="Y51" s="1022">
        <v>5.8</v>
      </c>
      <c r="Z51" s="1007"/>
      <c r="AA51" s="458"/>
    </row>
    <row r="52" spans="1:27" s="460" customFormat="1" ht="9.75" customHeight="1">
      <c r="A52" s="458"/>
      <c r="B52" s="433"/>
      <c r="C52" s="319"/>
      <c r="D52" s="330" t="s">
        <v>662</v>
      </c>
      <c r="E52" s="1025"/>
      <c r="F52" s="454"/>
      <c r="G52" s="1022">
        <v>904.4</v>
      </c>
      <c r="H52" s="1023"/>
      <c r="I52" s="1022">
        <v>18.600000000000001</v>
      </c>
      <c r="J52" s="1024"/>
      <c r="K52" s="1022">
        <v>904</v>
      </c>
      <c r="L52" s="1023"/>
      <c r="M52" s="1022">
        <v>18.5</v>
      </c>
      <c r="N52" s="1024"/>
      <c r="O52" s="1022">
        <v>898.8</v>
      </c>
      <c r="P52" s="1023"/>
      <c r="Q52" s="1022">
        <v>18.5</v>
      </c>
      <c r="R52" s="1024"/>
      <c r="S52" s="1022">
        <v>877.1</v>
      </c>
      <c r="T52" s="1023"/>
      <c r="U52" s="1022">
        <v>18.5</v>
      </c>
      <c r="V52" s="1024"/>
      <c r="W52" s="1022">
        <v>879.9</v>
      </c>
      <c r="X52" s="1023"/>
      <c r="Y52" s="1022">
        <v>18.899999999999999</v>
      </c>
      <c r="Z52" s="1007"/>
      <c r="AA52" s="458"/>
    </row>
    <row r="53" spans="1:27" s="460" customFormat="1" ht="12" customHeight="1">
      <c r="A53" s="458"/>
      <c r="B53" s="1026"/>
      <c r="C53" s="330" t="s">
        <v>359</v>
      </c>
      <c r="D53" s="241"/>
      <c r="E53" s="742"/>
      <c r="F53" s="433"/>
      <c r="G53" s="1022">
        <v>1734.7</v>
      </c>
      <c r="H53" s="1022"/>
      <c r="I53" s="1022">
        <v>35.6</v>
      </c>
      <c r="J53" s="1022"/>
      <c r="K53" s="1022">
        <v>1737.6</v>
      </c>
      <c r="L53" s="1022"/>
      <c r="M53" s="1022">
        <v>35.5</v>
      </c>
      <c r="N53" s="1022"/>
      <c r="O53" s="1022">
        <v>1723.2</v>
      </c>
      <c r="P53" s="1022"/>
      <c r="Q53" s="1022">
        <v>35.5</v>
      </c>
      <c r="R53" s="1022"/>
      <c r="S53" s="1022">
        <v>1693.9</v>
      </c>
      <c r="T53" s="1022"/>
      <c r="U53" s="1022">
        <v>35.799999999999997</v>
      </c>
      <c r="V53" s="1022"/>
      <c r="W53" s="1022">
        <v>1667.4</v>
      </c>
      <c r="X53" s="1022"/>
      <c r="Y53" s="1022">
        <v>35.799999999999997</v>
      </c>
      <c r="Z53" s="1007"/>
      <c r="AA53" s="458"/>
    </row>
    <row r="54" spans="1:27" s="460" customFormat="1" ht="9.75" customHeight="1">
      <c r="A54" s="458"/>
      <c r="B54" s="433"/>
      <c r="C54" s="890"/>
      <c r="D54" s="1451" t="s">
        <v>315</v>
      </c>
      <c r="E54" s="1451"/>
      <c r="F54" s="1451"/>
      <c r="G54" s="1024">
        <v>129.69999999999999</v>
      </c>
      <c r="H54" s="1022"/>
      <c r="I54" s="1024">
        <v>7.5</v>
      </c>
      <c r="J54" s="1024"/>
      <c r="K54" s="1024">
        <v>126.5</v>
      </c>
      <c r="L54" s="1022"/>
      <c r="M54" s="1024">
        <v>7.3</v>
      </c>
      <c r="N54" s="1024"/>
      <c r="O54" s="1024">
        <v>130.6</v>
      </c>
      <c r="P54" s="1022"/>
      <c r="Q54" s="1024">
        <v>7.6</v>
      </c>
      <c r="R54" s="1024"/>
      <c r="S54" s="1024">
        <v>119.5</v>
      </c>
      <c r="T54" s="1022"/>
      <c r="U54" s="1024">
        <v>7.1</v>
      </c>
      <c r="V54" s="1024"/>
      <c r="W54" s="1024">
        <v>118.7</v>
      </c>
      <c r="X54" s="1022"/>
      <c r="Y54" s="1024">
        <v>7.1</v>
      </c>
      <c r="Z54" s="1007"/>
      <c r="AA54" s="458"/>
    </row>
    <row r="55" spans="1:27" s="460" customFormat="1" ht="9.75" customHeight="1">
      <c r="A55" s="458"/>
      <c r="B55" s="433"/>
      <c r="C55" s="890"/>
      <c r="D55" s="886" t="s">
        <v>662</v>
      </c>
      <c r="E55" s="697"/>
      <c r="F55" s="433"/>
      <c r="G55" s="1024">
        <v>297.8</v>
      </c>
      <c r="H55" s="1022"/>
      <c r="I55" s="1024">
        <v>17.2</v>
      </c>
      <c r="J55" s="1024"/>
      <c r="K55" s="1024">
        <v>288.7</v>
      </c>
      <c r="L55" s="1022"/>
      <c r="M55" s="1024">
        <v>16.600000000000001</v>
      </c>
      <c r="N55" s="1024"/>
      <c r="O55" s="1024">
        <v>292.39999999999998</v>
      </c>
      <c r="P55" s="1022"/>
      <c r="Q55" s="1024">
        <v>17</v>
      </c>
      <c r="R55" s="1024"/>
      <c r="S55" s="1024">
        <v>284.8</v>
      </c>
      <c r="T55" s="1022"/>
      <c r="U55" s="1024">
        <v>16.8</v>
      </c>
      <c r="V55" s="1024"/>
      <c r="W55" s="1024">
        <v>283.89999999999998</v>
      </c>
      <c r="X55" s="1022"/>
      <c r="Y55" s="1024">
        <v>17</v>
      </c>
      <c r="Z55" s="1007"/>
      <c r="AA55" s="458"/>
    </row>
    <row r="56" spans="1:27" s="460" customFormat="1" ht="12" customHeight="1">
      <c r="A56" s="458"/>
      <c r="B56" s="433"/>
      <c r="C56" s="330" t="s">
        <v>360</v>
      </c>
      <c r="D56" s="241"/>
      <c r="E56" s="1025"/>
      <c r="F56" s="433"/>
      <c r="G56" s="1022">
        <v>1153.4000000000001</v>
      </c>
      <c r="H56" s="1022"/>
      <c r="I56" s="1022">
        <v>23.7</v>
      </c>
      <c r="J56" s="1022"/>
      <c r="K56" s="1022">
        <v>1157.9000000000001</v>
      </c>
      <c r="L56" s="1022"/>
      <c r="M56" s="1022">
        <v>23.7</v>
      </c>
      <c r="N56" s="1022"/>
      <c r="O56" s="1022">
        <v>1155.4000000000001</v>
      </c>
      <c r="P56" s="1022"/>
      <c r="Q56" s="1022">
        <v>23.8</v>
      </c>
      <c r="R56" s="1022"/>
      <c r="S56" s="1022">
        <v>1098.0999999999999</v>
      </c>
      <c r="T56" s="1022"/>
      <c r="U56" s="1022">
        <v>23.2</v>
      </c>
      <c r="V56" s="1022"/>
      <c r="W56" s="1022">
        <v>1100</v>
      </c>
      <c r="X56" s="1022"/>
      <c r="Y56" s="1022">
        <v>23.6</v>
      </c>
      <c r="Z56" s="1007"/>
      <c r="AA56" s="458"/>
    </row>
    <row r="57" spans="1:27" s="460" customFormat="1" ht="9.75" customHeight="1">
      <c r="A57" s="458"/>
      <c r="B57" s="433"/>
      <c r="C57" s="890"/>
      <c r="D57" s="1451" t="s">
        <v>315</v>
      </c>
      <c r="E57" s="1451"/>
      <c r="F57" s="1451"/>
      <c r="G57" s="1024">
        <v>69</v>
      </c>
      <c r="H57" s="1022"/>
      <c r="I57" s="1024">
        <v>6</v>
      </c>
      <c r="J57" s="1024"/>
      <c r="K57" s="1024">
        <v>64.900000000000006</v>
      </c>
      <c r="L57" s="1022"/>
      <c r="M57" s="1024">
        <v>5.6</v>
      </c>
      <c r="N57" s="1024"/>
      <c r="O57" s="1024">
        <v>70.099999999999994</v>
      </c>
      <c r="P57" s="1022"/>
      <c r="Q57" s="1024">
        <v>6.1</v>
      </c>
      <c r="R57" s="1024"/>
      <c r="S57" s="1024">
        <v>59.9</v>
      </c>
      <c r="T57" s="1022"/>
      <c r="U57" s="1024">
        <v>5.5</v>
      </c>
      <c r="V57" s="1024"/>
      <c r="W57" s="1024">
        <v>57.6</v>
      </c>
      <c r="X57" s="1022"/>
      <c r="Y57" s="1024">
        <v>5.2</v>
      </c>
      <c r="Z57" s="1007"/>
      <c r="AA57" s="458"/>
    </row>
    <row r="58" spans="1:27" s="460" customFormat="1" ht="9.75" customHeight="1">
      <c r="A58" s="458"/>
      <c r="B58" s="433"/>
      <c r="C58" s="890"/>
      <c r="D58" s="886" t="s">
        <v>662</v>
      </c>
      <c r="E58" s="267"/>
      <c r="F58" s="1027"/>
      <c r="G58" s="1024">
        <v>274.39999999999998</v>
      </c>
      <c r="H58" s="1022"/>
      <c r="I58" s="1024">
        <v>23.8</v>
      </c>
      <c r="J58" s="1024"/>
      <c r="K58" s="1024">
        <v>278.3</v>
      </c>
      <c r="L58" s="1022"/>
      <c r="M58" s="1024">
        <v>24</v>
      </c>
      <c r="N58" s="1024"/>
      <c r="O58" s="1024">
        <v>272.3</v>
      </c>
      <c r="P58" s="1022"/>
      <c r="Q58" s="1024">
        <v>23.6</v>
      </c>
      <c r="R58" s="1024"/>
      <c r="S58" s="1024">
        <v>257.89999999999998</v>
      </c>
      <c r="T58" s="1022"/>
      <c r="U58" s="1024">
        <v>23.5</v>
      </c>
      <c r="V58" s="1024"/>
      <c r="W58" s="1024">
        <v>262.8</v>
      </c>
      <c r="X58" s="1022"/>
      <c r="Y58" s="1024">
        <v>23.9</v>
      </c>
      <c r="Z58" s="1007"/>
      <c r="AA58" s="458"/>
    </row>
    <row r="59" spans="1:27" s="460" customFormat="1" ht="12" customHeight="1">
      <c r="A59" s="458"/>
      <c r="B59" s="433"/>
      <c r="C59" s="330" t="s">
        <v>86</v>
      </c>
      <c r="D59" s="241"/>
      <c r="E59" s="267"/>
      <c r="F59" s="433"/>
      <c r="G59" s="1022">
        <v>1240.9000000000001</v>
      </c>
      <c r="H59" s="1022"/>
      <c r="I59" s="1022">
        <v>25.5</v>
      </c>
      <c r="J59" s="1022"/>
      <c r="K59" s="1022">
        <v>1246.4000000000001</v>
      </c>
      <c r="L59" s="1022"/>
      <c r="M59" s="1022">
        <v>25.5</v>
      </c>
      <c r="N59" s="1022"/>
      <c r="O59" s="1022">
        <v>1224.2</v>
      </c>
      <c r="P59" s="1022"/>
      <c r="Q59" s="1022">
        <v>25.2</v>
      </c>
      <c r="R59" s="1022"/>
      <c r="S59" s="1022">
        <v>1222</v>
      </c>
      <c r="T59" s="1022"/>
      <c r="U59" s="1022">
        <v>25.8</v>
      </c>
      <c r="V59" s="1022"/>
      <c r="W59" s="1022">
        <v>1187.5999999999999</v>
      </c>
      <c r="X59" s="1022"/>
      <c r="Y59" s="1022">
        <v>25.5</v>
      </c>
      <c r="Z59" s="1007"/>
      <c r="AA59" s="458"/>
    </row>
    <row r="60" spans="1:27" s="460" customFormat="1" ht="9.75" customHeight="1">
      <c r="A60" s="458"/>
      <c r="B60" s="433"/>
      <c r="C60" s="890"/>
      <c r="D60" s="1451" t="s">
        <v>315</v>
      </c>
      <c r="E60" s="1451"/>
      <c r="F60" s="1451"/>
      <c r="G60" s="1024">
        <v>75.8</v>
      </c>
      <c r="H60" s="1022"/>
      <c r="I60" s="1024">
        <v>6.1</v>
      </c>
      <c r="J60" s="1024"/>
      <c r="K60" s="1024">
        <v>74.099999999999994</v>
      </c>
      <c r="L60" s="1022"/>
      <c r="M60" s="1024">
        <v>5.9</v>
      </c>
      <c r="N60" s="1024"/>
      <c r="O60" s="1024">
        <v>71</v>
      </c>
      <c r="P60" s="1022"/>
      <c r="Q60" s="1024">
        <v>5.8</v>
      </c>
      <c r="R60" s="1024"/>
      <c r="S60" s="1024">
        <v>67.400000000000006</v>
      </c>
      <c r="T60" s="1022"/>
      <c r="U60" s="1024">
        <v>5.5</v>
      </c>
      <c r="V60" s="1024"/>
      <c r="W60" s="1024">
        <v>59.9</v>
      </c>
      <c r="X60" s="1022"/>
      <c r="Y60" s="1024">
        <v>5</v>
      </c>
      <c r="Z60" s="1007"/>
      <c r="AA60" s="458"/>
    </row>
    <row r="61" spans="1:27" s="460" customFormat="1" ht="9.75" customHeight="1">
      <c r="A61" s="458"/>
      <c r="B61" s="433"/>
      <c r="C61" s="890"/>
      <c r="D61" s="886" t="s">
        <v>662</v>
      </c>
      <c r="E61" s="742"/>
      <c r="F61" s="433"/>
      <c r="G61" s="1024">
        <v>203.3</v>
      </c>
      <c r="H61" s="1022"/>
      <c r="I61" s="1024">
        <v>16.399999999999999</v>
      </c>
      <c r="J61" s="1024"/>
      <c r="K61" s="1024">
        <v>202.6</v>
      </c>
      <c r="L61" s="1022"/>
      <c r="M61" s="1024">
        <v>16.3</v>
      </c>
      <c r="N61" s="1024"/>
      <c r="O61" s="1024">
        <v>198.4</v>
      </c>
      <c r="P61" s="1022"/>
      <c r="Q61" s="1024">
        <v>16.2</v>
      </c>
      <c r="R61" s="1024"/>
      <c r="S61" s="1024">
        <v>203.2</v>
      </c>
      <c r="T61" s="1022"/>
      <c r="U61" s="1024">
        <v>16.600000000000001</v>
      </c>
      <c r="V61" s="1024"/>
      <c r="W61" s="1024">
        <v>199.8</v>
      </c>
      <c r="X61" s="1022"/>
      <c r="Y61" s="1024">
        <v>16.8</v>
      </c>
      <c r="Z61" s="1007"/>
      <c r="AA61" s="458"/>
    </row>
    <row r="62" spans="1:27" s="460" customFormat="1" ht="12" customHeight="1">
      <c r="A62" s="458"/>
      <c r="B62" s="433"/>
      <c r="C62" s="330" t="s">
        <v>362</v>
      </c>
      <c r="D62" s="241"/>
      <c r="E62" s="1025"/>
      <c r="F62" s="433"/>
      <c r="G62" s="1022">
        <v>326.2</v>
      </c>
      <c r="H62" s="1022"/>
      <c r="I62" s="1022">
        <v>6.7</v>
      </c>
      <c r="J62" s="1022"/>
      <c r="K62" s="1022">
        <v>334.3</v>
      </c>
      <c r="L62" s="1022"/>
      <c r="M62" s="1022">
        <v>6.8</v>
      </c>
      <c r="N62" s="1022"/>
      <c r="O62" s="1022">
        <v>328.8</v>
      </c>
      <c r="P62" s="1022"/>
      <c r="Q62" s="1022">
        <v>6.8</v>
      </c>
      <c r="R62" s="1022"/>
      <c r="S62" s="1022">
        <v>320.89999999999998</v>
      </c>
      <c r="T62" s="1022"/>
      <c r="U62" s="1022">
        <v>6.8</v>
      </c>
      <c r="V62" s="1022"/>
      <c r="W62" s="1022">
        <v>313.39999999999998</v>
      </c>
      <c r="X62" s="1022"/>
      <c r="Y62" s="1022">
        <v>6.7</v>
      </c>
      <c r="Z62" s="1007"/>
      <c r="AA62" s="458"/>
    </row>
    <row r="63" spans="1:27" s="460" customFormat="1" ht="9.75" customHeight="1">
      <c r="A63" s="458"/>
      <c r="B63" s="433"/>
      <c r="C63" s="890"/>
      <c r="D63" s="1451" t="s">
        <v>315</v>
      </c>
      <c r="E63" s="1451"/>
      <c r="F63" s="1451"/>
      <c r="G63" s="1024">
        <v>17.8</v>
      </c>
      <c r="H63" s="1022"/>
      <c r="I63" s="1024">
        <v>5.5</v>
      </c>
      <c r="J63" s="1024"/>
      <c r="K63" s="1024">
        <v>18.899999999999999</v>
      </c>
      <c r="L63" s="1022"/>
      <c r="M63" s="1024">
        <v>5.7</v>
      </c>
      <c r="N63" s="1024"/>
      <c r="O63" s="1024">
        <v>18</v>
      </c>
      <c r="P63" s="1022"/>
      <c r="Q63" s="1024">
        <v>5.5</v>
      </c>
      <c r="R63" s="1024"/>
      <c r="S63" s="1024">
        <v>14.2</v>
      </c>
      <c r="T63" s="1022"/>
      <c r="U63" s="1024">
        <v>4.4000000000000004</v>
      </c>
      <c r="V63" s="1024"/>
      <c r="W63" s="1024">
        <v>12.9</v>
      </c>
      <c r="X63" s="1022"/>
      <c r="Y63" s="1024">
        <v>4.0999999999999996</v>
      </c>
      <c r="Z63" s="1007"/>
      <c r="AA63" s="458"/>
    </row>
    <row r="64" spans="1:27" s="460" customFormat="1" ht="9.75" customHeight="1">
      <c r="A64" s="458"/>
      <c r="B64" s="433"/>
      <c r="C64" s="890"/>
      <c r="D64" s="886" t="s">
        <v>662</v>
      </c>
      <c r="E64" s="1025"/>
      <c r="F64" s="433"/>
      <c r="G64" s="1024">
        <v>61.2</v>
      </c>
      <c r="H64" s="1022"/>
      <c r="I64" s="1024">
        <v>18.8</v>
      </c>
      <c r="J64" s="1024"/>
      <c r="K64" s="1024">
        <v>65.3</v>
      </c>
      <c r="L64" s="1022"/>
      <c r="M64" s="1024">
        <v>19.5</v>
      </c>
      <c r="N64" s="1024"/>
      <c r="O64" s="1024">
        <v>65.3</v>
      </c>
      <c r="P64" s="1022"/>
      <c r="Q64" s="1024">
        <v>19.899999999999999</v>
      </c>
      <c r="R64" s="1024"/>
      <c r="S64" s="1024">
        <v>61.8</v>
      </c>
      <c r="T64" s="1022"/>
      <c r="U64" s="1024">
        <v>19.3</v>
      </c>
      <c r="V64" s="1024"/>
      <c r="W64" s="1024">
        <v>63.2</v>
      </c>
      <c r="X64" s="1022"/>
      <c r="Y64" s="1024">
        <v>20.2</v>
      </c>
      <c r="Z64" s="1007"/>
      <c r="AA64" s="458"/>
    </row>
    <row r="65" spans="1:27" s="460" customFormat="1" ht="12" customHeight="1">
      <c r="A65" s="458"/>
      <c r="B65" s="433"/>
      <c r="C65" s="330" t="s">
        <v>363</v>
      </c>
      <c r="D65" s="241"/>
      <c r="E65" s="1025"/>
      <c r="F65" s="433"/>
      <c r="G65" s="1022">
        <v>189.2</v>
      </c>
      <c r="H65" s="1022"/>
      <c r="I65" s="1022">
        <v>3.9</v>
      </c>
      <c r="J65" s="1022"/>
      <c r="K65" s="1022">
        <v>194.7</v>
      </c>
      <c r="L65" s="1022"/>
      <c r="M65" s="1022">
        <v>4</v>
      </c>
      <c r="N65" s="1022"/>
      <c r="O65" s="1022">
        <v>202.3</v>
      </c>
      <c r="P65" s="1022"/>
      <c r="Q65" s="1022">
        <v>4.2</v>
      </c>
      <c r="R65" s="1022"/>
      <c r="S65" s="1022">
        <v>188</v>
      </c>
      <c r="T65" s="1022"/>
      <c r="U65" s="1022">
        <v>4</v>
      </c>
      <c r="V65" s="1022"/>
      <c r="W65" s="1022">
        <v>181</v>
      </c>
      <c r="X65" s="1022"/>
      <c r="Y65" s="1022">
        <v>3.9</v>
      </c>
      <c r="Z65" s="1007"/>
      <c r="AA65" s="458"/>
    </row>
    <row r="66" spans="1:27" s="460" customFormat="1" ht="9.75" customHeight="1">
      <c r="A66" s="458"/>
      <c r="B66" s="433"/>
      <c r="C66" s="890"/>
      <c r="D66" s="1451" t="s">
        <v>315</v>
      </c>
      <c r="E66" s="1451"/>
      <c r="F66" s="1451"/>
      <c r="G66" s="1024">
        <v>10.3</v>
      </c>
      <c r="H66" s="1022"/>
      <c r="I66" s="1024">
        <v>5.4</v>
      </c>
      <c r="J66" s="1024"/>
      <c r="K66" s="1024">
        <v>10.1</v>
      </c>
      <c r="L66" s="1022"/>
      <c r="M66" s="1024">
        <v>5.2</v>
      </c>
      <c r="N66" s="1024"/>
      <c r="O66" s="1024">
        <v>13.5</v>
      </c>
      <c r="P66" s="1022"/>
      <c r="Q66" s="1024">
        <v>6.7</v>
      </c>
      <c r="R66" s="1024"/>
      <c r="S66" s="1024">
        <v>8.9</v>
      </c>
      <c r="T66" s="1022"/>
      <c r="U66" s="1024">
        <v>4.7</v>
      </c>
      <c r="V66" s="1024"/>
      <c r="W66" s="1024">
        <v>8.6999999999999993</v>
      </c>
      <c r="X66" s="1022"/>
      <c r="Y66" s="1024">
        <v>4.8</v>
      </c>
      <c r="Z66" s="1007"/>
      <c r="AA66" s="458"/>
    </row>
    <row r="67" spans="1:27" s="460" customFormat="1" ht="9.75" customHeight="1">
      <c r="A67" s="458"/>
      <c r="B67" s="433"/>
      <c r="C67" s="890"/>
      <c r="D67" s="886" t="s">
        <v>662</v>
      </c>
      <c r="E67" s="1025"/>
      <c r="F67" s="433"/>
      <c r="G67" s="1024">
        <v>37.9</v>
      </c>
      <c r="H67" s="1022"/>
      <c r="I67" s="1024">
        <v>20</v>
      </c>
      <c r="J67" s="1024"/>
      <c r="K67" s="1024">
        <v>39</v>
      </c>
      <c r="L67" s="1022"/>
      <c r="M67" s="1024">
        <v>20</v>
      </c>
      <c r="N67" s="1024"/>
      <c r="O67" s="1024">
        <v>40.9</v>
      </c>
      <c r="P67" s="1022"/>
      <c r="Q67" s="1024">
        <v>20.2</v>
      </c>
      <c r="R67" s="1024"/>
      <c r="S67" s="1024">
        <v>39.6</v>
      </c>
      <c r="T67" s="1022"/>
      <c r="U67" s="1024">
        <v>21.1</v>
      </c>
      <c r="V67" s="1024"/>
      <c r="W67" s="1024">
        <v>37.5</v>
      </c>
      <c r="X67" s="1022"/>
      <c r="Y67" s="1024">
        <v>20.7</v>
      </c>
      <c r="Z67" s="1007"/>
      <c r="AA67" s="458"/>
    </row>
    <row r="68" spans="1:27" s="460" customFormat="1" ht="12" customHeight="1">
      <c r="A68" s="458"/>
      <c r="B68" s="433"/>
      <c r="C68" s="330" t="s">
        <v>255</v>
      </c>
      <c r="D68" s="241"/>
      <c r="E68" s="1025"/>
      <c r="F68" s="433"/>
      <c r="G68" s="1022">
        <v>108.1</v>
      </c>
      <c r="H68" s="1022"/>
      <c r="I68" s="1022">
        <v>2.2000000000000002</v>
      </c>
      <c r="J68" s="1022"/>
      <c r="K68" s="1022">
        <v>109.4</v>
      </c>
      <c r="L68" s="1022"/>
      <c r="M68" s="1022">
        <v>2.2000000000000002</v>
      </c>
      <c r="N68" s="1022"/>
      <c r="O68" s="1022">
        <v>107.6</v>
      </c>
      <c r="P68" s="1022"/>
      <c r="Q68" s="1022">
        <v>2.2000000000000002</v>
      </c>
      <c r="R68" s="1022"/>
      <c r="S68" s="1022">
        <v>101.9</v>
      </c>
      <c r="T68" s="1022"/>
      <c r="U68" s="1022">
        <v>2.2000000000000002</v>
      </c>
      <c r="V68" s="1022"/>
      <c r="W68" s="1022">
        <v>103.8</v>
      </c>
      <c r="X68" s="1022"/>
      <c r="Y68" s="1022">
        <v>2.2000000000000002</v>
      </c>
      <c r="Z68" s="1007"/>
      <c r="AA68" s="458"/>
    </row>
    <row r="69" spans="1:27" s="460" customFormat="1" ht="9.75" customHeight="1">
      <c r="A69" s="458"/>
      <c r="B69" s="433"/>
      <c r="C69" s="890"/>
      <c r="D69" s="1451" t="s">
        <v>315</v>
      </c>
      <c r="E69" s="1451"/>
      <c r="F69" s="1451"/>
      <c r="G69" s="1024">
        <v>11.1</v>
      </c>
      <c r="H69" s="1022"/>
      <c r="I69" s="1024">
        <v>10.3</v>
      </c>
      <c r="J69" s="1024"/>
      <c r="K69" s="1024">
        <v>10.4</v>
      </c>
      <c r="L69" s="1022"/>
      <c r="M69" s="1024">
        <v>9.5</v>
      </c>
      <c r="N69" s="1024"/>
      <c r="O69" s="1024">
        <v>11.2</v>
      </c>
      <c r="P69" s="1022"/>
      <c r="Q69" s="1024">
        <v>10.4</v>
      </c>
      <c r="R69" s="1024"/>
      <c r="S69" s="1024">
        <v>9.3000000000000007</v>
      </c>
      <c r="T69" s="1022"/>
      <c r="U69" s="1024">
        <v>9.1</v>
      </c>
      <c r="V69" s="1024"/>
      <c r="W69" s="1024">
        <v>9</v>
      </c>
      <c r="X69" s="1022"/>
      <c r="Y69" s="1024">
        <v>8.6999999999999993</v>
      </c>
      <c r="Z69" s="1007"/>
      <c r="AA69" s="458"/>
    </row>
    <row r="70" spans="1:27" s="460" customFormat="1" ht="9.75" customHeight="1">
      <c r="A70" s="458"/>
      <c r="B70" s="433"/>
      <c r="C70" s="890"/>
      <c r="D70" s="886" t="s">
        <v>662</v>
      </c>
      <c r="E70" s="1025"/>
      <c r="F70" s="433"/>
      <c r="G70" s="1024">
        <v>13.5</v>
      </c>
      <c r="H70" s="1022"/>
      <c r="I70" s="1024">
        <v>12.5</v>
      </c>
      <c r="J70" s="1024"/>
      <c r="K70" s="1024">
        <v>13.6</v>
      </c>
      <c r="L70" s="1022"/>
      <c r="M70" s="1024">
        <v>12.4</v>
      </c>
      <c r="N70" s="1024"/>
      <c r="O70" s="1024">
        <v>14.3</v>
      </c>
      <c r="P70" s="1022"/>
      <c r="Q70" s="1024">
        <v>13.3</v>
      </c>
      <c r="R70" s="1024"/>
      <c r="S70" s="1024">
        <v>13.8</v>
      </c>
      <c r="T70" s="1022"/>
      <c r="U70" s="1024">
        <v>13.5</v>
      </c>
      <c r="V70" s="1024"/>
      <c r="W70" s="1024">
        <v>15.9</v>
      </c>
      <c r="X70" s="1022"/>
      <c r="Y70" s="1024">
        <v>15.3</v>
      </c>
      <c r="Z70" s="1007"/>
      <c r="AA70" s="458"/>
    </row>
    <row r="71" spans="1:27" s="460" customFormat="1" ht="12" customHeight="1">
      <c r="A71" s="458"/>
      <c r="B71" s="433"/>
      <c r="C71" s="330" t="s">
        <v>256</v>
      </c>
      <c r="D71" s="241"/>
      <c r="E71" s="1025"/>
      <c r="F71" s="433"/>
      <c r="G71" s="1022">
        <v>113.4</v>
      </c>
      <c r="H71" s="1022"/>
      <c r="I71" s="1022">
        <v>2.2999999999999998</v>
      </c>
      <c r="J71" s="1022"/>
      <c r="K71" s="1022">
        <v>112.7</v>
      </c>
      <c r="L71" s="1022"/>
      <c r="M71" s="1022">
        <v>2.2999999999999998</v>
      </c>
      <c r="N71" s="1022"/>
      <c r="O71" s="1022">
        <v>112.3</v>
      </c>
      <c r="P71" s="1022"/>
      <c r="Q71" s="1022">
        <v>2.2999999999999998</v>
      </c>
      <c r="R71" s="1022"/>
      <c r="S71" s="1022">
        <v>110.6</v>
      </c>
      <c r="T71" s="1022"/>
      <c r="U71" s="1022">
        <v>2.2999999999999998</v>
      </c>
      <c r="V71" s="1022"/>
      <c r="W71" s="1022">
        <v>109.2</v>
      </c>
      <c r="X71" s="1022"/>
      <c r="Y71" s="1022">
        <v>2.2999999999999998</v>
      </c>
      <c r="Z71" s="1007"/>
      <c r="AA71" s="458"/>
    </row>
    <row r="72" spans="1:27" s="460" customFormat="1" ht="9.75" customHeight="1">
      <c r="A72" s="458"/>
      <c r="B72" s="433"/>
      <c r="C72" s="890"/>
      <c r="D72" s="1451" t="s">
        <v>315</v>
      </c>
      <c r="E72" s="1451"/>
      <c r="F72" s="1451"/>
      <c r="G72" s="1024">
        <v>7.9</v>
      </c>
      <c r="H72" s="1022"/>
      <c r="I72" s="1024">
        <v>7</v>
      </c>
      <c r="J72" s="1024"/>
      <c r="K72" s="1024">
        <v>7.3</v>
      </c>
      <c r="L72" s="1022"/>
      <c r="M72" s="1024">
        <v>6.5</v>
      </c>
      <c r="N72" s="1024"/>
      <c r="O72" s="1024">
        <v>7.9</v>
      </c>
      <c r="P72" s="1022"/>
      <c r="Q72" s="1024">
        <v>7</v>
      </c>
      <c r="R72" s="1024"/>
      <c r="S72" s="1024">
        <v>6.1</v>
      </c>
      <c r="T72" s="1022"/>
      <c r="U72" s="1024">
        <v>5.5</v>
      </c>
      <c r="V72" s="1024"/>
      <c r="W72" s="1024">
        <v>5.5</v>
      </c>
      <c r="X72" s="1022"/>
      <c r="Y72" s="1024">
        <v>5</v>
      </c>
      <c r="Z72" s="1007"/>
      <c r="AA72" s="458"/>
    </row>
    <row r="73" spans="1:27" s="460" customFormat="1" ht="9.75" customHeight="1">
      <c r="A73" s="458"/>
      <c r="B73" s="433"/>
      <c r="C73" s="890"/>
      <c r="D73" s="886" t="s">
        <v>662</v>
      </c>
      <c r="E73" s="1025"/>
      <c r="F73" s="433"/>
      <c r="G73" s="1024">
        <v>16.100000000000001</v>
      </c>
      <c r="H73" s="1022"/>
      <c r="I73" s="1024">
        <v>14.2</v>
      </c>
      <c r="J73" s="1024"/>
      <c r="K73" s="1024">
        <v>16.600000000000001</v>
      </c>
      <c r="L73" s="1022"/>
      <c r="M73" s="1024">
        <v>14.7</v>
      </c>
      <c r="N73" s="1024"/>
      <c r="O73" s="1024">
        <v>15.2</v>
      </c>
      <c r="P73" s="1022"/>
      <c r="Q73" s="1024">
        <v>13.5</v>
      </c>
      <c r="R73" s="1024"/>
      <c r="S73" s="1024">
        <v>16</v>
      </c>
      <c r="T73" s="1022"/>
      <c r="U73" s="1024">
        <v>14.5</v>
      </c>
      <c r="V73" s="1024"/>
      <c r="W73" s="1024">
        <v>16.8</v>
      </c>
      <c r="X73" s="1022"/>
      <c r="Y73" s="1024">
        <v>15.4</v>
      </c>
      <c r="Z73" s="1007"/>
      <c r="AA73" s="458"/>
    </row>
    <row r="74" spans="1:27" s="460" customFormat="1" ht="9.75" customHeight="1">
      <c r="A74" s="458"/>
      <c r="B74" s="433"/>
      <c r="C74" s="890"/>
      <c r="D74" s="790"/>
      <c r="E74" s="1025"/>
      <c r="F74" s="433"/>
      <c r="G74" s="761"/>
      <c r="H74" s="1012"/>
      <c r="I74" s="1028"/>
      <c r="J74" s="487"/>
      <c r="K74" s="761"/>
      <c r="L74" s="1012"/>
      <c r="M74" s="1028"/>
      <c r="N74" s="487"/>
      <c r="O74" s="761"/>
      <c r="P74" s="1012"/>
      <c r="Q74" s="1028"/>
      <c r="R74" s="1012"/>
      <c r="S74" s="761"/>
      <c r="T74" s="1012"/>
      <c r="U74" s="1028"/>
      <c r="V74" s="1012"/>
      <c r="W74" s="761"/>
      <c r="X74" s="490"/>
      <c r="Y74" s="1028"/>
      <c r="Z74" s="1007"/>
      <c r="AA74" s="458"/>
    </row>
    <row r="75" spans="1:27" ht="12" customHeight="1" thickBot="1">
      <c r="A75" s="422"/>
      <c r="B75" s="431"/>
      <c r="C75" s="556" t="s">
        <v>320</v>
      </c>
      <c r="D75" s="557"/>
      <c r="E75" s="321"/>
      <c r="F75" s="433"/>
      <c r="G75" s="590" t="s">
        <v>136</v>
      </c>
      <c r="H75" s="487"/>
      <c r="I75" s="323"/>
      <c r="J75" s="487"/>
      <c r="K75" s="487"/>
      <c r="L75" s="487"/>
      <c r="M75" s="487"/>
      <c r="N75" s="487"/>
      <c r="O75" s="1012"/>
      <c r="P75" s="1012"/>
      <c r="Q75" s="1029"/>
      <c r="R75" s="1012"/>
      <c r="S75" s="1030"/>
      <c r="T75" s="1012"/>
      <c r="U75" s="1012"/>
      <c r="V75" s="1012"/>
      <c r="W75" s="1031"/>
      <c r="X75" s="1031"/>
      <c r="Y75" s="1031"/>
      <c r="Z75" s="552"/>
      <c r="AA75" s="422"/>
    </row>
    <row r="76" spans="1:27" s="989" customFormat="1" ht="13.5" customHeight="1" thickBot="1">
      <c r="A76" s="986"/>
      <c r="B76" s="1032"/>
      <c r="C76" s="1032"/>
      <c r="D76" s="1032"/>
      <c r="E76" s="431"/>
      <c r="F76" s="431"/>
      <c r="G76" s="431"/>
      <c r="H76" s="431"/>
      <c r="I76" s="431"/>
      <c r="J76" s="431"/>
      <c r="K76" s="431"/>
      <c r="L76" s="431"/>
      <c r="M76" s="431"/>
      <c r="N76" s="431"/>
      <c r="O76" s="431"/>
      <c r="P76" s="431"/>
      <c r="Q76" s="431"/>
      <c r="R76" s="431"/>
      <c r="S76" s="1452" t="s">
        <v>655</v>
      </c>
      <c r="T76" s="1452"/>
      <c r="U76" s="1452"/>
      <c r="V76" s="1452"/>
      <c r="W76" s="1452"/>
      <c r="X76" s="1452"/>
      <c r="Y76" s="1453"/>
      <c r="Z76" s="1033">
        <v>7</v>
      </c>
      <c r="AA76" s="422"/>
    </row>
    <row r="80" spans="1:27" ht="8.25" customHeight="1"/>
    <row r="82" spans="23:26" ht="9" customHeight="1">
      <c r="Z82" s="492"/>
    </row>
    <row r="83" spans="23:26" ht="8.25" customHeight="1">
      <c r="W83" s="1450"/>
      <c r="X83" s="1450"/>
      <c r="Y83" s="1450"/>
      <c r="Z83" s="1450"/>
    </row>
    <row r="84" spans="23:26" ht="9.75" customHeight="1"/>
  </sheetData>
  <mergeCells count="203">
    <mergeCell ref="C9:D9"/>
    <mergeCell ref="G9:I9"/>
    <mergeCell ref="K9:M9"/>
    <mergeCell ref="O9:Q9"/>
    <mergeCell ref="C1:F1"/>
    <mergeCell ref="W3:Y3"/>
    <mergeCell ref="C5:D6"/>
    <mergeCell ref="G6:U6"/>
    <mergeCell ref="W6:Y6"/>
    <mergeCell ref="G7:I7"/>
    <mergeCell ref="K7:M7"/>
    <mergeCell ref="O7:Q7"/>
    <mergeCell ref="S7:U7"/>
    <mergeCell ref="W7:Y7"/>
    <mergeCell ref="S9:U9"/>
    <mergeCell ref="W9:Y9"/>
    <mergeCell ref="G10:I10"/>
    <mergeCell ref="K10:M10"/>
    <mergeCell ref="O10:Q10"/>
    <mergeCell ref="S10:U10"/>
    <mergeCell ref="W10:Y10"/>
    <mergeCell ref="G8:I8"/>
    <mergeCell ref="K8:M8"/>
    <mergeCell ref="G11:I11"/>
    <mergeCell ref="K11:M11"/>
    <mergeCell ref="O11:Q11"/>
    <mergeCell ref="S11:U11"/>
    <mergeCell ref="W11:Y11"/>
    <mergeCell ref="G12:I12"/>
    <mergeCell ref="K12:M12"/>
    <mergeCell ref="O12:Q12"/>
    <mergeCell ref="S12:U12"/>
    <mergeCell ref="W12:Y12"/>
    <mergeCell ref="G13:I13"/>
    <mergeCell ref="K13:M13"/>
    <mergeCell ref="O13:Q13"/>
    <mergeCell ref="S13:U13"/>
    <mergeCell ref="W13:Y13"/>
    <mergeCell ref="G14:I14"/>
    <mergeCell ref="K14:M14"/>
    <mergeCell ref="O14:Q14"/>
    <mergeCell ref="S14:U14"/>
    <mergeCell ref="W14:Y14"/>
    <mergeCell ref="G15:I15"/>
    <mergeCell ref="K15:M15"/>
    <mergeCell ref="O15:Q15"/>
    <mergeCell ref="S15:U15"/>
    <mergeCell ref="W15:Y15"/>
    <mergeCell ref="G16:I16"/>
    <mergeCell ref="K16:M16"/>
    <mergeCell ref="O16:Q16"/>
    <mergeCell ref="S16:U16"/>
    <mergeCell ref="W16:Y16"/>
    <mergeCell ref="G17:I17"/>
    <mergeCell ref="K17:M17"/>
    <mergeCell ref="O17:Q17"/>
    <mergeCell ref="S17:U17"/>
    <mergeCell ref="W17:Y17"/>
    <mergeCell ref="G18:I18"/>
    <mergeCell ref="K18:M18"/>
    <mergeCell ref="O18:Q18"/>
    <mergeCell ref="S18:U18"/>
    <mergeCell ref="W18:Y18"/>
    <mergeCell ref="G19:I19"/>
    <mergeCell ref="K19:M19"/>
    <mergeCell ref="O19:Q19"/>
    <mergeCell ref="S19:U19"/>
    <mergeCell ref="W19:Y19"/>
    <mergeCell ref="G20:I20"/>
    <mergeCell ref="K20:M20"/>
    <mergeCell ref="O20:Q20"/>
    <mergeCell ref="S20:U20"/>
    <mergeCell ref="W20:Y20"/>
    <mergeCell ref="G21:I21"/>
    <mergeCell ref="K21:M21"/>
    <mergeCell ref="O21:Q21"/>
    <mergeCell ref="S21:U21"/>
    <mergeCell ref="W21:Y21"/>
    <mergeCell ref="G22:I22"/>
    <mergeCell ref="K22:M22"/>
    <mergeCell ref="O22:Q22"/>
    <mergeCell ref="S22:U22"/>
    <mergeCell ref="W22:Y22"/>
    <mergeCell ref="W25:Y25"/>
    <mergeCell ref="G26:I26"/>
    <mergeCell ref="K26:M26"/>
    <mergeCell ref="O26:Q26"/>
    <mergeCell ref="S26:U26"/>
    <mergeCell ref="W26:Y26"/>
    <mergeCell ref="G23:I23"/>
    <mergeCell ref="K23:M23"/>
    <mergeCell ref="O23:Q23"/>
    <mergeCell ref="S23:U23"/>
    <mergeCell ref="W23:Y23"/>
    <mergeCell ref="G24:I24"/>
    <mergeCell ref="K24:M24"/>
    <mergeCell ref="O24:Q24"/>
    <mergeCell ref="S24:U24"/>
    <mergeCell ref="W24:Y24"/>
    <mergeCell ref="B28:D28"/>
    <mergeCell ref="G28:I28"/>
    <mergeCell ref="K28:M28"/>
    <mergeCell ref="O28:Q28"/>
    <mergeCell ref="S28:U28"/>
    <mergeCell ref="G25:I25"/>
    <mergeCell ref="K25:M25"/>
    <mergeCell ref="O25:Q25"/>
    <mergeCell ref="S25:U25"/>
    <mergeCell ref="W28:Y28"/>
    <mergeCell ref="G29:I29"/>
    <mergeCell ref="K29:M29"/>
    <mergeCell ref="O29:Q29"/>
    <mergeCell ref="S29:U29"/>
    <mergeCell ref="W29:Y29"/>
    <mergeCell ref="G27:I27"/>
    <mergeCell ref="K27:M27"/>
    <mergeCell ref="O27:Q27"/>
    <mergeCell ref="S27:U27"/>
    <mergeCell ref="W27:Y27"/>
    <mergeCell ref="G30:I30"/>
    <mergeCell ref="K30:M30"/>
    <mergeCell ref="O30:Q30"/>
    <mergeCell ref="S30:U30"/>
    <mergeCell ref="W30:Y30"/>
    <mergeCell ref="B31:D31"/>
    <mergeCell ref="G31:I31"/>
    <mergeCell ref="K31:M31"/>
    <mergeCell ref="O31:Q31"/>
    <mergeCell ref="S31:U31"/>
    <mergeCell ref="B34:D34"/>
    <mergeCell ref="G34:I34"/>
    <mergeCell ref="K34:M34"/>
    <mergeCell ref="O34:Q34"/>
    <mergeCell ref="S34:U34"/>
    <mergeCell ref="W31:Y31"/>
    <mergeCell ref="G32:I32"/>
    <mergeCell ref="K32:M32"/>
    <mergeCell ref="O32:Q32"/>
    <mergeCell ref="S32:U32"/>
    <mergeCell ref="W32:Y32"/>
    <mergeCell ref="W34:Y34"/>
    <mergeCell ref="G35:I35"/>
    <mergeCell ref="K35:M35"/>
    <mergeCell ref="O35:Q35"/>
    <mergeCell ref="S35:U35"/>
    <mergeCell ref="W35:Y35"/>
    <mergeCell ref="G33:I33"/>
    <mergeCell ref="K33:M33"/>
    <mergeCell ref="O33:Q33"/>
    <mergeCell ref="S33:U33"/>
    <mergeCell ref="W33:Y33"/>
    <mergeCell ref="C38:D38"/>
    <mergeCell ref="G38:I38"/>
    <mergeCell ref="K38:M38"/>
    <mergeCell ref="O38:Q38"/>
    <mergeCell ref="S38:U38"/>
    <mergeCell ref="W38:Y38"/>
    <mergeCell ref="G36:I36"/>
    <mergeCell ref="K36:M36"/>
    <mergeCell ref="O36:Q36"/>
    <mergeCell ref="S36:U36"/>
    <mergeCell ref="W36:Y36"/>
    <mergeCell ref="G37:I37"/>
    <mergeCell ref="K37:M37"/>
    <mergeCell ref="O37:Q37"/>
    <mergeCell ref="S37:U37"/>
    <mergeCell ref="W37:Y37"/>
    <mergeCell ref="C40:D40"/>
    <mergeCell ref="G40:I40"/>
    <mergeCell ref="K40:M40"/>
    <mergeCell ref="O40:Q40"/>
    <mergeCell ref="S40:U40"/>
    <mergeCell ref="W40:Y40"/>
    <mergeCell ref="C39:D39"/>
    <mergeCell ref="G39:I39"/>
    <mergeCell ref="K39:M39"/>
    <mergeCell ref="O39:Q39"/>
    <mergeCell ref="S39:U39"/>
    <mergeCell ref="W39:Y39"/>
    <mergeCell ref="C45:D46"/>
    <mergeCell ref="G46:U46"/>
    <mergeCell ref="W46:Y46"/>
    <mergeCell ref="K47:M47"/>
    <mergeCell ref="O47:Q47"/>
    <mergeCell ref="S47:U47"/>
    <mergeCell ref="W47:Y47"/>
    <mergeCell ref="C41:D41"/>
    <mergeCell ref="G41:I41"/>
    <mergeCell ref="K41:M41"/>
    <mergeCell ref="O41:Q41"/>
    <mergeCell ref="S41:U41"/>
    <mergeCell ref="W41:Y41"/>
    <mergeCell ref="W83:Z83"/>
    <mergeCell ref="D60:F60"/>
    <mergeCell ref="D63:F63"/>
    <mergeCell ref="D66:F66"/>
    <mergeCell ref="D69:F69"/>
    <mergeCell ref="D72:F72"/>
    <mergeCell ref="S76:Y76"/>
    <mergeCell ref="C50:D50"/>
    <mergeCell ref="D51:F51"/>
    <mergeCell ref="D54:F54"/>
    <mergeCell ref="D57:F5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sheetPr>
    <tabColor indexed="17"/>
  </sheetPr>
  <dimension ref="A1:AA88"/>
  <sheetViews>
    <sheetView showRuler="0" topLeftCell="A37" zoomScaleNormal="100" workbookViewId="0">
      <selection activeCell="S15" sqref="S15:U15"/>
    </sheetView>
  </sheetViews>
  <sheetFormatPr defaultRowHeight="12.75"/>
  <cols>
    <col min="1" max="1" width="1" style="426" customWidth="1"/>
    <col min="2" max="2" width="2.5703125" style="426" customWidth="1"/>
    <col min="3" max="3" width="1.140625" style="426" customWidth="1"/>
    <col min="4" max="4" width="28.28515625" style="426" customWidth="1"/>
    <col min="5" max="5" width="0.140625" style="426" customWidth="1"/>
    <col min="6" max="6" width="0.42578125" style="426" customWidth="1"/>
    <col min="7" max="7" width="7.28515625" style="426" customWidth="1"/>
    <col min="8" max="8" width="0.42578125" style="426" customWidth="1"/>
    <col min="9" max="9" width="4.85546875" style="426" customWidth="1"/>
    <col min="10" max="10" width="0.42578125" style="426" customWidth="1"/>
    <col min="11" max="11" width="7.28515625" style="426" customWidth="1"/>
    <col min="12" max="12" width="0.5703125" style="426" customWidth="1"/>
    <col min="13" max="13" width="4.85546875" style="426" customWidth="1"/>
    <col min="14" max="14" width="0.42578125" style="426" customWidth="1"/>
    <col min="15" max="15" width="7.28515625" style="426" customWidth="1"/>
    <col min="16" max="16" width="0.42578125" style="426" customWidth="1"/>
    <col min="17" max="17" width="4.85546875" style="426" customWidth="1"/>
    <col min="18" max="18" width="0.42578125" style="426" customWidth="1"/>
    <col min="19" max="19" width="7.28515625" style="426" customWidth="1"/>
    <col min="20" max="20" width="0.42578125" style="426" customWidth="1"/>
    <col min="21" max="21" width="4.85546875" style="426" customWidth="1"/>
    <col min="22" max="22" width="0.42578125" style="426" customWidth="1"/>
    <col min="23" max="23" width="7.28515625" style="426" customWidth="1"/>
    <col min="24" max="24" width="0.42578125" style="426" customWidth="1"/>
    <col min="25" max="25" width="4.85546875" style="426" customWidth="1"/>
    <col min="26" max="26" width="2.5703125" style="426" customWidth="1"/>
    <col min="27" max="27" width="1" style="426" customWidth="1"/>
    <col min="28" max="16384" width="9.140625" style="426"/>
  </cols>
  <sheetData>
    <row r="1" spans="1:27" ht="13.5" customHeight="1" thickBot="1">
      <c r="A1" s="422"/>
      <c r="B1" s="423"/>
      <c r="C1" s="423"/>
      <c r="D1" s="423"/>
      <c r="E1" s="423"/>
      <c r="F1" s="424"/>
      <c r="G1" s="424"/>
      <c r="H1" s="424"/>
      <c r="I1" s="424"/>
      <c r="J1" s="424"/>
      <c r="K1" s="424"/>
      <c r="L1" s="424"/>
      <c r="M1" s="424"/>
      <c r="N1" s="424"/>
      <c r="O1" s="424"/>
      <c r="P1" s="424"/>
      <c r="Q1" s="424"/>
      <c r="R1" s="424"/>
      <c r="S1" s="1444" t="s">
        <v>350</v>
      </c>
      <c r="T1" s="1444"/>
      <c r="U1" s="1444"/>
      <c r="V1" s="1444"/>
      <c r="W1" s="1444"/>
      <c r="X1" s="1444"/>
      <c r="Y1" s="1445"/>
      <c r="Z1" s="635"/>
      <c r="AA1" s="422"/>
    </row>
    <row r="2" spans="1:27" ht="6" customHeight="1">
      <c r="A2" s="422"/>
      <c r="B2" s="897"/>
      <c r="C2" s="657"/>
      <c r="D2" s="657"/>
      <c r="E2" s="657"/>
      <c r="F2" s="429"/>
      <c r="G2" s="429"/>
      <c r="H2" s="429"/>
      <c r="I2" s="429"/>
      <c r="J2" s="429"/>
      <c r="K2" s="429"/>
      <c r="L2" s="429"/>
      <c r="M2" s="429"/>
      <c r="N2" s="430"/>
      <c r="O2" s="430"/>
      <c r="P2" s="430"/>
      <c r="Q2" s="430"/>
      <c r="R2" s="430"/>
      <c r="S2" s="430"/>
      <c r="T2" s="431"/>
      <c r="U2" s="431"/>
      <c r="V2" s="431"/>
      <c r="W2" s="431"/>
      <c r="X2" s="888"/>
      <c r="Y2" s="888"/>
      <c r="Z2" s="431"/>
      <c r="AA2" s="422"/>
    </row>
    <row r="3" spans="1:27" ht="10.5" customHeight="1" thickBot="1">
      <c r="A3" s="422"/>
      <c r="B3" s="897"/>
      <c r="C3" s="1034"/>
      <c r="D3" s="893"/>
      <c r="E3" s="893"/>
      <c r="F3" s="1035"/>
      <c r="G3" s="1035"/>
      <c r="H3" s="1035"/>
      <c r="I3" s="1035"/>
      <c r="J3" s="1035"/>
      <c r="K3" s="1035"/>
      <c r="L3" s="1035"/>
      <c r="M3" s="1035"/>
      <c r="N3" s="431"/>
      <c r="O3" s="431"/>
      <c r="P3" s="431"/>
      <c r="Q3" s="431"/>
      <c r="R3" s="431"/>
      <c r="S3" s="431"/>
      <c r="T3" s="431"/>
      <c r="U3" s="431"/>
      <c r="V3" s="431"/>
      <c r="W3" s="1446" t="s">
        <v>100</v>
      </c>
      <c r="X3" s="1446"/>
      <c r="Y3" s="1446"/>
      <c r="Z3" s="431"/>
      <c r="AA3" s="422"/>
    </row>
    <row r="4" spans="1:27" s="443" customFormat="1" ht="13.5" customHeight="1" thickBot="1">
      <c r="A4" s="439"/>
      <c r="B4" s="440"/>
      <c r="C4" s="1036" t="s">
        <v>351</v>
      </c>
      <c r="D4" s="634"/>
      <c r="E4" s="634"/>
      <c r="F4" s="634"/>
      <c r="G4" s="1037"/>
      <c r="H4" s="1038"/>
      <c r="I4" s="1038"/>
      <c r="J4" s="1038"/>
      <c r="K4" s="1038"/>
      <c r="L4" s="1038"/>
      <c r="M4" s="1038"/>
      <c r="N4" s="1038"/>
      <c r="O4" s="1038"/>
      <c r="P4" s="1038"/>
      <c r="Q4" s="1038"/>
      <c r="R4" s="621"/>
      <c r="S4" s="621"/>
      <c r="T4" s="621"/>
      <c r="U4" s="621"/>
      <c r="V4" s="620"/>
      <c r="W4" s="620"/>
      <c r="X4" s="620"/>
      <c r="Y4" s="620"/>
      <c r="Z4" s="431"/>
      <c r="AA4" s="439"/>
    </row>
    <row r="5" spans="1:27" ht="7.5" customHeight="1">
      <c r="A5" s="422"/>
      <c r="B5" s="432"/>
      <c r="C5" s="1447" t="s">
        <v>314</v>
      </c>
      <c r="D5" s="1448"/>
      <c r="E5" s="457"/>
      <c r="F5" s="422"/>
      <c r="G5" s="1039"/>
      <c r="H5" s="1039"/>
      <c r="I5" s="1039"/>
      <c r="J5" s="1039"/>
      <c r="K5" s="1039"/>
      <c r="L5" s="1039"/>
      <c r="M5" s="1039"/>
      <c r="N5" s="1039"/>
      <c r="O5" s="1039"/>
      <c r="P5" s="1039"/>
      <c r="Q5" s="1039"/>
      <c r="R5" s="1040"/>
      <c r="T5" s="1041"/>
      <c r="U5" s="1041"/>
      <c r="V5" s="1041"/>
      <c r="W5" s="1041"/>
      <c r="X5" s="1041"/>
      <c r="Y5" s="1041"/>
      <c r="Z5" s="431"/>
      <c r="AA5" s="422"/>
    </row>
    <row r="6" spans="1:27" ht="13.5" customHeight="1">
      <c r="A6" s="422"/>
      <c r="B6" s="432"/>
      <c r="C6" s="1449"/>
      <c r="D6" s="1449"/>
      <c r="E6" s="454"/>
      <c r="F6" s="1042">
        <v>2010</v>
      </c>
      <c r="G6" s="1431">
        <v>2011</v>
      </c>
      <c r="H6" s="1431"/>
      <c r="I6" s="1431"/>
      <c r="J6" s="1431"/>
      <c r="K6" s="1431">
        <v>2011</v>
      </c>
      <c r="L6" s="1431"/>
      <c r="M6" s="1431"/>
      <c r="N6" s="1431"/>
      <c r="O6" s="1431"/>
      <c r="P6" s="1431"/>
      <c r="Q6" s="1431"/>
      <c r="R6" s="1431"/>
      <c r="S6" s="1431"/>
      <c r="T6" s="1431"/>
      <c r="U6" s="1431"/>
      <c r="V6" s="799"/>
      <c r="W6" s="1432">
        <v>2012</v>
      </c>
      <c r="X6" s="1432"/>
      <c r="Y6" s="1432"/>
      <c r="Z6" s="431"/>
      <c r="AA6" s="422"/>
    </row>
    <row r="7" spans="1:27" ht="12.75" customHeight="1">
      <c r="A7" s="422"/>
      <c r="B7" s="432"/>
      <c r="C7" s="457"/>
      <c r="D7" s="457"/>
      <c r="E7" s="457"/>
      <c r="F7" s="1433" t="s">
        <v>342</v>
      </c>
      <c r="G7" s="1433"/>
      <c r="H7" s="1433"/>
      <c r="I7" s="1433"/>
      <c r="J7" s="742"/>
      <c r="K7" s="1433" t="s">
        <v>343</v>
      </c>
      <c r="L7" s="1433"/>
      <c r="M7" s="1433"/>
      <c r="N7" s="742"/>
      <c r="O7" s="1433" t="s">
        <v>344</v>
      </c>
      <c r="P7" s="1433"/>
      <c r="Q7" s="1433"/>
      <c r="R7" s="1002"/>
      <c r="S7" s="1433" t="s">
        <v>341</v>
      </c>
      <c r="T7" s="1433"/>
      <c r="U7" s="1433"/>
      <c r="V7" s="799"/>
      <c r="W7" s="1433" t="s">
        <v>342</v>
      </c>
      <c r="X7" s="1433"/>
      <c r="Y7" s="1433"/>
      <c r="Z7" s="455"/>
      <c r="AA7" s="422"/>
    </row>
    <row r="8" spans="1:27" ht="3" customHeight="1">
      <c r="A8" s="422"/>
      <c r="B8" s="432"/>
      <c r="C8" s="457"/>
      <c r="D8" s="457"/>
      <c r="E8" s="557"/>
      <c r="F8" s="742"/>
      <c r="G8" s="891"/>
      <c r="H8" s="891"/>
      <c r="I8" s="742"/>
      <c r="J8" s="742"/>
      <c r="K8" s="891"/>
      <c r="L8" s="891"/>
      <c r="M8" s="742"/>
      <c r="N8" s="1040"/>
      <c r="O8" s="891"/>
      <c r="P8" s="891"/>
      <c r="Q8" s="742"/>
      <c r="R8" s="799"/>
      <c r="S8" s="742"/>
      <c r="T8" s="742"/>
      <c r="U8" s="742"/>
      <c r="V8" s="799"/>
      <c r="W8" s="742"/>
      <c r="X8" s="742"/>
      <c r="Y8" s="742"/>
      <c r="Z8" s="455"/>
      <c r="AA8" s="422"/>
    </row>
    <row r="9" spans="1:27" s="628" customFormat="1" ht="12" customHeight="1">
      <c r="A9" s="580"/>
      <c r="B9" s="928"/>
      <c r="C9" s="1425" t="s">
        <v>352</v>
      </c>
      <c r="D9" s="1425"/>
      <c r="E9" s="579"/>
      <c r="F9" s="1003"/>
      <c r="G9" s="1486">
        <v>688.9</v>
      </c>
      <c r="H9" s="1486"/>
      <c r="I9" s="1486"/>
      <c r="J9" s="1043"/>
      <c r="K9" s="1486">
        <v>675</v>
      </c>
      <c r="L9" s="1486"/>
      <c r="M9" s="1486"/>
      <c r="N9" s="799"/>
      <c r="O9" s="1486">
        <v>689.6</v>
      </c>
      <c r="P9" s="1486"/>
      <c r="Q9" s="1486"/>
      <c r="R9" s="799"/>
      <c r="S9" s="1486">
        <v>771</v>
      </c>
      <c r="T9" s="1486"/>
      <c r="U9" s="1486"/>
      <c r="V9" s="799"/>
      <c r="W9" s="1483">
        <v>819.3</v>
      </c>
      <c r="X9" s="1483"/>
      <c r="Y9" s="1483"/>
      <c r="Z9" s="966"/>
      <c r="AA9" s="580"/>
    </row>
    <row r="10" spans="1:27" ht="12.75" customHeight="1">
      <c r="A10" s="422"/>
      <c r="B10" s="432"/>
      <c r="C10" s="330" t="s">
        <v>99</v>
      </c>
      <c r="D10" s="458"/>
      <c r="E10" s="457"/>
      <c r="F10" s="457"/>
      <c r="G10" s="1484">
        <v>354.1</v>
      </c>
      <c r="H10" s="1484"/>
      <c r="I10" s="1484"/>
      <c r="J10" s="1043"/>
      <c r="K10" s="1484">
        <v>349.2</v>
      </c>
      <c r="L10" s="1484"/>
      <c r="M10" s="1484"/>
      <c r="N10" s="799"/>
      <c r="O10" s="1484">
        <v>355</v>
      </c>
      <c r="P10" s="1484"/>
      <c r="Q10" s="1484"/>
      <c r="R10" s="799"/>
      <c r="S10" s="1484">
        <v>405.7</v>
      </c>
      <c r="T10" s="1484"/>
      <c r="U10" s="1484"/>
      <c r="V10" s="799"/>
      <c r="W10" s="1485">
        <v>427.3</v>
      </c>
      <c r="X10" s="1485"/>
      <c r="Y10" s="1485"/>
      <c r="Z10" s="455"/>
      <c r="AA10" s="422"/>
    </row>
    <row r="11" spans="1:27" ht="12.75" customHeight="1">
      <c r="A11" s="422"/>
      <c r="B11" s="432"/>
      <c r="C11" s="330" t="s">
        <v>98</v>
      </c>
      <c r="D11" s="458"/>
      <c r="E11" s="457"/>
      <c r="F11" s="457"/>
      <c r="G11" s="1484">
        <v>334.8</v>
      </c>
      <c r="H11" s="1484"/>
      <c r="I11" s="1484"/>
      <c r="J11" s="1043"/>
      <c r="K11" s="1484">
        <v>325.8</v>
      </c>
      <c r="L11" s="1484"/>
      <c r="M11" s="1484"/>
      <c r="N11" s="799"/>
      <c r="O11" s="1484">
        <v>334.7</v>
      </c>
      <c r="P11" s="1484"/>
      <c r="Q11" s="1484"/>
      <c r="R11" s="799"/>
      <c r="S11" s="1484">
        <v>365.3</v>
      </c>
      <c r="T11" s="1484"/>
      <c r="U11" s="1484"/>
      <c r="V11" s="799"/>
      <c r="W11" s="1485">
        <v>391.9</v>
      </c>
      <c r="X11" s="1485"/>
      <c r="Y11" s="1485"/>
      <c r="Z11" s="455"/>
      <c r="AA11" s="422"/>
    </row>
    <row r="12" spans="1:27" ht="18.75" customHeight="1">
      <c r="A12" s="422"/>
      <c r="B12" s="432"/>
      <c r="C12" s="330" t="s">
        <v>315</v>
      </c>
      <c r="D12" s="458"/>
      <c r="E12" s="457"/>
      <c r="F12" s="457"/>
      <c r="G12" s="1484">
        <v>123.9</v>
      </c>
      <c r="H12" s="1484"/>
      <c r="I12" s="1484"/>
      <c r="J12" s="1043"/>
      <c r="K12" s="1484">
        <v>115.5</v>
      </c>
      <c r="L12" s="1484"/>
      <c r="M12" s="1484"/>
      <c r="N12" s="799"/>
      <c r="O12" s="1484">
        <v>138.30000000000001</v>
      </c>
      <c r="P12" s="1484"/>
      <c r="Q12" s="1484"/>
      <c r="R12" s="799"/>
      <c r="S12" s="1484">
        <v>156.30000000000001</v>
      </c>
      <c r="T12" s="1484"/>
      <c r="U12" s="1484"/>
      <c r="V12" s="799"/>
      <c r="W12" s="1485">
        <v>154.4</v>
      </c>
      <c r="X12" s="1485"/>
      <c r="Y12" s="1485"/>
      <c r="Z12" s="455"/>
      <c r="AA12" s="422"/>
    </row>
    <row r="13" spans="1:27" ht="12.75" customHeight="1">
      <c r="A13" s="422"/>
      <c r="B13" s="432"/>
      <c r="C13" s="330" t="s">
        <v>316</v>
      </c>
      <c r="D13" s="458"/>
      <c r="E13" s="457"/>
      <c r="F13" s="457"/>
      <c r="G13" s="1484">
        <v>356.5</v>
      </c>
      <c r="H13" s="1484"/>
      <c r="I13" s="1484"/>
      <c r="J13" s="1043"/>
      <c r="K13" s="1484">
        <v>341.6</v>
      </c>
      <c r="L13" s="1484"/>
      <c r="M13" s="1484"/>
      <c r="N13" s="799"/>
      <c r="O13" s="1484">
        <v>338</v>
      </c>
      <c r="P13" s="1484"/>
      <c r="Q13" s="1484"/>
      <c r="R13" s="799"/>
      <c r="S13" s="1484">
        <v>387.9</v>
      </c>
      <c r="T13" s="1484"/>
      <c r="U13" s="1484"/>
      <c r="V13" s="799"/>
      <c r="W13" s="1485">
        <v>417.5</v>
      </c>
      <c r="X13" s="1485"/>
      <c r="Y13" s="1485"/>
      <c r="Z13" s="455"/>
      <c r="AA13" s="422"/>
    </row>
    <row r="14" spans="1:27" ht="12.75" customHeight="1">
      <c r="A14" s="422"/>
      <c r="B14" s="432"/>
      <c r="C14" s="330" t="s">
        <v>317</v>
      </c>
      <c r="D14" s="458"/>
      <c r="E14" s="457"/>
      <c r="F14" s="457"/>
      <c r="G14" s="1484">
        <v>208.4</v>
      </c>
      <c r="H14" s="1484"/>
      <c r="I14" s="1484"/>
      <c r="J14" s="1043"/>
      <c r="K14" s="1484">
        <v>217.9</v>
      </c>
      <c r="L14" s="1484"/>
      <c r="M14" s="1484"/>
      <c r="N14" s="799"/>
      <c r="O14" s="1484">
        <v>213.3</v>
      </c>
      <c r="P14" s="1484"/>
      <c r="Q14" s="1484"/>
      <c r="R14" s="799"/>
      <c r="S14" s="1484">
        <v>226.9</v>
      </c>
      <c r="T14" s="1484"/>
      <c r="U14" s="1484"/>
      <c r="V14" s="799"/>
      <c r="W14" s="1485">
        <v>247.4</v>
      </c>
      <c r="X14" s="1485"/>
      <c r="Y14" s="1485"/>
      <c r="Z14" s="455"/>
      <c r="AA14" s="422"/>
    </row>
    <row r="15" spans="1:27" ht="18.75" customHeight="1">
      <c r="A15" s="422"/>
      <c r="B15" s="432"/>
      <c r="C15" s="330" t="s">
        <v>353</v>
      </c>
      <c r="D15" s="458"/>
      <c r="E15" s="457"/>
      <c r="F15" s="457"/>
      <c r="G15" s="1484">
        <v>72.599999999999994</v>
      </c>
      <c r="H15" s="1484"/>
      <c r="I15" s="1484"/>
      <c r="J15" s="1043"/>
      <c r="K15" s="1484">
        <v>66.7</v>
      </c>
      <c r="L15" s="1484"/>
      <c r="M15" s="1484"/>
      <c r="N15" s="799"/>
      <c r="O15" s="1484">
        <v>75.599999999999994</v>
      </c>
      <c r="P15" s="1484"/>
      <c r="Q15" s="1484"/>
      <c r="R15" s="799"/>
      <c r="S15" s="1484">
        <v>80.2</v>
      </c>
      <c r="T15" s="1484"/>
      <c r="U15" s="1484"/>
      <c r="V15" s="799"/>
      <c r="W15" s="1485">
        <v>83.4</v>
      </c>
      <c r="X15" s="1485"/>
      <c r="Y15" s="1485"/>
      <c r="Z15" s="455"/>
      <c r="AA15" s="422"/>
    </row>
    <row r="16" spans="1:27" ht="12.75" customHeight="1">
      <c r="A16" s="422"/>
      <c r="B16" s="432"/>
      <c r="C16" s="330" t="s">
        <v>354</v>
      </c>
      <c r="D16" s="458"/>
      <c r="E16" s="457"/>
      <c r="F16" s="457"/>
      <c r="G16" s="1484">
        <v>616.29999999999995</v>
      </c>
      <c r="H16" s="1484"/>
      <c r="I16" s="1484"/>
      <c r="J16" s="1043"/>
      <c r="K16" s="1484">
        <v>608.29999999999995</v>
      </c>
      <c r="L16" s="1484"/>
      <c r="M16" s="1484"/>
      <c r="N16" s="799"/>
      <c r="O16" s="1484">
        <v>614</v>
      </c>
      <c r="P16" s="1484"/>
      <c r="Q16" s="1484"/>
      <c r="R16" s="799"/>
      <c r="S16" s="1484">
        <v>690.8</v>
      </c>
      <c r="T16" s="1484"/>
      <c r="U16" s="1484"/>
      <c r="V16" s="799"/>
      <c r="W16" s="1485">
        <v>735.9</v>
      </c>
      <c r="X16" s="1485"/>
      <c r="Y16" s="1485"/>
      <c r="Z16" s="455"/>
      <c r="AA16" s="422"/>
    </row>
    <row r="17" spans="1:27" ht="18.75" customHeight="1">
      <c r="A17" s="422"/>
      <c r="B17" s="432"/>
      <c r="C17" s="330" t="s">
        <v>355</v>
      </c>
      <c r="D17" s="458"/>
      <c r="E17" s="457"/>
      <c r="F17" s="457"/>
      <c r="G17" s="1484">
        <v>323.60000000000002</v>
      </c>
      <c r="H17" s="1484"/>
      <c r="I17" s="1484"/>
      <c r="J17" s="1043"/>
      <c r="K17" s="1484">
        <v>302.60000000000002</v>
      </c>
      <c r="L17" s="1484"/>
      <c r="M17" s="1484"/>
      <c r="N17" s="799"/>
      <c r="O17" s="1484">
        <v>333.2</v>
      </c>
      <c r="P17" s="1484"/>
      <c r="Q17" s="1484"/>
      <c r="R17" s="799"/>
      <c r="S17" s="1484">
        <v>365.6</v>
      </c>
      <c r="T17" s="1484"/>
      <c r="U17" s="1484"/>
      <c r="V17" s="799"/>
      <c r="W17" s="1485">
        <v>403.1</v>
      </c>
      <c r="X17" s="1485"/>
      <c r="Y17" s="1485"/>
      <c r="Z17" s="455"/>
      <c r="AA17" s="422"/>
    </row>
    <row r="18" spans="1:27" ht="12.75" customHeight="1">
      <c r="A18" s="422"/>
      <c r="B18" s="432"/>
      <c r="C18" s="330" t="s">
        <v>356</v>
      </c>
      <c r="D18" s="458"/>
      <c r="E18" s="457"/>
      <c r="F18" s="457"/>
      <c r="G18" s="1484">
        <v>365.2</v>
      </c>
      <c r="H18" s="1484"/>
      <c r="I18" s="1484"/>
      <c r="J18" s="1043"/>
      <c r="K18" s="1484">
        <v>372.3</v>
      </c>
      <c r="L18" s="1484"/>
      <c r="M18" s="1484"/>
      <c r="N18" s="799"/>
      <c r="O18" s="1484">
        <v>356.4</v>
      </c>
      <c r="P18" s="1484"/>
      <c r="Q18" s="1484"/>
      <c r="R18" s="799"/>
      <c r="S18" s="1484">
        <v>405.5</v>
      </c>
      <c r="T18" s="1484"/>
      <c r="U18" s="1484"/>
      <c r="V18" s="799"/>
      <c r="W18" s="1485">
        <v>416.2</v>
      </c>
      <c r="X18" s="1485"/>
      <c r="Y18" s="1485"/>
      <c r="Z18" s="455"/>
      <c r="AA18" s="422"/>
    </row>
    <row r="19" spans="1:27" ht="2.25" customHeight="1">
      <c r="A19" s="422"/>
      <c r="B19" s="432"/>
      <c r="C19" s="569"/>
      <c r="D19" s="457"/>
      <c r="E19" s="457"/>
      <c r="F19" s="457"/>
      <c r="G19" s="1487"/>
      <c r="H19" s="1487"/>
      <c r="I19" s="1487"/>
      <c r="J19" s="1044"/>
      <c r="K19" s="1487"/>
      <c r="L19" s="1487"/>
      <c r="M19" s="1487"/>
      <c r="N19" s="799"/>
      <c r="O19" s="1487"/>
      <c r="P19" s="1487"/>
      <c r="Q19" s="1487"/>
      <c r="R19" s="799"/>
      <c r="S19" s="1487"/>
      <c r="T19" s="1487"/>
      <c r="U19" s="1487"/>
      <c r="V19" s="799"/>
      <c r="W19" s="1488"/>
      <c r="X19" s="1488"/>
      <c r="Y19" s="1488"/>
      <c r="Z19" s="455"/>
      <c r="AA19" s="422"/>
    </row>
    <row r="20" spans="1:27" s="628" customFormat="1" ht="16.5" customHeight="1">
      <c r="A20" s="580"/>
      <c r="B20" s="928"/>
      <c r="C20" s="1425" t="s">
        <v>357</v>
      </c>
      <c r="D20" s="1425"/>
      <c r="E20" s="579"/>
      <c r="F20" s="1003"/>
      <c r="G20" s="1486">
        <v>12.4</v>
      </c>
      <c r="H20" s="1486"/>
      <c r="I20" s="1486"/>
      <c r="J20" s="1044"/>
      <c r="K20" s="1486">
        <v>12.1</v>
      </c>
      <c r="L20" s="1486"/>
      <c r="M20" s="1486"/>
      <c r="N20" s="799"/>
      <c r="O20" s="1486">
        <v>12.4</v>
      </c>
      <c r="P20" s="1486"/>
      <c r="Q20" s="1486"/>
      <c r="R20" s="799"/>
      <c r="S20" s="1486">
        <v>14</v>
      </c>
      <c r="T20" s="1486"/>
      <c r="U20" s="1486"/>
      <c r="V20" s="799"/>
      <c r="W20" s="1483">
        <v>14.9</v>
      </c>
      <c r="X20" s="1483"/>
      <c r="Y20" s="1483"/>
      <c r="Z20" s="966"/>
      <c r="AA20" s="580"/>
    </row>
    <row r="21" spans="1:27" ht="12.75" customHeight="1">
      <c r="A21" s="422"/>
      <c r="B21" s="432"/>
      <c r="C21" s="330" t="s">
        <v>99</v>
      </c>
      <c r="D21" s="458"/>
      <c r="E21" s="457"/>
      <c r="F21" s="457"/>
      <c r="G21" s="1484">
        <v>12</v>
      </c>
      <c r="H21" s="1484"/>
      <c r="I21" s="1484"/>
      <c r="J21" s="1044"/>
      <c r="K21" s="1484">
        <v>11.9</v>
      </c>
      <c r="L21" s="1484"/>
      <c r="M21" s="1484"/>
      <c r="N21" s="799"/>
      <c r="O21" s="1484">
        <v>12</v>
      </c>
      <c r="P21" s="1484"/>
      <c r="Q21" s="1484"/>
      <c r="R21" s="799"/>
      <c r="S21" s="1484">
        <v>13.9</v>
      </c>
      <c r="T21" s="1484"/>
      <c r="U21" s="1484"/>
      <c r="V21" s="799"/>
      <c r="W21" s="1485">
        <v>14.8</v>
      </c>
      <c r="X21" s="1485"/>
      <c r="Y21" s="1485"/>
      <c r="Z21" s="455"/>
      <c r="AA21" s="422"/>
    </row>
    <row r="22" spans="1:27" ht="12.75" customHeight="1">
      <c r="A22" s="422"/>
      <c r="B22" s="432"/>
      <c r="C22" s="330" t="s">
        <v>98</v>
      </c>
      <c r="D22" s="458"/>
      <c r="E22" s="457"/>
      <c r="F22" s="457"/>
      <c r="G22" s="1484">
        <v>12.8</v>
      </c>
      <c r="H22" s="1484"/>
      <c r="I22" s="1484"/>
      <c r="J22" s="1044"/>
      <c r="K22" s="1484">
        <v>12.4</v>
      </c>
      <c r="L22" s="1484"/>
      <c r="M22" s="1484"/>
      <c r="N22" s="799"/>
      <c r="O22" s="1484">
        <v>12.9</v>
      </c>
      <c r="P22" s="1484"/>
      <c r="Q22" s="1484"/>
      <c r="R22" s="799"/>
      <c r="S22" s="1484">
        <v>14.1</v>
      </c>
      <c r="T22" s="1484"/>
      <c r="U22" s="1484"/>
      <c r="V22" s="799"/>
      <c r="W22" s="1485">
        <v>15.1</v>
      </c>
      <c r="X22" s="1485"/>
      <c r="Y22" s="1485"/>
      <c r="Z22" s="455"/>
      <c r="AA22" s="422"/>
    </row>
    <row r="23" spans="1:27" ht="1.5" customHeight="1">
      <c r="A23" s="422"/>
      <c r="B23" s="432"/>
      <c r="C23" s="330"/>
      <c r="D23" s="458"/>
      <c r="E23" s="457"/>
      <c r="F23" s="457"/>
      <c r="G23" s="1484"/>
      <c r="H23" s="1484"/>
      <c r="I23" s="1484"/>
      <c r="J23" s="1044"/>
      <c r="K23" s="1484"/>
      <c r="L23" s="1484"/>
      <c r="M23" s="1484"/>
      <c r="N23" s="799"/>
      <c r="O23" s="1484"/>
      <c r="P23" s="1484"/>
      <c r="Q23" s="1484"/>
      <c r="R23" s="799"/>
      <c r="S23" s="1484"/>
      <c r="T23" s="1484"/>
      <c r="U23" s="1484"/>
      <c r="V23" s="799"/>
      <c r="W23" s="1485"/>
      <c r="X23" s="1485"/>
      <c r="Y23" s="1485"/>
      <c r="Z23" s="455"/>
      <c r="AA23" s="422"/>
    </row>
    <row r="24" spans="1:27" s="1049" customFormat="1" ht="12.75" customHeight="1">
      <c r="A24" s="1045"/>
      <c r="B24" s="1046"/>
      <c r="C24" s="886" t="s">
        <v>358</v>
      </c>
      <c r="D24" s="1045"/>
      <c r="E24" s="1047"/>
      <c r="F24" s="1048"/>
      <c r="G24" s="1481">
        <v>0.8</v>
      </c>
      <c r="H24" s="1481"/>
      <c r="I24" s="1481"/>
      <c r="J24" s="1044"/>
      <c r="K24" s="1481">
        <v>0.5</v>
      </c>
      <c r="L24" s="1481"/>
      <c r="M24" s="1481"/>
      <c r="N24" s="799"/>
      <c r="O24" s="1481">
        <v>0.9</v>
      </c>
      <c r="P24" s="1481"/>
      <c r="Q24" s="1481"/>
      <c r="R24" s="799"/>
      <c r="S24" s="1481">
        <v>0.2</v>
      </c>
      <c r="T24" s="1481"/>
      <c r="U24" s="1481"/>
      <c r="V24" s="799"/>
      <c r="W24" s="1482">
        <v>0.3</v>
      </c>
      <c r="X24" s="1482"/>
      <c r="Y24" s="1482"/>
      <c r="Z24" s="1048"/>
      <c r="AA24" s="1045"/>
    </row>
    <row r="25" spans="1:27" ht="6.75" customHeight="1">
      <c r="A25" s="422"/>
      <c r="B25" s="432"/>
      <c r="C25" s="330"/>
      <c r="D25" s="458"/>
      <c r="E25" s="457"/>
      <c r="F25" s="457"/>
      <c r="G25" s="1459"/>
      <c r="H25" s="1459"/>
      <c r="I25" s="1459"/>
      <c r="J25" s="1044"/>
      <c r="K25" s="1459"/>
      <c r="L25" s="1459"/>
      <c r="M25" s="1459"/>
      <c r="N25" s="799"/>
      <c r="O25" s="1459"/>
      <c r="P25" s="1459"/>
      <c r="Q25" s="1459"/>
      <c r="R25" s="799"/>
      <c r="S25" s="1459"/>
      <c r="T25" s="1459"/>
      <c r="U25" s="1459"/>
      <c r="V25" s="799"/>
      <c r="W25" s="1460"/>
      <c r="X25" s="1460"/>
      <c r="Y25" s="1460"/>
      <c r="Z25" s="455"/>
      <c r="AA25" s="422"/>
    </row>
    <row r="26" spans="1:27" ht="12.75" customHeight="1">
      <c r="A26" s="422"/>
      <c r="B26" s="432"/>
      <c r="C26" s="330" t="s">
        <v>315</v>
      </c>
      <c r="D26" s="458"/>
      <c r="E26" s="457"/>
      <c r="F26" s="457"/>
      <c r="G26" s="1484">
        <v>27.8</v>
      </c>
      <c r="H26" s="1484"/>
      <c r="I26" s="1484"/>
      <c r="J26" s="1044"/>
      <c r="K26" s="1484">
        <v>27</v>
      </c>
      <c r="L26" s="1484"/>
      <c r="M26" s="1484"/>
      <c r="N26" s="799"/>
      <c r="O26" s="1484">
        <v>30</v>
      </c>
      <c r="P26" s="1484"/>
      <c r="Q26" s="1484"/>
      <c r="R26" s="799"/>
      <c r="S26" s="1484">
        <v>35.4</v>
      </c>
      <c r="T26" s="1484"/>
      <c r="U26" s="1484"/>
      <c r="V26" s="799"/>
      <c r="W26" s="1485">
        <v>36.200000000000003</v>
      </c>
      <c r="X26" s="1485"/>
      <c r="Y26" s="1485"/>
      <c r="Z26" s="455"/>
      <c r="AA26" s="422"/>
    </row>
    <row r="27" spans="1:27" ht="12.75" customHeight="1">
      <c r="A27" s="422"/>
      <c r="B27" s="432"/>
      <c r="C27" s="330" t="s">
        <v>316</v>
      </c>
      <c r="D27" s="422"/>
      <c r="E27" s="457"/>
      <c r="F27" s="457"/>
      <c r="G27" s="1484">
        <v>12.4</v>
      </c>
      <c r="H27" s="1484"/>
      <c r="I27" s="1484"/>
      <c r="J27" s="1044"/>
      <c r="K27" s="1484">
        <v>11.8</v>
      </c>
      <c r="L27" s="1484"/>
      <c r="M27" s="1484"/>
      <c r="N27" s="799"/>
      <c r="O27" s="1484">
        <v>11.9</v>
      </c>
      <c r="P27" s="1484"/>
      <c r="Q27" s="1484"/>
      <c r="R27" s="799"/>
      <c r="S27" s="1484">
        <v>13.6</v>
      </c>
      <c r="T27" s="1484"/>
      <c r="U27" s="1484"/>
      <c r="V27" s="799"/>
      <c r="W27" s="1485">
        <v>14.8</v>
      </c>
      <c r="X27" s="1485"/>
      <c r="Y27" s="1485"/>
      <c r="Z27" s="455"/>
      <c r="AA27" s="422"/>
    </row>
    <row r="28" spans="1:27" ht="12.75" customHeight="1">
      <c r="A28" s="422"/>
      <c r="B28" s="432"/>
      <c r="C28" s="330" t="s">
        <v>317</v>
      </c>
      <c r="D28" s="422"/>
      <c r="E28" s="457"/>
      <c r="F28" s="457"/>
      <c r="G28" s="1484">
        <v>9.3000000000000007</v>
      </c>
      <c r="H28" s="1484"/>
      <c r="I28" s="1484"/>
      <c r="J28" s="1044"/>
      <c r="K28" s="1484">
        <v>9.6999999999999993</v>
      </c>
      <c r="L28" s="1484"/>
      <c r="M28" s="1484"/>
      <c r="N28" s="799"/>
      <c r="O28" s="1484">
        <v>9.5</v>
      </c>
      <c r="P28" s="1484"/>
      <c r="Q28" s="1484"/>
      <c r="R28" s="799"/>
      <c r="S28" s="1484">
        <v>10.199999999999999</v>
      </c>
      <c r="T28" s="1484"/>
      <c r="U28" s="1484"/>
      <c r="V28" s="799"/>
      <c r="W28" s="1485">
        <v>11.1</v>
      </c>
      <c r="X28" s="1485"/>
      <c r="Y28" s="1485"/>
      <c r="Z28" s="455"/>
      <c r="AA28" s="422"/>
    </row>
    <row r="29" spans="1:27" s="995" customFormat="1" ht="18.75" customHeight="1">
      <c r="A29" s="1009"/>
      <c r="B29" s="459"/>
      <c r="C29" s="330" t="s">
        <v>359</v>
      </c>
      <c r="D29" s="458"/>
      <c r="E29" s="828"/>
      <c r="F29" s="828"/>
      <c r="G29" s="1484">
        <v>12.8</v>
      </c>
      <c r="H29" s="1484"/>
      <c r="I29" s="1484"/>
      <c r="J29" s="1050"/>
      <c r="K29" s="1484">
        <v>12.6</v>
      </c>
      <c r="L29" s="1484"/>
      <c r="M29" s="1484"/>
      <c r="N29" s="799"/>
      <c r="O29" s="1484">
        <v>12.7</v>
      </c>
      <c r="P29" s="1484"/>
      <c r="Q29" s="1484"/>
      <c r="R29" s="799"/>
      <c r="S29" s="1484">
        <v>14.1</v>
      </c>
      <c r="T29" s="1484"/>
      <c r="U29" s="1484"/>
      <c r="V29" s="799"/>
      <c r="W29" s="1485">
        <v>15.1</v>
      </c>
      <c r="X29" s="1485"/>
      <c r="Y29" s="1485"/>
      <c r="Z29" s="961"/>
      <c r="AA29" s="1009"/>
    </row>
    <row r="30" spans="1:27" s="995" customFormat="1" ht="12.75" customHeight="1">
      <c r="A30" s="1009"/>
      <c r="B30" s="459"/>
      <c r="C30" s="330" t="s">
        <v>360</v>
      </c>
      <c r="D30" s="458"/>
      <c r="E30" s="828"/>
      <c r="F30" s="828"/>
      <c r="G30" s="1484">
        <v>9.6999999999999993</v>
      </c>
      <c r="H30" s="1484"/>
      <c r="I30" s="1484"/>
      <c r="J30" s="1050"/>
      <c r="K30" s="1484">
        <v>9.5</v>
      </c>
      <c r="L30" s="1484"/>
      <c r="M30" s="1484"/>
      <c r="N30" s="799"/>
      <c r="O30" s="1484">
        <v>9.4</v>
      </c>
      <c r="P30" s="1484"/>
      <c r="Q30" s="1484"/>
      <c r="R30" s="799"/>
      <c r="S30" s="1484">
        <v>12.6</v>
      </c>
      <c r="T30" s="1484"/>
      <c r="U30" s="1484"/>
      <c r="V30" s="799"/>
      <c r="W30" s="1485">
        <v>11.8</v>
      </c>
      <c r="X30" s="1485"/>
      <c r="Y30" s="1485"/>
      <c r="Z30" s="961"/>
      <c r="AA30" s="1009"/>
    </row>
    <row r="31" spans="1:27" s="995" customFormat="1" ht="12.75" customHeight="1">
      <c r="A31" s="1009"/>
      <c r="B31" s="459"/>
      <c r="C31" s="330" t="s">
        <v>361</v>
      </c>
      <c r="D31" s="458"/>
      <c r="E31" s="828"/>
      <c r="F31" s="828"/>
      <c r="G31" s="1484">
        <v>13.6</v>
      </c>
      <c r="H31" s="1484"/>
      <c r="I31" s="1484"/>
      <c r="J31" s="1050"/>
      <c r="K31" s="1484">
        <v>13.5</v>
      </c>
      <c r="L31" s="1484"/>
      <c r="M31" s="1484"/>
      <c r="N31" s="799"/>
      <c r="O31" s="1484">
        <v>14.6</v>
      </c>
      <c r="P31" s="1484"/>
      <c r="Q31" s="1484"/>
      <c r="R31" s="799"/>
      <c r="S31" s="1484">
        <v>14.7</v>
      </c>
      <c r="T31" s="1484"/>
      <c r="U31" s="1484"/>
      <c r="V31" s="799"/>
      <c r="W31" s="1485">
        <v>16.5</v>
      </c>
      <c r="X31" s="1485"/>
      <c r="Y31" s="1485"/>
      <c r="Z31" s="961"/>
      <c r="AA31" s="1009"/>
    </row>
    <row r="32" spans="1:27" s="995" customFormat="1" ht="12.75" customHeight="1">
      <c r="A32" s="1009"/>
      <c r="B32" s="459"/>
      <c r="C32" s="330" t="s">
        <v>362</v>
      </c>
      <c r="D32" s="458"/>
      <c r="E32" s="828"/>
      <c r="F32" s="828"/>
      <c r="G32" s="1484">
        <v>12.5</v>
      </c>
      <c r="H32" s="1484"/>
      <c r="I32" s="1484"/>
      <c r="J32" s="1050"/>
      <c r="K32" s="1484">
        <v>11.8</v>
      </c>
      <c r="L32" s="1484"/>
      <c r="M32" s="1484"/>
      <c r="N32" s="799"/>
      <c r="O32" s="1484">
        <v>12.3</v>
      </c>
      <c r="P32" s="1484"/>
      <c r="Q32" s="1484"/>
      <c r="R32" s="799"/>
      <c r="S32" s="1484">
        <v>13.1</v>
      </c>
      <c r="T32" s="1484"/>
      <c r="U32" s="1484"/>
      <c r="V32" s="799"/>
      <c r="W32" s="1485">
        <v>15.4</v>
      </c>
      <c r="X32" s="1485"/>
      <c r="Y32" s="1485"/>
      <c r="Z32" s="961"/>
      <c r="AA32" s="1009"/>
    </row>
    <row r="33" spans="1:27" s="995" customFormat="1" ht="12.75" customHeight="1">
      <c r="A33" s="1009"/>
      <c r="B33" s="459"/>
      <c r="C33" s="330" t="s">
        <v>363</v>
      </c>
      <c r="D33" s="458"/>
      <c r="E33" s="828"/>
      <c r="F33" s="828"/>
      <c r="G33" s="1484">
        <v>17</v>
      </c>
      <c r="H33" s="1484"/>
      <c r="I33" s="1484"/>
      <c r="J33" s="1050"/>
      <c r="K33" s="1484">
        <v>14.7</v>
      </c>
      <c r="L33" s="1484"/>
      <c r="M33" s="1484"/>
      <c r="N33" s="799"/>
      <c r="O33" s="1484">
        <v>13.3</v>
      </c>
      <c r="P33" s="1484"/>
      <c r="Q33" s="1484"/>
      <c r="R33" s="799"/>
      <c r="S33" s="1484">
        <v>17.5</v>
      </c>
      <c r="T33" s="1484"/>
      <c r="U33" s="1484"/>
      <c r="V33" s="799"/>
      <c r="W33" s="1485">
        <v>20</v>
      </c>
      <c r="X33" s="1485"/>
      <c r="Y33" s="1485"/>
      <c r="Z33" s="961"/>
      <c r="AA33" s="1009"/>
    </row>
    <row r="34" spans="1:27" s="995" customFormat="1" ht="12.75" customHeight="1">
      <c r="A34" s="1009"/>
      <c r="B34" s="459"/>
      <c r="C34" s="330" t="s">
        <v>255</v>
      </c>
      <c r="D34" s="458"/>
      <c r="E34" s="828"/>
      <c r="F34" s="828"/>
      <c r="G34" s="1484">
        <v>9.5</v>
      </c>
      <c r="H34" s="1484"/>
      <c r="I34" s="1484"/>
      <c r="J34" s="1050"/>
      <c r="K34" s="1484">
        <v>9.6999999999999993</v>
      </c>
      <c r="L34" s="1484"/>
      <c r="M34" s="1484"/>
      <c r="N34" s="799"/>
      <c r="O34" s="1484">
        <v>11.6</v>
      </c>
      <c r="P34" s="1484"/>
      <c r="Q34" s="1484"/>
      <c r="R34" s="799"/>
      <c r="S34" s="1484">
        <v>15.1</v>
      </c>
      <c r="T34" s="1484"/>
      <c r="U34" s="1484"/>
      <c r="V34" s="799"/>
      <c r="W34" s="1485">
        <v>13.9</v>
      </c>
      <c r="X34" s="1485"/>
      <c r="Y34" s="1485"/>
      <c r="Z34" s="961"/>
      <c r="AA34" s="1009"/>
    </row>
    <row r="35" spans="1:27" s="995" customFormat="1" ht="12.75" customHeight="1">
      <c r="A35" s="1009"/>
      <c r="B35" s="459"/>
      <c r="C35" s="330" t="s">
        <v>256</v>
      </c>
      <c r="D35" s="458"/>
      <c r="E35" s="828"/>
      <c r="F35" s="828"/>
      <c r="G35" s="1484">
        <v>13.9</v>
      </c>
      <c r="H35" s="1484"/>
      <c r="I35" s="1484"/>
      <c r="J35" s="1050"/>
      <c r="K35" s="1484">
        <v>13.5</v>
      </c>
      <c r="L35" s="1484"/>
      <c r="M35" s="1484"/>
      <c r="N35" s="799"/>
      <c r="O35" s="1484">
        <v>14.3</v>
      </c>
      <c r="P35" s="1484"/>
      <c r="Q35" s="1484"/>
      <c r="R35" s="799"/>
      <c r="S35" s="1484">
        <v>13.5</v>
      </c>
      <c r="T35" s="1484"/>
      <c r="U35" s="1484"/>
      <c r="V35" s="799"/>
      <c r="W35" s="1485">
        <v>16.100000000000001</v>
      </c>
      <c r="X35" s="1485"/>
      <c r="Y35" s="1485"/>
      <c r="Z35" s="961"/>
      <c r="AA35" s="1009"/>
    </row>
    <row r="36" spans="1:27" ht="18.75" customHeight="1">
      <c r="A36" s="422"/>
      <c r="B36" s="432"/>
      <c r="C36" s="1425" t="s">
        <v>364</v>
      </c>
      <c r="D36" s="1425"/>
      <c r="E36" s="1425"/>
      <c r="F36" s="1425"/>
      <c r="G36" s="1486">
        <v>6.6</v>
      </c>
      <c r="H36" s="1486"/>
      <c r="I36" s="1486"/>
      <c r="J36" s="1044"/>
      <c r="K36" s="1486">
        <v>6.7</v>
      </c>
      <c r="L36" s="1486"/>
      <c r="M36" s="1486"/>
      <c r="N36" s="799"/>
      <c r="O36" s="1486">
        <v>6.4</v>
      </c>
      <c r="P36" s="1486"/>
      <c r="Q36" s="1486"/>
      <c r="R36" s="799"/>
      <c r="S36" s="1486">
        <v>7.4</v>
      </c>
      <c r="T36" s="1486"/>
      <c r="U36" s="1486"/>
      <c r="V36" s="799"/>
      <c r="W36" s="1483">
        <v>7.6</v>
      </c>
      <c r="X36" s="1483"/>
      <c r="Y36" s="1483"/>
      <c r="Z36" s="455"/>
      <c r="AA36" s="422"/>
    </row>
    <row r="37" spans="1:27" s="995" customFormat="1" ht="12.75" customHeight="1">
      <c r="A37" s="1009"/>
      <c r="B37" s="1051"/>
      <c r="C37" s="330" t="s">
        <v>99</v>
      </c>
      <c r="D37" s="458"/>
      <c r="E37" s="828"/>
      <c r="F37" s="828"/>
      <c r="G37" s="1459">
        <v>6.2</v>
      </c>
      <c r="H37" s="1459"/>
      <c r="I37" s="1459"/>
      <c r="J37" s="1044"/>
      <c r="K37" s="1459">
        <v>6.4</v>
      </c>
      <c r="L37" s="1459"/>
      <c r="M37" s="1459"/>
      <c r="N37" s="799"/>
      <c r="O37" s="1459">
        <v>6.3</v>
      </c>
      <c r="P37" s="1459"/>
      <c r="Q37" s="1459"/>
      <c r="R37" s="799"/>
      <c r="S37" s="1459">
        <v>7.4</v>
      </c>
      <c r="T37" s="1459"/>
      <c r="U37" s="1459"/>
      <c r="V37" s="799"/>
      <c r="W37" s="1460">
        <v>7.7</v>
      </c>
      <c r="X37" s="1460"/>
      <c r="Y37" s="1460"/>
      <c r="Z37" s="961"/>
      <c r="AA37" s="1009"/>
    </row>
    <row r="38" spans="1:27" s="995" customFormat="1" ht="12.75" customHeight="1">
      <c r="A38" s="1009"/>
      <c r="B38" s="1051"/>
      <c r="C38" s="330" t="s">
        <v>98</v>
      </c>
      <c r="D38" s="458"/>
      <c r="E38" s="828"/>
      <c r="F38" s="828"/>
      <c r="G38" s="1459">
        <v>7</v>
      </c>
      <c r="H38" s="1459"/>
      <c r="I38" s="1459"/>
      <c r="J38" s="1044"/>
      <c r="K38" s="1459">
        <v>7</v>
      </c>
      <c r="L38" s="1459"/>
      <c r="M38" s="1459"/>
      <c r="N38" s="799"/>
      <c r="O38" s="1459">
        <v>6.6</v>
      </c>
      <c r="P38" s="1459"/>
      <c r="Q38" s="1459"/>
      <c r="R38" s="799"/>
      <c r="S38" s="1459">
        <v>7.3</v>
      </c>
      <c r="T38" s="1459"/>
      <c r="U38" s="1459"/>
      <c r="V38" s="799"/>
      <c r="W38" s="1460">
        <v>7.5</v>
      </c>
      <c r="X38" s="1460"/>
      <c r="Y38" s="1460"/>
      <c r="Z38" s="961"/>
      <c r="AA38" s="1009"/>
    </row>
    <row r="39" spans="1:27" s="460" customFormat="1" ht="2.25" customHeight="1">
      <c r="A39" s="458"/>
      <c r="B39" s="459"/>
      <c r="C39" s="330"/>
      <c r="D39" s="458"/>
      <c r="E39" s="457"/>
      <c r="F39" s="457"/>
      <c r="G39" s="1459"/>
      <c r="H39" s="1459"/>
      <c r="I39" s="1459"/>
      <c r="J39" s="1044"/>
      <c r="K39" s="1459"/>
      <c r="L39" s="1459"/>
      <c r="M39" s="1459"/>
      <c r="N39" s="799"/>
      <c r="O39" s="1459"/>
      <c r="P39" s="1459"/>
      <c r="Q39" s="1459"/>
      <c r="R39" s="799"/>
      <c r="S39" s="1459"/>
      <c r="T39" s="1459"/>
      <c r="U39" s="1459"/>
      <c r="V39" s="799"/>
      <c r="W39" s="1460"/>
      <c r="X39" s="1460"/>
      <c r="Y39" s="1460"/>
      <c r="Z39" s="454"/>
      <c r="AA39" s="458"/>
    </row>
    <row r="40" spans="1:27" s="1049" customFormat="1" ht="12" customHeight="1">
      <c r="A40" s="1045"/>
      <c r="B40" s="1046"/>
      <c r="C40" s="886" t="s">
        <v>365</v>
      </c>
      <c r="D40" s="1045"/>
      <c r="E40" s="1047"/>
      <c r="F40" s="1048"/>
      <c r="G40" s="1481">
        <v>0.8</v>
      </c>
      <c r="H40" s="1481"/>
      <c r="I40" s="1481"/>
      <c r="J40" s="1044"/>
      <c r="K40" s="1481">
        <v>0.6</v>
      </c>
      <c r="L40" s="1481"/>
      <c r="M40" s="1481"/>
      <c r="N40" s="799"/>
      <c r="O40" s="1481">
        <v>0.3</v>
      </c>
      <c r="P40" s="1481"/>
      <c r="Q40" s="1481"/>
      <c r="R40" s="799"/>
      <c r="S40" s="1481">
        <v>-0.1</v>
      </c>
      <c r="T40" s="1481"/>
      <c r="U40" s="1481"/>
      <c r="V40" s="799"/>
      <c r="W40" s="1482">
        <v>-0.2</v>
      </c>
      <c r="X40" s="1482"/>
      <c r="Y40" s="1482"/>
      <c r="Z40" s="1048"/>
      <c r="AA40" s="1045"/>
    </row>
    <row r="41" spans="1:27" ht="11.25" customHeight="1" thickBot="1">
      <c r="A41" s="422"/>
      <c r="B41" s="432"/>
      <c r="C41" s="998"/>
      <c r="D41" s="1052"/>
      <c r="E41" s="1052"/>
      <c r="F41" s="1052"/>
      <c r="G41" s="1052"/>
      <c r="H41" s="1052"/>
      <c r="I41" s="1052"/>
      <c r="J41" s="1052"/>
      <c r="K41" s="1052"/>
      <c r="L41" s="1052"/>
      <c r="M41" s="1052"/>
      <c r="N41" s="1052"/>
      <c r="O41" s="1052"/>
      <c r="P41" s="1052"/>
      <c r="Q41" s="1052"/>
      <c r="R41" s="1052"/>
      <c r="S41" s="1052"/>
      <c r="T41" s="1446"/>
      <c r="U41" s="1446"/>
      <c r="V41" s="1446"/>
      <c r="W41" s="1446"/>
      <c r="X41" s="1446"/>
      <c r="Y41" s="1446"/>
      <c r="Z41" s="455"/>
      <c r="AA41" s="422"/>
    </row>
    <row r="42" spans="1:27" s="443" customFormat="1" ht="13.5" customHeight="1" thickBot="1">
      <c r="A42" s="439"/>
      <c r="B42" s="440"/>
      <c r="C42" s="578" t="s">
        <v>663</v>
      </c>
      <c r="D42" s="974"/>
      <c r="E42" s="974"/>
      <c r="F42" s="974"/>
      <c r="G42" s="974"/>
      <c r="H42" s="974"/>
      <c r="I42" s="974"/>
      <c r="J42" s="974"/>
      <c r="K42" s="974"/>
      <c r="L42" s="974"/>
      <c r="M42" s="974"/>
      <c r="N42" s="974"/>
      <c r="O42" s="974"/>
      <c r="P42" s="974"/>
      <c r="Q42" s="974"/>
      <c r="R42" s="974"/>
      <c r="S42" s="974"/>
      <c r="T42" s="974"/>
      <c r="U42" s="974"/>
      <c r="V42" s="975"/>
      <c r="W42" s="1053"/>
      <c r="X42" s="975"/>
      <c r="Y42" s="975"/>
      <c r="Z42" s="455"/>
      <c r="AA42" s="439"/>
    </row>
    <row r="43" spans="1:27" s="443" customFormat="1" ht="3.75" customHeight="1">
      <c r="A43" s="439"/>
      <c r="B43" s="440"/>
      <c r="C43" s="1429" t="s">
        <v>96</v>
      </c>
      <c r="D43" s="1429"/>
      <c r="E43" s="441"/>
      <c r="F43" s="1014"/>
      <c r="G43" s="1014"/>
      <c r="H43" s="1014"/>
      <c r="I43" s="1014"/>
      <c r="J43" s="1014"/>
      <c r="K43" s="1014"/>
      <c r="L43" s="1014"/>
      <c r="M43" s="1014"/>
      <c r="N43" s="1014"/>
      <c r="O43" s="1014"/>
      <c r="P43" s="1014"/>
      <c r="Q43" s="1014"/>
      <c r="R43" s="1014"/>
      <c r="S43" s="1014"/>
      <c r="T43" s="1014"/>
      <c r="U43" s="1014"/>
      <c r="V43" s="1014"/>
      <c r="W43" s="1014"/>
      <c r="X43" s="1014"/>
      <c r="Y43" s="1014"/>
      <c r="Z43" s="455"/>
      <c r="AA43" s="439"/>
    </row>
    <row r="44" spans="1:27" ht="13.5" customHeight="1">
      <c r="A44" s="422"/>
      <c r="B44" s="432"/>
      <c r="C44" s="1430"/>
      <c r="D44" s="1430"/>
      <c r="E44" s="457"/>
      <c r="F44" s="1042">
        <v>2010</v>
      </c>
      <c r="G44" s="1431">
        <v>2011</v>
      </c>
      <c r="H44" s="1431"/>
      <c r="I44" s="1431"/>
      <c r="J44" s="1431"/>
      <c r="K44" s="1431">
        <v>2011</v>
      </c>
      <c r="L44" s="1431"/>
      <c r="M44" s="1431"/>
      <c r="N44" s="1431"/>
      <c r="O44" s="1431"/>
      <c r="P44" s="1431"/>
      <c r="Q44" s="1431"/>
      <c r="R44" s="1431"/>
      <c r="S44" s="1431"/>
      <c r="T44" s="1431"/>
      <c r="U44" s="1431"/>
      <c r="V44" s="799"/>
      <c r="W44" s="1432">
        <v>2012</v>
      </c>
      <c r="X44" s="1432"/>
      <c r="Y44" s="1432"/>
      <c r="Z44" s="455"/>
      <c r="AA44" s="422"/>
    </row>
    <row r="45" spans="1:27" ht="12.75" customHeight="1">
      <c r="A45" s="422"/>
      <c r="B45" s="432"/>
      <c r="C45" s="454"/>
      <c r="D45" s="454"/>
      <c r="E45" s="454"/>
      <c r="F45" s="1433" t="s">
        <v>342</v>
      </c>
      <c r="G45" s="1433"/>
      <c r="H45" s="1433"/>
      <c r="I45" s="1433"/>
      <c r="J45" s="742"/>
      <c r="K45" s="1433" t="s">
        <v>343</v>
      </c>
      <c r="L45" s="1433"/>
      <c r="M45" s="1433"/>
      <c r="N45" s="742"/>
      <c r="O45" s="1433" t="s">
        <v>344</v>
      </c>
      <c r="P45" s="1433"/>
      <c r="Q45" s="1433"/>
      <c r="R45" s="1002"/>
      <c r="S45" s="1433" t="s">
        <v>341</v>
      </c>
      <c r="T45" s="1433"/>
      <c r="U45" s="1433"/>
      <c r="V45" s="799"/>
      <c r="W45" s="1433" t="s">
        <v>342</v>
      </c>
      <c r="X45" s="1433"/>
      <c r="Y45" s="1433"/>
      <c r="Z45" s="977"/>
      <c r="AA45" s="422"/>
    </row>
    <row r="46" spans="1:27" ht="2.25" customHeight="1">
      <c r="A46" s="422"/>
      <c r="B46" s="440"/>
      <c r="C46" s="454"/>
      <c r="D46" s="454"/>
      <c r="E46" s="454"/>
      <c r="F46" s="454"/>
      <c r="G46" s="742"/>
      <c r="H46" s="742"/>
      <c r="I46" s="742"/>
      <c r="J46" s="742"/>
      <c r="K46" s="742"/>
      <c r="L46" s="742"/>
      <c r="M46" s="742"/>
      <c r="N46" s="742"/>
      <c r="O46" s="1480"/>
      <c r="P46" s="1480"/>
      <c r="Q46" s="1480"/>
      <c r="R46" s="742"/>
      <c r="S46" s="487"/>
      <c r="T46" s="742"/>
      <c r="U46" s="742"/>
      <c r="V46" s="1054"/>
      <c r="W46" s="742"/>
      <c r="X46" s="742"/>
      <c r="Y46" s="742"/>
      <c r="Z46" s="981"/>
      <c r="AA46" s="422"/>
    </row>
    <row r="47" spans="1:27" ht="12.75" customHeight="1">
      <c r="A47" s="422"/>
      <c r="B47" s="432"/>
      <c r="C47" s="1425" t="s">
        <v>352</v>
      </c>
      <c r="D47" s="1425"/>
      <c r="E47" s="1055"/>
      <c r="F47" s="1056">
        <v>688.9</v>
      </c>
      <c r="G47" s="1479">
        <v>100</v>
      </c>
      <c r="H47" s="1479"/>
      <c r="I47" s="1479"/>
      <c r="J47" s="1056">
        <v>675</v>
      </c>
      <c r="K47" s="1479">
        <v>100</v>
      </c>
      <c r="L47" s="1479"/>
      <c r="M47" s="1479"/>
      <c r="N47" s="1056">
        <v>689.6</v>
      </c>
      <c r="O47" s="1479">
        <v>100</v>
      </c>
      <c r="P47" s="1479"/>
      <c r="Q47" s="1479"/>
      <c r="R47" s="1056">
        <v>771</v>
      </c>
      <c r="S47" s="1479">
        <v>100</v>
      </c>
      <c r="T47" s="1479"/>
      <c r="U47" s="1479"/>
      <c r="V47" s="1056">
        <v>819.3</v>
      </c>
      <c r="W47" s="1479">
        <v>100</v>
      </c>
      <c r="X47" s="1479"/>
      <c r="Y47" s="1479"/>
      <c r="Z47" s="981"/>
      <c r="AA47" s="422"/>
    </row>
    <row r="48" spans="1:27" s="460" customFormat="1" ht="10.5" customHeight="1">
      <c r="A48" s="458"/>
      <c r="B48" s="459"/>
      <c r="C48" s="890"/>
      <c r="D48" s="330" t="s">
        <v>98</v>
      </c>
      <c r="E48" s="742"/>
      <c r="F48" s="1056">
        <v>334.8</v>
      </c>
      <c r="G48" s="1477">
        <v>48.6</v>
      </c>
      <c r="H48" s="1477"/>
      <c r="I48" s="1477"/>
      <c r="J48" s="1056">
        <v>325.8</v>
      </c>
      <c r="K48" s="1477">
        <v>48.3</v>
      </c>
      <c r="L48" s="1477"/>
      <c r="M48" s="1477"/>
      <c r="N48" s="1056">
        <v>334.7</v>
      </c>
      <c r="O48" s="1477">
        <v>48.5</v>
      </c>
      <c r="P48" s="1477"/>
      <c r="Q48" s="1477"/>
      <c r="R48" s="1056">
        <v>365.3</v>
      </c>
      <c r="S48" s="1477">
        <v>47.4</v>
      </c>
      <c r="T48" s="1477"/>
      <c r="U48" s="1477"/>
      <c r="V48" s="1056">
        <v>391.9</v>
      </c>
      <c r="W48" s="1477">
        <v>47.8</v>
      </c>
      <c r="X48" s="1477"/>
      <c r="Y48" s="1477"/>
      <c r="Z48" s="977"/>
      <c r="AA48" s="458"/>
    </row>
    <row r="49" spans="1:27" ht="10.5" customHeight="1">
      <c r="A49" s="422"/>
      <c r="B49" s="432"/>
      <c r="C49" s="579"/>
      <c r="D49" s="330" t="s">
        <v>315</v>
      </c>
      <c r="E49" s="1055"/>
      <c r="F49" s="1056">
        <v>123.9</v>
      </c>
      <c r="G49" s="1477">
        <v>18</v>
      </c>
      <c r="H49" s="1477"/>
      <c r="I49" s="1477"/>
      <c r="J49" s="1056">
        <v>115.5</v>
      </c>
      <c r="K49" s="1477">
        <v>17.100000000000001</v>
      </c>
      <c r="L49" s="1477"/>
      <c r="M49" s="1477"/>
      <c r="N49" s="1056">
        <v>138.30000000000001</v>
      </c>
      <c r="O49" s="1477">
        <v>20.100000000000001</v>
      </c>
      <c r="P49" s="1477"/>
      <c r="Q49" s="1477"/>
      <c r="R49" s="1056">
        <v>156.30000000000001</v>
      </c>
      <c r="S49" s="1477">
        <v>20.3</v>
      </c>
      <c r="T49" s="1477"/>
      <c r="U49" s="1477"/>
      <c r="V49" s="1056">
        <v>154.4</v>
      </c>
      <c r="W49" s="1477">
        <v>18.8</v>
      </c>
      <c r="X49" s="1477"/>
      <c r="Y49" s="1477"/>
      <c r="Z49" s="981"/>
      <c r="AA49" s="422"/>
    </row>
    <row r="50" spans="1:27" s="989" customFormat="1" ht="12.75" customHeight="1">
      <c r="A50" s="986"/>
      <c r="B50" s="987"/>
      <c r="C50" s="330" t="s">
        <v>359</v>
      </c>
      <c r="D50" s="241"/>
      <c r="E50" s="267"/>
      <c r="F50" s="1056">
        <v>254.5</v>
      </c>
      <c r="G50" s="1479">
        <v>36.9</v>
      </c>
      <c r="H50" s="1479"/>
      <c r="I50" s="1479"/>
      <c r="J50" s="1056">
        <v>251</v>
      </c>
      <c r="K50" s="1479">
        <v>37.200000000000003</v>
      </c>
      <c r="L50" s="1479"/>
      <c r="M50" s="1479"/>
      <c r="N50" s="1056">
        <v>249.8</v>
      </c>
      <c r="O50" s="1479">
        <v>36.200000000000003</v>
      </c>
      <c r="P50" s="1479"/>
      <c r="Q50" s="1479"/>
      <c r="R50" s="1056">
        <v>278.5</v>
      </c>
      <c r="S50" s="1479">
        <v>36.1</v>
      </c>
      <c r="T50" s="1479"/>
      <c r="U50" s="1479"/>
      <c r="V50" s="1056">
        <v>297.5</v>
      </c>
      <c r="W50" s="1479">
        <v>36.299999999999997</v>
      </c>
      <c r="X50" s="1479"/>
      <c r="Y50" s="1479"/>
      <c r="Z50" s="490"/>
      <c r="AA50" s="986"/>
    </row>
    <row r="51" spans="1:27" s="460" customFormat="1" ht="10.5" customHeight="1">
      <c r="A51" s="458"/>
      <c r="B51" s="459"/>
      <c r="C51" s="890"/>
      <c r="D51" s="886" t="s">
        <v>98</v>
      </c>
      <c r="E51" s="267"/>
      <c r="F51" s="1056">
        <v>128.69999999999999</v>
      </c>
      <c r="G51" s="1477">
        <v>50.6</v>
      </c>
      <c r="H51" s="1477"/>
      <c r="I51" s="1477"/>
      <c r="J51" s="1056">
        <v>128.6</v>
      </c>
      <c r="K51" s="1477">
        <v>51.2</v>
      </c>
      <c r="L51" s="1477"/>
      <c r="M51" s="1477"/>
      <c r="N51" s="1056">
        <v>128</v>
      </c>
      <c r="O51" s="1477">
        <v>51.2</v>
      </c>
      <c r="P51" s="1477"/>
      <c r="Q51" s="1477"/>
      <c r="R51" s="1056">
        <v>146.19999999999999</v>
      </c>
      <c r="S51" s="1477">
        <v>52.5</v>
      </c>
      <c r="T51" s="1477"/>
      <c r="U51" s="1477"/>
      <c r="V51" s="1056">
        <v>151.4</v>
      </c>
      <c r="W51" s="1477">
        <v>50.9</v>
      </c>
      <c r="X51" s="1477"/>
      <c r="Y51" s="1477"/>
      <c r="Z51" s="487"/>
      <c r="AA51" s="458"/>
    </row>
    <row r="52" spans="1:27" s="989" customFormat="1" ht="10.5" customHeight="1">
      <c r="A52" s="986"/>
      <c r="B52" s="987"/>
      <c r="C52" s="330"/>
      <c r="D52" s="886" t="s">
        <v>315</v>
      </c>
      <c r="E52" s="267"/>
      <c r="F52" s="1056">
        <v>48</v>
      </c>
      <c r="G52" s="1477">
        <v>18.899999999999999</v>
      </c>
      <c r="H52" s="1477"/>
      <c r="I52" s="1477"/>
      <c r="J52" s="1056">
        <v>45.8</v>
      </c>
      <c r="K52" s="1477">
        <v>18.2</v>
      </c>
      <c r="L52" s="1477"/>
      <c r="M52" s="1477"/>
      <c r="N52" s="1056">
        <v>49.7</v>
      </c>
      <c r="O52" s="1477">
        <v>19.899999999999999</v>
      </c>
      <c r="P52" s="1477"/>
      <c r="Q52" s="1477"/>
      <c r="R52" s="1056">
        <v>58.7</v>
      </c>
      <c r="S52" s="1477">
        <v>21.1</v>
      </c>
      <c r="T52" s="1477"/>
      <c r="U52" s="1477"/>
      <c r="V52" s="1056">
        <v>56.2</v>
      </c>
      <c r="W52" s="1477">
        <v>18.899999999999999</v>
      </c>
      <c r="X52" s="1477"/>
      <c r="Y52" s="1477"/>
      <c r="Z52" s="490"/>
      <c r="AA52" s="986"/>
    </row>
    <row r="53" spans="1:27" s="989" customFormat="1" ht="12.75" customHeight="1">
      <c r="A53" s="986"/>
      <c r="B53" s="987"/>
      <c r="C53" s="330" t="s">
        <v>360</v>
      </c>
      <c r="D53" s="241"/>
      <c r="E53" s="267"/>
      <c r="F53" s="1056">
        <v>124.2</v>
      </c>
      <c r="G53" s="1479">
        <v>18</v>
      </c>
      <c r="H53" s="1479"/>
      <c r="I53" s="1479"/>
      <c r="J53" s="1056">
        <v>121.3</v>
      </c>
      <c r="K53" s="1479">
        <v>18</v>
      </c>
      <c r="L53" s="1479"/>
      <c r="M53" s="1479"/>
      <c r="N53" s="1056">
        <v>119.9</v>
      </c>
      <c r="O53" s="1479">
        <v>17.399999999999999</v>
      </c>
      <c r="P53" s="1479"/>
      <c r="Q53" s="1479"/>
      <c r="R53" s="1056">
        <v>158.9</v>
      </c>
      <c r="S53" s="1479">
        <v>20.6</v>
      </c>
      <c r="T53" s="1479"/>
      <c r="U53" s="1479"/>
      <c r="V53" s="1056">
        <v>147.6</v>
      </c>
      <c r="W53" s="1479">
        <v>18</v>
      </c>
      <c r="X53" s="1479"/>
      <c r="Y53" s="1479"/>
      <c r="Z53" s="490"/>
      <c r="AA53" s="986"/>
    </row>
    <row r="54" spans="1:27" s="460" customFormat="1" ht="10.5" customHeight="1">
      <c r="A54" s="458"/>
      <c r="B54" s="459"/>
      <c r="C54" s="890"/>
      <c r="D54" s="886" t="s">
        <v>98</v>
      </c>
      <c r="E54" s="267"/>
      <c r="F54" s="1056">
        <v>66.400000000000006</v>
      </c>
      <c r="G54" s="1477">
        <v>53.5</v>
      </c>
      <c r="H54" s="1477"/>
      <c r="I54" s="1477"/>
      <c r="J54" s="1056">
        <v>61.5</v>
      </c>
      <c r="K54" s="1477">
        <v>50.7</v>
      </c>
      <c r="L54" s="1477"/>
      <c r="M54" s="1477"/>
      <c r="N54" s="1056">
        <v>60.8</v>
      </c>
      <c r="O54" s="1477">
        <v>50.7</v>
      </c>
      <c r="P54" s="1477"/>
      <c r="Q54" s="1477"/>
      <c r="R54" s="1056">
        <v>78.900000000000006</v>
      </c>
      <c r="S54" s="1477">
        <v>49.7</v>
      </c>
      <c r="T54" s="1477"/>
      <c r="U54" s="1477"/>
      <c r="V54" s="1056">
        <v>74.900000000000006</v>
      </c>
      <c r="W54" s="1477">
        <v>50.7</v>
      </c>
      <c r="X54" s="1477"/>
      <c r="Y54" s="1477"/>
      <c r="Z54" s="487"/>
      <c r="AA54" s="458"/>
    </row>
    <row r="55" spans="1:27" s="989" customFormat="1" ht="10.5" customHeight="1">
      <c r="A55" s="986"/>
      <c r="B55" s="987"/>
      <c r="C55" s="330"/>
      <c r="D55" s="886" t="s">
        <v>315</v>
      </c>
      <c r="E55" s="267"/>
      <c r="F55" s="1056">
        <v>19.7</v>
      </c>
      <c r="G55" s="1477">
        <v>15.9</v>
      </c>
      <c r="H55" s="1477"/>
      <c r="I55" s="1477"/>
      <c r="J55" s="1056">
        <v>17.7</v>
      </c>
      <c r="K55" s="1477">
        <v>14.6</v>
      </c>
      <c r="L55" s="1477"/>
      <c r="M55" s="1477"/>
      <c r="N55" s="1056">
        <v>25.2</v>
      </c>
      <c r="O55" s="1477">
        <v>21</v>
      </c>
      <c r="P55" s="1477"/>
      <c r="Q55" s="1477"/>
      <c r="R55" s="1056">
        <v>31.8</v>
      </c>
      <c r="S55" s="1477">
        <v>20</v>
      </c>
      <c r="T55" s="1477"/>
      <c r="U55" s="1477"/>
      <c r="V55" s="1056">
        <v>30.8</v>
      </c>
      <c r="W55" s="1477">
        <v>20.9</v>
      </c>
      <c r="X55" s="1477"/>
      <c r="Y55" s="1477"/>
      <c r="Z55" s="490"/>
      <c r="AA55" s="986"/>
    </row>
    <row r="56" spans="1:27" s="989" customFormat="1" ht="12.75" customHeight="1">
      <c r="A56" s="986"/>
      <c r="B56" s="987"/>
      <c r="C56" s="330" t="s">
        <v>86</v>
      </c>
      <c r="D56" s="241"/>
      <c r="E56" s="267"/>
      <c r="F56" s="1056">
        <v>195.4</v>
      </c>
      <c r="G56" s="1479">
        <v>28.4</v>
      </c>
      <c r="H56" s="1479"/>
      <c r="I56" s="1479"/>
      <c r="J56" s="1056">
        <v>195.3</v>
      </c>
      <c r="K56" s="1479">
        <v>28.9</v>
      </c>
      <c r="L56" s="1479"/>
      <c r="M56" s="1479"/>
      <c r="N56" s="1056">
        <v>209.8</v>
      </c>
      <c r="O56" s="1479">
        <v>30.4</v>
      </c>
      <c r="P56" s="1479"/>
      <c r="Q56" s="1479"/>
      <c r="R56" s="1056">
        <v>210.1</v>
      </c>
      <c r="S56" s="1479">
        <v>27.3</v>
      </c>
      <c r="T56" s="1479"/>
      <c r="U56" s="1479"/>
      <c r="V56" s="1056">
        <v>234.1</v>
      </c>
      <c r="W56" s="1479">
        <v>28.6</v>
      </c>
      <c r="X56" s="1479"/>
      <c r="Y56" s="1479"/>
      <c r="Z56" s="988"/>
      <c r="AA56" s="986"/>
    </row>
    <row r="57" spans="1:27" s="460" customFormat="1" ht="10.5" customHeight="1">
      <c r="A57" s="458"/>
      <c r="B57" s="459"/>
      <c r="C57" s="890"/>
      <c r="D57" s="886" t="s">
        <v>98</v>
      </c>
      <c r="E57" s="267"/>
      <c r="F57" s="1056">
        <v>87.2</v>
      </c>
      <c r="G57" s="1477">
        <v>44.6</v>
      </c>
      <c r="H57" s="1477"/>
      <c r="I57" s="1477"/>
      <c r="J57" s="1056">
        <v>88.8</v>
      </c>
      <c r="K57" s="1477">
        <v>45.5</v>
      </c>
      <c r="L57" s="1477"/>
      <c r="M57" s="1477"/>
      <c r="N57" s="1056">
        <v>95.7</v>
      </c>
      <c r="O57" s="1477">
        <v>45.6</v>
      </c>
      <c r="P57" s="1477"/>
      <c r="Q57" s="1477"/>
      <c r="R57" s="1056">
        <v>85.7</v>
      </c>
      <c r="S57" s="1477">
        <v>40.799999999999997</v>
      </c>
      <c r="T57" s="1477"/>
      <c r="U57" s="1477"/>
      <c r="V57" s="1056">
        <v>104.4</v>
      </c>
      <c r="W57" s="1477">
        <v>44.6</v>
      </c>
      <c r="X57" s="1477"/>
      <c r="Y57" s="1477"/>
      <c r="Z57" s="454"/>
      <c r="AA57" s="458"/>
    </row>
    <row r="58" spans="1:27" s="989" customFormat="1" ht="10.5" customHeight="1">
      <c r="A58" s="986"/>
      <c r="B58" s="987"/>
      <c r="C58" s="330"/>
      <c r="D58" s="886" t="s">
        <v>315</v>
      </c>
      <c r="E58" s="267"/>
      <c r="F58" s="1056">
        <v>32.4</v>
      </c>
      <c r="G58" s="1477">
        <v>16.600000000000001</v>
      </c>
      <c r="H58" s="1477"/>
      <c r="I58" s="1477"/>
      <c r="J58" s="1056">
        <v>30.6</v>
      </c>
      <c r="K58" s="1477">
        <v>15.7</v>
      </c>
      <c r="L58" s="1477"/>
      <c r="M58" s="1477"/>
      <c r="N58" s="1056">
        <v>39.6</v>
      </c>
      <c r="O58" s="1477">
        <v>18.899999999999999</v>
      </c>
      <c r="P58" s="1477"/>
      <c r="Q58" s="1477"/>
      <c r="R58" s="1056">
        <v>40.4</v>
      </c>
      <c r="S58" s="1477">
        <v>19.2</v>
      </c>
      <c r="T58" s="1477"/>
      <c r="U58" s="1477"/>
      <c r="V58" s="1056">
        <v>39.5</v>
      </c>
      <c r="W58" s="1477">
        <v>16.899999999999999</v>
      </c>
      <c r="X58" s="1477"/>
      <c r="Y58" s="1477"/>
      <c r="Z58" s="988"/>
      <c r="AA58" s="986"/>
    </row>
    <row r="59" spans="1:27" s="989" customFormat="1" ht="12.75" customHeight="1">
      <c r="A59" s="986"/>
      <c r="B59" s="987"/>
      <c r="C59" s="330" t="s">
        <v>362</v>
      </c>
      <c r="D59" s="241"/>
      <c r="E59" s="267"/>
      <c r="F59" s="1056">
        <v>46.5</v>
      </c>
      <c r="G59" s="1479">
        <v>6.7</v>
      </c>
      <c r="H59" s="1479"/>
      <c r="I59" s="1479"/>
      <c r="J59" s="1056">
        <v>44.5</v>
      </c>
      <c r="K59" s="1479">
        <v>6.6</v>
      </c>
      <c r="L59" s="1479"/>
      <c r="M59" s="1479"/>
      <c r="N59" s="1056">
        <v>46.3</v>
      </c>
      <c r="O59" s="1479">
        <v>6.7</v>
      </c>
      <c r="P59" s="1479"/>
      <c r="Q59" s="1479"/>
      <c r="R59" s="1056">
        <v>48.3</v>
      </c>
      <c r="S59" s="1479">
        <v>6.3</v>
      </c>
      <c r="T59" s="1479"/>
      <c r="U59" s="1479"/>
      <c r="V59" s="1056">
        <v>57</v>
      </c>
      <c r="W59" s="1479">
        <v>7</v>
      </c>
      <c r="X59" s="1479"/>
      <c r="Y59" s="1479"/>
      <c r="Z59" s="988"/>
      <c r="AA59" s="986"/>
    </row>
    <row r="60" spans="1:27" s="460" customFormat="1" ht="10.5" customHeight="1">
      <c r="A60" s="458"/>
      <c r="B60" s="932"/>
      <c r="C60" s="890"/>
      <c r="D60" s="886" t="s">
        <v>98</v>
      </c>
      <c r="E60" s="267"/>
      <c r="F60" s="1056">
        <v>22.8</v>
      </c>
      <c r="G60" s="1477">
        <v>49</v>
      </c>
      <c r="H60" s="1477"/>
      <c r="I60" s="1477"/>
      <c r="J60" s="1056">
        <v>19.8</v>
      </c>
      <c r="K60" s="1477">
        <v>44.5</v>
      </c>
      <c r="L60" s="1477"/>
      <c r="M60" s="1477"/>
      <c r="N60" s="1056">
        <v>22.8</v>
      </c>
      <c r="O60" s="1477">
        <v>49.2</v>
      </c>
      <c r="P60" s="1477"/>
      <c r="Q60" s="1477"/>
      <c r="R60" s="1056">
        <v>23.6</v>
      </c>
      <c r="S60" s="1477">
        <v>48.9</v>
      </c>
      <c r="T60" s="1477"/>
      <c r="U60" s="1477"/>
      <c r="V60" s="1056">
        <v>27.8</v>
      </c>
      <c r="W60" s="1477">
        <v>48.8</v>
      </c>
      <c r="X60" s="1477"/>
      <c r="Y60" s="1477"/>
      <c r="Z60" s="454"/>
      <c r="AA60" s="458"/>
    </row>
    <row r="61" spans="1:27" s="989" customFormat="1" ht="10.5" customHeight="1">
      <c r="A61" s="986"/>
      <c r="B61" s="987"/>
      <c r="C61" s="330"/>
      <c r="D61" s="886" t="s">
        <v>315</v>
      </c>
      <c r="E61" s="267"/>
      <c r="F61" s="1056">
        <v>8.3000000000000007</v>
      </c>
      <c r="G61" s="1477">
        <v>17.8</v>
      </c>
      <c r="H61" s="1477"/>
      <c r="I61" s="1477"/>
      <c r="J61" s="1056">
        <v>7.2</v>
      </c>
      <c r="K61" s="1477">
        <v>16.2</v>
      </c>
      <c r="L61" s="1477"/>
      <c r="M61" s="1477"/>
      <c r="N61" s="1056">
        <v>8.3000000000000007</v>
      </c>
      <c r="O61" s="1477">
        <v>17.899999999999999</v>
      </c>
      <c r="P61" s="1477"/>
      <c r="Q61" s="1477"/>
      <c r="R61" s="1056">
        <v>9</v>
      </c>
      <c r="S61" s="1477">
        <v>18.600000000000001</v>
      </c>
      <c r="T61" s="1477"/>
      <c r="U61" s="1477"/>
      <c r="V61" s="1056">
        <v>9.6</v>
      </c>
      <c r="W61" s="1477">
        <v>16.8</v>
      </c>
      <c r="X61" s="1477"/>
      <c r="Y61" s="1477"/>
      <c r="Z61" s="988"/>
      <c r="AA61" s="986"/>
    </row>
    <row r="62" spans="1:27" s="989" customFormat="1" ht="12.75" customHeight="1">
      <c r="A62" s="986"/>
      <c r="B62" s="987"/>
      <c r="C62" s="330" t="s">
        <v>363</v>
      </c>
      <c r="D62" s="241"/>
      <c r="E62" s="267"/>
      <c r="F62" s="1056">
        <v>38.6</v>
      </c>
      <c r="G62" s="1479">
        <v>5.6</v>
      </c>
      <c r="H62" s="1479"/>
      <c r="I62" s="1479"/>
      <c r="J62" s="1056">
        <v>33.6</v>
      </c>
      <c r="K62" s="1479">
        <v>5</v>
      </c>
      <c r="L62" s="1479"/>
      <c r="M62" s="1479"/>
      <c r="N62" s="1056">
        <v>31.1</v>
      </c>
      <c r="O62" s="1479">
        <v>4.5</v>
      </c>
      <c r="P62" s="1479"/>
      <c r="Q62" s="1479"/>
      <c r="R62" s="1056">
        <v>39.799999999999997</v>
      </c>
      <c r="S62" s="1479">
        <v>5.2</v>
      </c>
      <c r="T62" s="1479"/>
      <c r="U62" s="1479"/>
      <c r="V62" s="1056">
        <v>45.3</v>
      </c>
      <c r="W62" s="1479">
        <v>5.5</v>
      </c>
      <c r="X62" s="1479"/>
      <c r="Y62" s="1479"/>
      <c r="Z62" s="988"/>
      <c r="AA62" s="986"/>
    </row>
    <row r="63" spans="1:27" s="460" customFormat="1" ht="10.5" customHeight="1">
      <c r="A63" s="458"/>
      <c r="B63" s="932"/>
      <c r="C63" s="890"/>
      <c r="D63" s="886" t="s">
        <v>98</v>
      </c>
      <c r="E63" s="267"/>
      <c r="F63" s="1056">
        <v>17</v>
      </c>
      <c r="G63" s="1477">
        <v>44</v>
      </c>
      <c r="H63" s="1477"/>
      <c r="I63" s="1477"/>
      <c r="J63" s="1056">
        <v>14</v>
      </c>
      <c r="K63" s="1477">
        <v>41.7</v>
      </c>
      <c r="L63" s="1477"/>
      <c r="M63" s="1477"/>
      <c r="N63" s="1056">
        <v>13.4</v>
      </c>
      <c r="O63" s="1477">
        <v>43.1</v>
      </c>
      <c r="P63" s="1477"/>
      <c r="Q63" s="1477"/>
      <c r="R63" s="1056">
        <v>17.100000000000001</v>
      </c>
      <c r="S63" s="1477">
        <v>43</v>
      </c>
      <c r="T63" s="1477"/>
      <c r="U63" s="1477"/>
      <c r="V63" s="1056">
        <v>18.8</v>
      </c>
      <c r="W63" s="1477">
        <v>41.5</v>
      </c>
      <c r="X63" s="1477"/>
      <c r="Y63" s="1477"/>
      <c r="Z63" s="454"/>
      <c r="AA63" s="458"/>
    </row>
    <row r="64" spans="1:27" s="989" customFormat="1" ht="10.5" customHeight="1">
      <c r="A64" s="986"/>
      <c r="B64" s="987"/>
      <c r="C64" s="330"/>
      <c r="D64" s="886" t="s">
        <v>315</v>
      </c>
      <c r="E64" s="267"/>
      <c r="F64" s="1056">
        <v>7.2</v>
      </c>
      <c r="G64" s="1477">
        <v>18.7</v>
      </c>
      <c r="H64" s="1477"/>
      <c r="I64" s="1477"/>
      <c r="J64" s="1056">
        <v>5.8</v>
      </c>
      <c r="K64" s="1477">
        <v>17.3</v>
      </c>
      <c r="L64" s="1477"/>
      <c r="M64" s="1477"/>
      <c r="N64" s="1056">
        <v>5.9</v>
      </c>
      <c r="O64" s="1477">
        <v>19</v>
      </c>
      <c r="P64" s="1477"/>
      <c r="Q64" s="1477"/>
      <c r="R64" s="1056">
        <v>6.2</v>
      </c>
      <c r="S64" s="1477">
        <v>15.6</v>
      </c>
      <c r="T64" s="1477"/>
      <c r="U64" s="1477"/>
      <c r="V64" s="1056">
        <v>7.1</v>
      </c>
      <c r="W64" s="1477">
        <v>15.7</v>
      </c>
      <c r="X64" s="1477"/>
      <c r="Y64" s="1477"/>
      <c r="Z64" s="988"/>
      <c r="AA64" s="986"/>
    </row>
    <row r="65" spans="1:27" s="989" customFormat="1" ht="12.75" customHeight="1">
      <c r="A65" s="986"/>
      <c r="B65" s="987"/>
      <c r="C65" s="330" t="s">
        <v>255</v>
      </c>
      <c r="D65" s="241"/>
      <c r="E65" s="267"/>
      <c r="F65" s="1056">
        <v>11.3</v>
      </c>
      <c r="G65" s="1479">
        <v>1.6</v>
      </c>
      <c r="H65" s="1479"/>
      <c r="I65" s="1479"/>
      <c r="J65" s="1056">
        <v>11.7</v>
      </c>
      <c r="K65" s="1479">
        <v>1.7</v>
      </c>
      <c r="L65" s="1479"/>
      <c r="M65" s="1479"/>
      <c r="N65" s="1056">
        <v>14.2</v>
      </c>
      <c r="O65" s="1479">
        <v>2.1</v>
      </c>
      <c r="P65" s="1479"/>
      <c r="Q65" s="1479"/>
      <c r="R65" s="1056">
        <v>18.2</v>
      </c>
      <c r="S65" s="1479">
        <v>2.4</v>
      </c>
      <c r="T65" s="1479"/>
      <c r="U65" s="1479"/>
      <c r="V65" s="1056">
        <v>16.7</v>
      </c>
      <c r="W65" s="1479">
        <v>2</v>
      </c>
      <c r="X65" s="1479"/>
      <c r="Y65" s="1479"/>
      <c r="Z65" s="988"/>
      <c r="AA65" s="986"/>
    </row>
    <row r="66" spans="1:27" s="460" customFormat="1" ht="10.5" customHeight="1">
      <c r="A66" s="458"/>
      <c r="B66" s="932"/>
      <c r="C66" s="890"/>
      <c r="D66" s="886" t="s">
        <v>98</v>
      </c>
      <c r="E66" s="267"/>
      <c r="F66" s="1056">
        <v>4.0999999999999996</v>
      </c>
      <c r="G66" s="1477">
        <v>36.299999999999997</v>
      </c>
      <c r="H66" s="1477"/>
      <c r="I66" s="1477"/>
      <c r="J66" s="1056">
        <v>5.4</v>
      </c>
      <c r="K66" s="1477">
        <v>46.2</v>
      </c>
      <c r="L66" s="1477"/>
      <c r="M66" s="1477"/>
      <c r="N66" s="1056">
        <v>5.9</v>
      </c>
      <c r="O66" s="1477">
        <v>41.5</v>
      </c>
      <c r="P66" s="1477"/>
      <c r="Q66" s="1477"/>
      <c r="R66" s="1056">
        <v>7.1</v>
      </c>
      <c r="S66" s="1477">
        <v>39</v>
      </c>
      <c r="T66" s="1477"/>
      <c r="U66" s="1477"/>
      <c r="V66" s="1056">
        <v>6</v>
      </c>
      <c r="W66" s="1477">
        <v>35.9</v>
      </c>
      <c r="X66" s="1477"/>
      <c r="Y66" s="1477"/>
      <c r="Z66" s="454"/>
      <c r="AA66" s="458"/>
    </row>
    <row r="67" spans="1:27" s="989" customFormat="1" ht="10.5" customHeight="1">
      <c r="A67" s="986"/>
      <c r="B67" s="987"/>
      <c r="C67" s="330"/>
      <c r="D67" s="886" t="s">
        <v>315</v>
      </c>
      <c r="E67" s="267"/>
      <c r="F67" s="1056">
        <v>3.9</v>
      </c>
      <c r="G67" s="1477">
        <v>34.5</v>
      </c>
      <c r="H67" s="1477"/>
      <c r="I67" s="1477"/>
      <c r="J67" s="1056">
        <v>4.3</v>
      </c>
      <c r="K67" s="1477">
        <v>36.799999999999997</v>
      </c>
      <c r="L67" s="1477"/>
      <c r="M67" s="1477"/>
      <c r="N67" s="1056">
        <v>4.5999999999999996</v>
      </c>
      <c r="O67" s="1477">
        <v>32.4</v>
      </c>
      <c r="P67" s="1477"/>
      <c r="Q67" s="1477"/>
      <c r="R67" s="1056">
        <v>5.2</v>
      </c>
      <c r="S67" s="1477">
        <v>28.6</v>
      </c>
      <c r="T67" s="1477"/>
      <c r="U67" s="1477"/>
      <c r="V67" s="1056">
        <v>5.3</v>
      </c>
      <c r="W67" s="1477">
        <v>31.7</v>
      </c>
      <c r="X67" s="1477"/>
      <c r="Y67" s="1477"/>
      <c r="Z67" s="988"/>
      <c r="AA67" s="986"/>
    </row>
    <row r="68" spans="1:27" ht="12.75" customHeight="1">
      <c r="A68" s="422"/>
      <c r="B68" s="987"/>
      <c r="C68" s="330" t="s">
        <v>256</v>
      </c>
      <c r="D68" s="241"/>
      <c r="E68" s="1057"/>
      <c r="F68" s="1056">
        <v>18.3</v>
      </c>
      <c r="G68" s="1479">
        <v>2.7</v>
      </c>
      <c r="H68" s="1479"/>
      <c r="I68" s="1479"/>
      <c r="J68" s="1056">
        <v>17.600000000000001</v>
      </c>
      <c r="K68" s="1479">
        <v>2.6</v>
      </c>
      <c r="L68" s="1479"/>
      <c r="M68" s="1479"/>
      <c r="N68" s="1056">
        <v>18.7</v>
      </c>
      <c r="O68" s="1479">
        <v>2.7</v>
      </c>
      <c r="P68" s="1479"/>
      <c r="Q68" s="1479"/>
      <c r="R68" s="1056">
        <v>17.3</v>
      </c>
      <c r="S68" s="1479">
        <v>2.2000000000000002</v>
      </c>
      <c r="T68" s="1479"/>
      <c r="U68" s="1479"/>
      <c r="V68" s="1056">
        <v>21</v>
      </c>
      <c r="W68" s="1479">
        <v>2.6</v>
      </c>
      <c r="X68" s="1479"/>
      <c r="Y68" s="1479"/>
      <c r="Z68" s="455"/>
      <c r="AA68" s="422"/>
    </row>
    <row r="69" spans="1:27" s="460" customFormat="1" ht="10.5" customHeight="1">
      <c r="A69" s="458"/>
      <c r="B69" s="932"/>
      <c r="C69" s="890"/>
      <c r="D69" s="886" t="s">
        <v>98</v>
      </c>
      <c r="E69" s="1057"/>
      <c r="F69" s="1056">
        <v>8.4</v>
      </c>
      <c r="G69" s="1477">
        <v>45.9</v>
      </c>
      <c r="H69" s="1477"/>
      <c r="I69" s="1477"/>
      <c r="J69" s="1056">
        <v>7.6</v>
      </c>
      <c r="K69" s="1477">
        <v>43.2</v>
      </c>
      <c r="L69" s="1477"/>
      <c r="M69" s="1477"/>
      <c r="N69" s="1056">
        <v>8</v>
      </c>
      <c r="O69" s="1477">
        <v>42.8</v>
      </c>
      <c r="P69" s="1477"/>
      <c r="Q69" s="1477"/>
      <c r="R69" s="1056">
        <v>6.8</v>
      </c>
      <c r="S69" s="1477">
        <v>39.299999999999997</v>
      </c>
      <c r="T69" s="1477"/>
      <c r="U69" s="1477"/>
      <c r="V69" s="1056">
        <v>8.5</v>
      </c>
      <c r="W69" s="1477">
        <v>40.5</v>
      </c>
      <c r="X69" s="1477"/>
      <c r="Y69" s="1477"/>
      <c r="Z69" s="454"/>
      <c r="AA69" s="458"/>
    </row>
    <row r="70" spans="1:27" ht="10.5" customHeight="1">
      <c r="A70" s="422"/>
      <c r="B70" s="987"/>
      <c r="C70" s="330"/>
      <c r="D70" s="886" t="s">
        <v>315</v>
      </c>
      <c r="E70" s="1057"/>
      <c r="F70" s="1056">
        <v>4.5999999999999996</v>
      </c>
      <c r="G70" s="1477">
        <v>25.1</v>
      </c>
      <c r="H70" s="1477"/>
      <c r="I70" s="1477"/>
      <c r="J70" s="1056">
        <v>4.2</v>
      </c>
      <c r="K70" s="1477">
        <v>23.9</v>
      </c>
      <c r="L70" s="1477"/>
      <c r="M70" s="1477"/>
      <c r="N70" s="1056">
        <v>5</v>
      </c>
      <c r="O70" s="1477">
        <v>26.7</v>
      </c>
      <c r="P70" s="1477"/>
      <c r="Q70" s="1477"/>
      <c r="R70" s="1056">
        <v>5</v>
      </c>
      <c r="S70" s="1477">
        <v>28.9</v>
      </c>
      <c r="T70" s="1477"/>
      <c r="U70" s="1477"/>
      <c r="V70" s="1056">
        <v>6</v>
      </c>
      <c r="W70" s="1477">
        <v>28.6</v>
      </c>
      <c r="X70" s="1477"/>
      <c r="Y70" s="1477"/>
      <c r="Z70" s="455"/>
      <c r="AA70" s="422"/>
    </row>
    <row r="71" spans="1:27" ht="3.75" customHeight="1">
      <c r="A71" s="422"/>
      <c r="B71" s="987"/>
      <c r="C71" s="330"/>
      <c r="D71" s="886"/>
      <c r="E71" s="1057"/>
      <c r="F71" s="830"/>
      <c r="G71" s="1058"/>
      <c r="H71" s="465"/>
      <c r="I71" s="465"/>
      <c r="J71" s="830"/>
      <c r="K71" s="1058"/>
      <c r="L71" s="465"/>
      <c r="M71" s="465"/>
      <c r="N71" s="830"/>
      <c r="O71" s="1058"/>
      <c r="P71" s="465"/>
      <c r="Q71" s="465"/>
      <c r="R71" s="830"/>
      <c r="S71" s="1058"/>
      <c r="T71" s="465"/>
      <c r="U71" s="465"/>
      <c r="V71" s="830"/>
      <c r="W71" s="1058"/>
      <c r="X71" s="465"/>
      <c r="Y71" s="465"/>
      <c r="Z71" s="455"/>
      <c r="AA71" s="422"/>
    </row>
    <row r="72" spans="1:27" s="1063" customFormat="1" ht="13.5" customHeight="1" thickBot="1">
      <c r="A72" s="1059"/>
      <c r="B72" s="987"/>
      <c r="C72" s="556" t="s">
        <v>320</v>
      </c>
      <c r="D72" s="890"/>
      <c r="E72" s="1060"/>
      <c r="F72" s="1061"/>
      <c r="G72" s="1478" t="s">
        <v>136</v>
      </c>
      <c r="H72" s="1478"/>
      <c r="I72" s="1478"/>
      <c r="J72" s="1478"/>
      <c r="K72" s="1478"/>
      <c r="L72" s="1478"/>
      <c r="M72" s="1478"/>
      <c r="N72" s="1478"/>
      <c r="O72" s="1478"/>
      <c r="P72" s="1478"/>
      <c r="Q72" s="1478"/>
      <c r="R72" s="1478"/>
      <c r="S72" s="1478"/>
      <c r="T72" s="1478"/>
      <c r="U72" s="1478"/>
      <c r="V72" s="1478"/>
      <c r="W72" s="1478"/>
      <c r="X72" s="1478"/>
      <c r="Y72" s="1478"/>
      <c r="Z72" s="1062"/>
      <c r="AA72" s="1059"/>
    </row>
    <row r="73" spans="1:27" ht="14.25" customHeight="1" thickBot="1">
      <c r="A73" s="422"/>
      <c r="B73" s="1033">
        <v>8</v>
      </c>
      <c r="C73" s="892" t="s">
        <v>655</v>
      </c>
      <c r="D73" s="1057"/>
      <c r="F73" s="431"/>
      <c r="G73" s="431"/>
      <c r="H73" s="431"/>
      <c r="I73" s="431"/>
      <c r="J73" s="431"/>
      <c r="K73" s="431"/>
      <c r="L73" s="431"/>
      <c r="M73" s="431"/>
      <c r="N73" s="489"/>
      <c r="O73" s="431"/>
      <c r="P73" s="431"/>
      <c r="Q73" s="431"/>
      <c r="R73" s="431"/>
      <c r="S73" s="431"/>
      <c r="T73" s="431"/>
      <c r="U73" s="431"/>
      <c r="V73" s="431"/>
      <c r="W73" s="431"/>
      <c r="X73" s="431"/>
      <c r="Y73" s="431"/>
      <c r="AA73" s="422"/>
    </row>
    <row r="84" spans="22:26" ht="8.25" customHeight="1"/>
    <row r="86" spans="22:26" ht="9" customHeight="1">
      <c r="Z86" s="492"/>
    </row>
    <row r="87" spans="22:26" ht="8.25" customHeight="1">
      <c r="V87" s="1450"/>
      <c r="W87" s="1450"/>
      <c r="X87" s="1450"/>
      <c r="Y87" s="1450"/>
      <c r="Z87" s="1450"/>
    </row>
    <row r="88" spans="22:26" ht="9.75" customHeight="1"/>
  </sheetData>
  <mergeCells count="307">
    <mergeCell ref="C9:D9"/>
    <mergeCell ref="G9:I9"/>
    <mergeCell ref="K9:M9"/>
    <mergeCell ref="O9:Q9"/>
    <mergeCell ref="S9:U9"/>
    <mergeCell ref="W9:Y9"/>
    <mergeCell ref="S1:Y1"/>
    <mergeCell ref="W3:Y3"/>
    <mergeCell ref="C5:D6"/>
    <mergeCell ref="G6:U6"/>
    <mergeCell ref="W6:Y6"/>
    <mergeCell ref="F7:I7"/>
    <mergeCell ref="K7:M7"/>
    <mergeCell ref="O7:Q7"/>
    <mergeCell ref="S7:U7"/>
    <mergeCell ref="W7:Y7"/>
    <mergeCell ref="G10:I10"/>
    <mergeCell ref="K10:M10"/>
    <mergeCell ref="O10:Q10"/>
    <mergeCell ref="S10:U10"/>
    <mergeCell ref="W10:Y10"/>
    <mergeCell ref="G11:I11"/>
    <mergeCell ref="K11:M11"/>
    <mergeCell ref="O11:Q11"/>
    <mergeCell ref="S11:U11"/>
    <mergeCell ref="W11:Y11"/>
    <mergeCell ref="G12:I12"/>
    <mergeCell ref="K12:M12"/>
    <mergeCell ref="O12:Q12"/>
    <mergeCell ref="S12:U12"/>
    <mergeCell ref="W12:Y12"/>
    <mergeCell ref="G13:I13"/>
    <mergeCell ref="K13:M13"/>
    <mergeCell ref="O13:Q13"/>
    <mergeCell ref="S13:U13"/>
    <mergeCell ref="W13:Y13"/>
    <mergeCell ref="G14:I14"/>
    <mergeCell ref="K14:M14"/>
    <mergeCell ref="O14:Q14"/>
    <mergeCell ref="S14:U14"/>
    <mergeCell ref="W14:Y14"/>
    <mergeCell ref="G15:I15"/>
    <mergeCell ref="K15:M15"/>
    <mergeCell ref="O15:Q15"/>
    <mergeCell ref="S15:U15"/>
    <mergeCell ref="W15:Y15"/>
    <mergeCell ref="G16:I16"/>
    <mergeCell ref="K16:M16"/>
    <mergeCell ref="O16:Q16"/>
    <mergeCell ref="S16:U16"/>
    <mergeCell ref="W16:Y16"/>
    <mergeCell ref="G17:I17"/>
    <mergeCell ref="K17:M17"/>
    <mergeCell ref="O17:Q17"/>
    <mergeCell ref="S17:U17"/>
    <mergeCell ref="W17:Y17"/>
    <mergeCell ref="C20:D20"/>
    <mergeCell ref="G20:I20"/>
    <mergeCell ref="K20:M20"/>
    <mergeCell ref="O20:Q20"/>
    <mergeCell ref="S20:U20"/>
    <mergeCell ref="W20:Y20"/>
    <mergeCell ref="G18:I18"/>
    <mergeCell ref="K18:M18"/>
    <mergeCell ref="O18:Q18"/>
    <mergeCell ref="S18:U18"/>
    <mergeCell ref="W18:Y18"/>
    <mergeCell ref="G19:I19"/>
    <mergeCell ref="K19:M19"/>
    <mergeCell ref="O19:Q19"/>
    <mergeCell ref="S19:U19"/>
    <mergeCell ref="W19:Y19"/>
    <mergeCell ref="G21:I21"/>
    <mergeCell ref="K21:M21"/>
    <mergeCell ref="O21:Q21"/>
    <mergeCell ref="S21:U21"/>
    <mergeCell ref="W21:Y21"/>
    <mergeCell ref="G22:I22"/>
    <mergeCell ref="K22:M22"/>
    <mergeCell ref="O22:Q22"/>
    <mergeCell ref="S22:U22"/>
    <mergeCell ref="W22:Y22"/>
    <mergeCell ref="G23:I23"/>
    <mergeCell ref="K23:M23"/>
    <mergeCell ref="O23:Q23"/>
    <mergeCell ref="S23:U23"/>
    <mergeCell ref="W23:Y23"/>
    <mergeCell ref="G24:I24"/>
    <mergeCell ref="K24:M24"/>
    <mergeCell ref="O24:Q24"/>
    <mergeCell ref="S24:U24"/>
    <mergeCell ref="W24:Y24"/>
    <mergeCell ref="G25:I25"/>
    <mergeCell ref="K25:M25"/>
    <mergeCell ref="O25:Q25"/>
    <mergeCell ref="S25:U25"/>
    <mergeCell ref="W25:Y25"/>
    <mergeCell ref="G26:I26"/>
    <mergeCell ref="K26:M26"/>
    <mergeCell ref="O26:Q26"/>
    <mergeCell ref="S26:U26"/>
    <mergeCell ref="W26:Y26"/>
    <mergeCell ref="G27:I27"/>
    <mergeCell ref="K27:M27"/>
    <mergeCell ref="O27:Q27"/>
    <mergeCell ref="S27:U27"/>
    <mergeCell ref="W27:Y27"/>
    <mergeCell ref="G28:I28"/>
    <mergeCell ref="K28:M28"/>
    <mergeCell ref="O28:Q28"/>
    <mergeCell ref="S28:U28"/>
    <mergeCell ref="W28:Y28"/>
    <mergeCell ref="G29:I29"/>
    <mergeCell ref="K29:M29"/>
    <mergeCell ref="O29:Q29"/>
    <mergeCell ref="S29:U29"/>
    <mergeCell ref="W29:Y29"/>
    <mergeCell ref="G30:I30"/>
    <mergeCell ref="K30:M30"/>
    <mergeCell ref="O30:Q30"/>
    <mergeCell ref="S30:U30"/>
    <mergeCell ref="W30:Y30"/>
    <mergeCell ref="W33:Y33"/>
    <mergeCell ref="G34:I34"/>
    <mergeCell ref="K34:M34"/>
    <mergeCell ref="O34:Q34"/>
    <mergeCell ref="S34:U34"/>
    <mergeCell ref="W34:Y34"/>
    <mergeCell ref="G31:I31"/>
    <mergeCell ref="K31:M31"/>
    <mergeCell ref="O31:Q31"/>
    <mergeCell ref="S31:U31"/>
    <mergeCell ref="W31:Y31"/>
    <mergeCell ref="G32:I32"/>
    <mergeCell ref="K32:M32"/>
    <mergeCell ref="O32:Q32"/>
    <mergeCell ref="S32:U32"/>
    <mergeCell ref="W32:Y32"/>
    <mergeCell ref="C36:F36"/>
    <mergeCell ref="G36:I36"/>
    <mergeCell ref="K36:M36"/>
    <mergeCell ref="O36:Q36"/>
    <mergeCell ref="S36:U36"/>
    <mergeCell ref="G33:I33"/>
    <mergeCell ref="K33:M33"/>
    <mergeCell ref="O33:Q33"/>
    <mergeCell ref="S33:U33"/>
    <mergeCell ref="W36:Y36"/>
    <mergeCell ref="G37:I37"/>
    <mergeCell ref="K37:M37"/>
    <mergeCell ref="O37:Q37"/>
    <mergeCell ref="S37:U37"/>
    <mergeCell ref="W37:Y37"/>
    <mergeCell ref="G35:I35"/>
    <mergeCell ref="K35:M35"/>
    <mergeCell ref="O35:Q35"/>
    <mergeCell ref="S35:U35"/>
    <mergeCell ref="W35:Y35"/>
    <mergeCell ref="G40:I40"/>
    <mergeCell ref="K40:M40"/>
    <mergeCell ref="O40:Q40"/>
    <mergeCell ref="S40:U40"/>
    <mergeCell ref="W40:Y40"/>
    <mergeCell ref="T41:V41"/>
    <mergeCell ref="W41:Y41"/>
    <mergeCell ref="G38:I38"/>
    <mergeCell ref="K38:M38"/>
    <mergeCell ref="O38:Q38"/>
    <mergeCell ref="S38:U38"/>
    <mergeCell ref="W38:Y38"/>
    <mergeCell ref="G39:I39"/>
    <mergeCell ref="K39:M39"/>
    <mergeCell ref="O39:Q39"/>
    <mergeCell ref="S39:U39"/>
    <mergeCell ref="W39:Y39"/>
    <mergeCell ref="O46:Q46"/>
    <mergeCell ref="C47:D47"/>
    <mergeCell ref="G47:I47"/>
    <mergeCell ref="K47:M47"/>
    <mergeCell ref="O47:Q47"/>
    <mergeCell ref="S47:U47"/>
    <mergeCell ref="C43:D44"/>
    <mergeCell ref="G44:U44"/>
    <mergeCell ref="W44:Y44"/>
    <mergeCell ref="F45:I45"/>
    <mergeCell ref="K45:M45"/>
    <mergeCell ref="O45:Q45"/>
    <mergeCell ref="S45:U45"/>
    <mergeCell ref="W45:Y45"/>
    <mergeCell ref="S49:U49"/>
    <mergeCell ref="W49:Y49"/>
    <mergeCell ref="G50:I50"/>
    <mergeCell ref="K50:M50"/>
    <mergeCell ref="O50:Q50"/>
    <mergeCell ref="S50:U50"/>
    <mergeCell ref="W50:Y50"/>
    <mergeCell ref="W47:Y47"/>
    <mergeCell ref="G48:I48"/>
    <mergeCell ref="K48:M48"/>
    <mergeCell ref="O48:Q48"/>
    <mergeCell ref="S48:U48"/>
    <mergeCell ref="W48:Y48"/>
    <mergeCell ref="G49:I49"/>
    <mergeCell ref="K49:M49"/>
    <mergeCell ref="O49:Q49"/>
    <mergeCell ref="G51:I51"/>
    <mergeCell ref="K51:M51"/>
    <mergeCell ref="O51:Q51"/>
    <mergeCell ref="S51:U51"/>
    <mergeCell ref="W51:Y51"/>
    <mergeCell ref="G52:I52"/>
    <mergeCell ref="K52:M52"/>
    <mergeCell ref="O52:Q52"/>
    <mergeCell ref="S52:U52"/>
    <mergeCell ref="W52:Y52"/>
    <mergeCell ref="G53:I53"/>
    <mergeCell ref="K53:M53"/>
    <mergeCell ref="O53:Q53"/>
    <mergeCell ref="S53:U53"/>
    <mergeCell ref="W53:Y53"/>
    <mergeCell ref="G54:I54"/>
    <mergeCell ref="K54:M54"/>
    <mergeCell ref="O54:Q54"/>
    <mergeCell ref="S54:U54"/>
    <mergeCell ref="W54:Y54"/>
    <mergeCell ref="G57:I57"/>
    <mergeCell ref="K57:M57"/>
    <mergeCell ref="O57:Q57"/>
    <mergeCell ref="S57:U57"/>
    <mergeCell ref="W57:Y57"/>
    <mergeCell ref="G55:I55"/>
    <mergeCell ref="K55:M55"/>
    <mergeCell ref="O55:Q55"/>
    <mergeCell ref="S55:U55"/>
    <mergeCell ref="W55:Y55"/>
    <mergeCell ref="G56:I56"/>
    <mergeCell ref="K56:M56"/>
    <mergeCell ref="O56:Q56"/>
    <mergeCell ref="S56:U56"/>
    <mergeCell ref="W56:Y56"/>
    <mergeCell ref="G58:I58"/>
    <mergeCell ref="K58:M58"/>
    <mergeCell ref="O58:Q58"/>
    <mergeCell ref="S58:U58"/>
    <mergeCell ref="W58:Y58"/>
    <mergeCell ref="G59:I59"/>
    <mergeCell ref="K59:M59"/>
    <mergeCell ref="O59:Q59"/>
    <mergeCell ref="S59:U59"/>
    <mergeCell ref="W59:Y59"/>
    <mergeCell ref="G60:I60"/>
    <mergeCell ref="K60:M60"/>
    <mergeCell ref="O60:Q60"/>
    <mergeCell ref="S60:U60"/>
    <mergeCell ref="W60:Y60"/>
    <mergeCell ref="G61:I61"/>
    <mergeCell ref="K61:M61"/>
    <mergeCell ref="O61:Q61"/>
    <mergeCell ref="S61:U61"/>
    <mergeCell ref="W61:Y61"/>
    <mergeCell ref="G62:I62"/>
    <mergeCell ref="K62:M62"/>
    <mergeCell ref="O62:Q62"/>
    <mergeCell ref="S62:U62"/>
    <mergeCell ref="W62:Y62"/>
    <mergeCell ref="G63:I63"/>
    <mergeCell ref="K63:M63"/>
    <mergeCell ref="O63:Q63"/>
    <mergeCell ref="S63:U63"/>
    <mergeCell ref="W63:Y63"/>
    <mergeCell ref="G64:I64"/>
    <mergeCell ref="K64:M64"/>
    <mergeCell ref="O64:Q64"/>
    <mergeCell ref="S64:U64"/>
    <mergeCell ref="W64:Y64"/>
    <mergeCell ref="G65:I65"/>
    <mergeCell ref="K65:M65"/>
    <mergeCell ref="O65:Q65"/>
    <mergeCell ref="S65:U65"/>
    <mergeCell ref="W65:Y65"/>
    <mergeCell ref="G66:I66"/>
    <mergeCell ref="K66:M66"/>
    <mergeCell ref="O66:Q66"/>
    <mergeCell ref="S66:U66"/>
    <mergeCell ref="W66:Y66"/>
    <mergeCell ref="G67:I67"/>
    <mergeCell ref="K67:M67"/>
    <mergeCell ref="O67:Q67"/>
    <mergeCell ref="S67:U67"/>
    <mergeCell ref="W67:Y67"/>
    <mergeCell ref="V87:Z87"/>
    <mergeCell ref="G70:I70"/>
    <mergeCell ref="K70:M70"/>
    <mergeCell ref="O70:Q70"/>
    <mergeCell ref="S70:U70"/>
    <mergeCell ref="W70:Y70"/>
    <mergeCell ref="G72:Y72"/>
    <mergeCell ref="G68:I68"/>
    <mergeCell ref="K68:M68"/>
    <mergeCell ref="O68:Q68"/>
    <mergeCell ref="S68:U68"/>
    <mergeCell ref="W68:Y68"/>
    <mergeCell ref="G69:I69"/>
    <mergeCell ref="K69:M69"/>
    <mergeCell ref="O69:Q69"/>
    <mergeCell ref="S69:U69"/>
    <mergeCell ref="W69:Y69"/>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tabColor indexed="17"/>
  </sheetPr>
  <dimension ref="A1:AB149"/>
  <sheetViews>
    <sheetView topLeftCell="A49" workbookViewId="0">
      <selection activeCell="C131" sqref="C131:N131"/>
    </sheetView>
  </sheetViews>
  <sheetFormatPr defaultRowHeight="12.75"/>
  <cols>
    <col min="1" max="1" width="1" style="426" customWidth="1"/>
    <col min="2" max="2" width="2.5703125" style="426" customWidth="1"/>
    <col min="3" max="3" width="1.140625" style="426" customWidth="1"/>
    <col min="4" max="4" width="30.140625" style="426" customWidth="1"/>
    <col min="5" max="5" width="0.5703125" style="426" customWidth="1"/>
    <col min="6" max="6" width="11.85546875" style="426" customWidth="1"/>
    <col min="7" max="7" width="0.5703125" style="426" customWidth="1"/>
    <col min="8" max="8" width="11.85546875" style="426" customWidth="1"/>
    <col min="9" max="9" width="0.5703125" style="426" customWidth="1"/>
    <col min="10" max="10" width="11.85546875" style="426" customWidth="1"/>
    <col min="11" max="11" width="0.5703125" style="426" customWidth="1"/>
    <col min="12" max="12" width="11.85546875" style="426" customWidth="1"/>
    <col min="13" max="13" width="0.5703125" style="426" customWidth="1"/>
    <col min="14" max="14" width="11.85546875" style="426" customWidth="1"/>
    <col min="15" max="15" width="2.5703125" style="426" customWidth="1"/>
    <col min="16" max="16" width="1" style="426" customWidth="1"/>
    <col min="17" max="16384" width="9.140625" style="426"/>
  </cols>
  <sheetData>
    <row r="1" spans="1:16" ht="13.5" customHeight="1" thickBot="1">
      <c r="A1" s="422"/>
      <c r="B1" s="635"/>
      <c r="C1" s="1124" t="s">
        <v>461</v>
      </c>
      <c r="D1" s="1124"/>
      <c r="E1" s="424"/>
      <c r="F1" s="424"/>
      <c r="G1" s="424"/>
      <c r="H1" s="424"/>
      <c r="I1" s="424"/>
      <c r="J1" s="424"/>
      <c r="K1" s="424"/>
      <c r="L1" s="424"/>
      <c r="M1" s="424"/>
      <c r="N1" s="424"/>
      <c r="O1" s="424"/>
      <c r="P1" s="422"/>
    </row>
    <row r="2" spans="1:16" ht="6" customHeight="1">
      <c r="A2" s="422"/>
      <c r="B2" s="893"/>
      <c r="C2" s="657"/>
      <c r="D2" s="657"/>
      <c r="E2" s="429"/>
      <c r="F2" s="431"/>
      <c r="G2" s="431"/>
      <c r="H2" s="431"/>
      <c r="I2" s="431"/>
      <c r="J2" s="431"/>
      <c r="K2" s="431"/>
      <c r="L2" s="431"/>
      <c r="M2" s="431"/>
      <c r="N2" s="431"/>
      <c r="O2" s="431"/>
      <c r="P2" s="432"/>
    </row>
    <row r="3" spans="1:16" ht="10.5" customHeight="1" thickBot="1">
      <c r="A3" s="422"/>
      <c r="B3" s="431"/>
      <c r="C3" s="431"/>
      <c r="D3" s="431"/>
      <c r="E3" s="431"/>
      <c r="F3" s="1121"/>
      <c r="G3" s="1121"/>
      <c r="H3" s="1121"/>
      <c r="I3" s="1121"/>
      <c r="J3" s="422"/>
      <c r="K3" s="422"/>
      <c r="L3" s="1121"/>
      <c r="M3" s="1121"/>
      <c r="N3" s="1121" t="s">
        <v>97</v>
      </c>
      <c r="O3" s="431"/>
      <c r="P3" s="432"/>
    </row>
    <row r="4" spans="1:16" ht="13.5" customHeight="1" thickBot="1">
      <c r="A4" s="422"/>
      <c r="B4" s="431"/>
      <c r="C4" s="578" t="s">
        <v>61</v>
      </c>
      <c r="D4" s="634"/>
      <c r="E4" s="621"/>
      <c r="F4" s="621"/>
      <c r="G4" s="621"/>
      <c r="H4" s="621"/>
      <c r="I4" s="621"/>
      <c r="J4" s="621"/>
      <c r="K4" s="621"/>
      <c r="L4" s="621"/>
      <c r="M4" s="621"/>
      <c r="N4" s="620"/>
      <c r="O4" s="431"/>
      <c r="P4" s="432"/>
    </row>
    <row r="5" spans="1:16" ht="6.75" hidden="1" customHeight="1">
      <c r="A5" s="422"/>
      <c r="B5" s="431"/>
      <c r="C5" s="633"/>
      <c r="D5" s="433"/>
      <c r="E5" s="431"/>
      <c r="F5" s="607"/>
      <c r="G5" s="607"/>
      <c r="H5" s="607"/>
      <c r="I5" s="607"/>
      <c r="J5" s="607"/>
      <c r="K5" s="607"/>
      <c r="L5" s="607"/>
      <c r="M5" s="607"/>
      <c r="N5" s="607"/>
      <c r="O5" s="431"/>
      <c r="P5" s="432"/>
    </row>
    <row r="6" spans="1:16" s="443" customFormat="1" ht="13.5" hidden="1" customHeight="1">
      <c r="A6" s="439"/>
      <c r="B6" s="441"/>
      <c r="C6" s="599" t="s">
        <v>462</v>
      </c>
      <c r="D6" s="598"/>
      <c r="E6" s="1127"/>
      <c r="F6" s="1127"/>
      <c r="G6" s="1127"/>
      <c r="H6" s="1127"/>
      <c r="I6" s="1127"/>
      <c r="J6" s="1127"/>
      <c r="K6" s="1127"/>
      <c r="L6" s="1127"/>
      <c r="M6" s="1127"/>
      <c r="N6" s="1128"/>
      <c r="O6" s="431"/>
      <c r="P6" s="432"/>
    </row>
    <row r="7" spans="1:16" ht="5.25" customHeight="1">
      <c r="A7" s="422"/>
      <c r="B7" s="431"/>
      <c r="C7" s="1498" t="s">
        <v>106</v>
      </c>
      <c r="D7" s="1498"/>
      <c r="E7" s="431"/>
      <c r="F7" s="607"/>
      <c r="G7" s="607"/>
      <c r="H7" s="607"/>
      <c r="I7" s="607"/>
      <c r="J7" s="607"/>
      <c r="K7" s="607"/>
      <c r="L7" s="607"/>
      <c r="M7" s="607"/>
      <c r="N7" s="607"/>
      <c r="O7" s="431"/>
      <c r="P7" s="432"/>
    </row>
    <row r="8" spans="1:16" ht="12.75" customHeight="1">
      <c r="A8" s="422"/>
      <c r="B8" s="431"/>
      <c r="C8" s="1499"/>
      <c r="D8" s="1499"/>
      <c r="E8" s="632"/>
      <c r="F8" s="1500">
        <v>2011</v>
      </c>
      <c r="G8" s="1500"/>
      <c r="H8" s="1500"/>
      <c r="I8" s="1500"/>
      <c r="J8" s="1500"/>
      <c r="K8" s="456"/>
      <c r="L8" s="1500">
        <v>2012</v>
      </c>
      <c r="M8" s="1500"/>
      <c r="N8" s="1500"/>
      <c r="O8" s="431"/>
      <c r="P8" s="432"/>
    </row>
    <row r="9" spans="1:16" ht="12.75" customHeight="1">
      <c r="A9" s="422"/>
      <c r="B9" s="431"/>
      <c r="C9" s="1494" t="s">
        <v>463</v>
      </c>
      <c r="D9" s="1495"/>
      <c r="E9" s="422"/>
      <c r="F9" s="656" t="s">
        <v>343</v>
      </c>
      <c r="G9" s="742"/>
      <c r="H9" s="656" t="s">
        <v>344</v>
      </c>
      <c r="I9" s="742"/>
      <c r="J9" s="656" t="s">
        <v>341</v>
      </c>
      <c r="K9" s="742"/>
      <c r="L9" s="656" t="s">
        <v>560</v>
      </c>
      <c r="M9" s="742"/>
      <c r="N9" s="656" t="s">
        <v>692</v>
      </c>
      <c r="O9" s="431"/>
      <c r="P9" s="432"/>
    </row>
    <row r="10" spans="1:16" s="628" customFormat="1" ht="9.75" customHeight="1">
      <c r="A10" s="580"/>
      <c r="B10" s="630"/>
      <c r="C10" s="1119" t="s">
        <v>95</v>
      </c>
      <c r="D10" s="580"/>
      <c r="E10" s="580"/>
      <c r="F10" s="631"/>
      <c r="G10" s="631"/>
      <c r="H10" s="631"/>
      <c r="I10" s="631"/>
      <c r="J10" s="631"/>
      <c r="K10" s="631"/>
      <c r="L10" s="631"/>
      <c r="M10" s="631"/>
      <c r="N10" s="631"/>
      <c r="O10" s="431"/>
      <c r="P10" s="432"/>
    </row>
    <row r="11" spans="1:16" s="555" customFormat="1" ht="9.75" customHeight="1">
      <c r="A11" s="553"/>
      <c r="B11" s="554"/>
      <c r="C11" s="1125" t="s">
        <v>464</v>
      </c>
      <c r="D11" s="460"/>
      <c r="E11" s="553"/>
      <c r="F11" s="610">
        <v>169</v>
      </c>
      <c r="G11" s="610"/>
      <c r="H11" s="610">
        <v>165</v>
      </c>
      <c r="I11" s="610"/>
      <c r="J11" s="610">
        <v>294</v>
      </c>
      <c r="K11" s="610"/>
      <c r="L11" s="610">
        <v>306</v>
      </c>
      <c r="M11" s="610"/>
      <c r="N11" s="610">
        <v>262</v>
      </c>
      <c r="O11" s="431"/>
      <c r="P11" s="432"/>
    </row>
    <row r="12" spans="1:16" s="555" customFormat="1" ht="9.75" customHeight="1">
      <c r="A12" s="553"/>
      <c r="B12" s="554"/>
      <c r="C12" s="1125" t="s">
        <v>465</v>
      </c>
      <c r="D12" s="458"/>
      <c r="E12" s="553"/>
      <c r="F12" s="610">
        <v>6858</v>
      </c>
      <c r="G12" s="610"/>
      <c r="H12" s="610">
        <v>8323</v>
      </c>
      <c r="I12" s="610"/>
      <c r="J12" s="610">
        <v>24165</v>
      </c>
      <c r="K12" s="610"/>
      <c r="L12" s="610">
        <v>25661</v>
      </c>
      <c r="M12" s="610"/>
      <c r="N12" s="610">
        <v>13635</v>
      </c>
      <c r="O12" s="431"/>
      <c r="P12" s="432"/>
    </row>
    <row r="13" spans="1:16" s="555" customFormat="1" ht="9.75" customHeight="1">
      <c r="A13" s="553"/>
      <c r="B13" s="554"/>
      <c r="C13" s="1125" t="s">
        <v>466</v>
      </c>
      <c r="D13" s="458"/>
      <c r="E13" s="553"/>
      <c r="F13" s="610">
        <v>1750</v>
      </c>
      <c r="G13" s="610"/>
      <c r="H13" s="610">
        <v>1997</v>
      </c>
      <c r="I13" s="610"/>
      <c r="J13" s="610">
        <v>2806</v>
      </c>
      <c r="K13" s="610"/>
      <c r="L13" s="610">
        <v>2893</v>
      </c>
      <c r="M13" s="610"/>
      <c r="N13" s="610">
        <v>3019</v>
      </c>
      <c r="O13" s="431"/>
      <c r="P13" s="432"/>
    </row>
    <row r="14" spans="1:16" s="555" customFormat="1" ht="9" customHeight="1">
      <c r="A14" s="553"/>
      <c r="B14" s="554"/>
      <c r="C14" s="1119" t="s">
        <v>467</v>
      </c>
      <c r="D14" s="553"/>
      <c r="E14" s="580"/>
      <c r="F14" s="631"/>
      <c r="G14" s="631"/>
      <c r="H14" s="631"/>
      <c r="I14" s="631"/>
      <c r="J14" s="631"/>
      <c r="K14" s="631"/>
      <c r="L14" s="631"/>
      <c r="M14" s="631"/>
      <c r="N14" s="631"/>
      <c r="O14" s="431"/>
      <c r="P14" s="432"/>
    </row>
    <row r="15" spans="1:16" s="555" customFormat="1" ht="9.75" customHeight="1">
      <c r="A15" s="553"/>
      <c r="B15" s="554"/>
      <c r="C15" s="1125" t="s">
        <v>464</v>
      </c>
      <c r="D15" s="460"/>
      <c r="E15" s="553"/>
      <c r="F15" s="622">
        <v>57</v>
      </c>
      <c r="G15" s="622"/>
      <c r="H15" s="622">
        <v>59</v>
      </c>
      <c r="I15" s="622"/>
      <c r="J15" s="622">
        <v>97</v>
      </c>
      <c r="K15" s="622"/>
      <c r="L15" s="622">
        <v>117</v>
      </c>
      <c r="M15" s="622"/>
      <c r="N15" s="622">
        <v>75</v>
      </c>
      <c r="O15" s="431"/>
      <c r="P15" s="432"/>
    </row>
    <row r="16" spans="1:16" s="555" customFormat="1" ht="9.75" customHeight="1">
      <c r="A16" s="553"/>
      <c r="B16" s="554"/>
      <c r="C16" s="1125" t="s">
        <v>465</v>
      </c>
      <c r="D16" s="458"/>
      <c r="E16" s="553"/>
      <c r="F16" s="622">
        <v>2114</v>
      </c>
      <c r="G16" s="622"/>
      <c r="H16" s="622">
        <v>2172</v>
      </c>
      <c r="I16" s="622"/>
      <c r="J16" s="622">
        <v>7884</v>
      </c>
      <c r="K16" s="622"/>
      <c r="L16" s="622">
        <v>7115</v>
      </c>
      <c r="M16" s="622"/>
      <c r="N16" s="622">
        <v>3216</v>
      </c>
      <c r="O16" s="431"/>
      <c r="P16" s="432"/>
    </row>
    <row r="17" spans="1:16" s="555" customFormat="1" ht="9.75" customHeight="1">
      <c r="A17" s="553"/>
      <c r="B17" s="554"/>
      <c r="C17" s="1125" t="s">
        <v>466</v>
      </c>
      <c r="D17" s="458"/>
      <c r="E17" s="553"/>
      <c r="F17" s="622">
        <v>650</v>
      </c>
      <c r="G17" s="622"/>
      <c r="H17" s="622">
        <v>574</v>
      </c>
      <c r="I17" s="622"/>
      <c r="J17" s="622">
        <v>909</v>
      </c>
      <c r="K17" s="622"/>
      <c r="L17" s="622">
        <v>1098</v>
      </c>
      <c r="M17" s="622"/>
      <c r="N17" s="622">
        <v>1001</v>
      </c>
      <c r="O17" s="431"/>
      <c r="P17" s="432"/>
    </row>
    <row r="18" spans="1:16" s="555" customFormat="1" ht="9.75" customHeight="1">
      <c r="A18" s="553"/>
      <c r="B18" s="554"/>
      <c r="C18" s="1119" t="s">
        <v>468</v>
      </c>
      <c r="D18" s="553"/>
      <c r="E18" s="580"/>
      <c r="F18" s="631"/>
      <c r="G18" s="631"/>
      <c r="H18" s="631"/>
      <c r="I18" s="631"/>
      <c r="J18" s="631"/>
      <c r="K18" s="631"/>
      <c r="L18" s="631"/>
      <c r="M18" s="631"/>
      <c r="N18" s="631"/>
      <c r="O18" s="431"/>
      <c r="P18" s="432"/>
    </row>
    <row r="19" spans="1:16" s="555" customFormat="1" ht="9.75" customHeight="1">
      <c r="A19" s="553"/>
      <c r="B19" s="554"/>
      <c r="C19" s="1125" t="s">
        <v>464</v>
      </c>
      <c r="D19" s="458"/>
      <c r="E19" s="553"/>
      <c r="F19" s="622">
        <v>16</v>
      </c>
      <c r="G19" s="622"/>
      <c r="H19" s="622">
        <v>10</v>
      </c>
      <c r="I19" s="622"/>
      <c r="J19" s="622">
        <v>19</v>
      </c>
      <c r="K19" s="622"/>
      <c r="L19" s="622">
        <v>26</v>
      </c>
      <c r="M19" s="622"/>
      <c r="N19" s="622">
        <v>39</v>
      </c>
      <c r="O19" s="431"/>
      <c r="P19" s="432"/>
    </row>
    <row r="20" spans="1:16" s="555" customFormat="1" ht="9.75" customHeight="1">
      <c r="A20" s="553"/>
      <c r="B20" s="554"/>
      <c r="C20" s="1125" t="s">
        <v>465</v>
      </c>
      <c r="D20" s="458"/>
      <c r="E20" s="553"/>
      <c r="F20" s="622">
        <v>407</v>
      </c>
      <c r="G20" s="622"/>
      <c r="H20" s="622">
        <v>121</v>
      </c>
      <c r="I20" s="622"/>
      <c r="J20" s="622">
        <v>615</v>
      </c>
      <c r="K20" s="622"/>
      <c r="L20" s="622">
        <v>837</v>
      </c>
      <c r="M20" s="622"/>
      <c r="N20" s="622">
        <v>932</v>
      </c>
      <c r="O20" s="431"/>
      <c r="P20" s="432"/>
    </row>
    <row r="21" spans="1:16" s="555" customFormat="1" ht="9.75" customHeight="1">
      <c r="A21" s="553"/>
      <c r="B21" s="554"/>
      <c r="C21" s="1125" t="s">
        <v>466</v>
      </c>
      <c r="D21" s="458"/>
      <c r="E21" s="553"/>
      <c r="F21" s="622">
        <v>141</v>
      </c>
      <c r="G21" s="622"/>
      <c r="H21" s="622">
        <v>53</v>
      </c>
      <c r="I21" s="622"/>
      <c r="J21" s="622">
        <v>96</v>
      </c>
      <c r="K21" s="622"/>
      <c r="L21" s="622">
        <v>246</v>
      </c>
      <c r="M21" s="622"/>
      <c r="N21" s="622">
        <v>225</v>
      </c>
      <c r="O21" s="431"/>
      <c r="P21" s="432"/>
    </row>
    <row r="22" spans="1:16" s="555" customFormat="1" ht="9" customHeight="1">
      <c r="A22" s="553"/>
      <c r="B22" s="554"/>
      <c r="C22" s="1119" t="s">
        <v>469</v>
      </c>
      <c r="D22" s="553"/>
      <c r="E22" s="580"/>
      <c r="F22" s="631"/>
      <c r="G22" s="631"/>
      <c r="H22" s="631"/>
      <c r="I22" s="631"/>
      <c r="J22" s="631"/>
      <c r="K22" s="631"/>
      <c r="L22" s="631"/>
      <c r="M22" s="631"/>
      <c r="N22" s="631"/>
      <c r="O22" s="431"/>
      <c r="P22" s="432"/>
    </row>
    <row r="23" spans="1:16" s="555" customFormat="1" ht="9.75" customHeight="1">
      <c r="A23" s="553"/>
      <c r="B23" s="554"/>
      <c r="C23" s="1125" t="s">
        <v>464</v>
      </c>
      <c r="D23" s="458"/>
      <c r="E23" s="553"/>
      <c r="F23" s="622">
        <v>87</v>
      </c>
      <c r="G23" s="622"/>
      <c r="H23" s="622">
        <v>84</v>
      </c>
      <c r="I23" s="622"/>
      <c r="J23" s="622">
        <v>155</v>
      </c>
      <c r="K23" s="622"/>
      <c r="L23" s="622">
        <v>137</v>
      </c>
      <c r="M23" s="622"/>
      <c r="N23" s="622">
        <v>134</v>
      </c>
      <c r="O23" s="431"/>
      <c r="P23" s="432"/>
    </row>
    <row r="24" spans="1:16" s="555" customFormat="1" ht="9.75" customHeight="1">
      <c r="A24" s="553"/>
      <c r="B24" s="554"/>
      <c r="C24" s="1125" t="s">
        <v>465</v>
      </c>
      <c r="D24" s="458"/>
      <c r="E24" s="553"/>
      <c r="F24" s="622">
        <v>4117</v>
      </c>
      <c r="G24" s="622"/>
      <c r="H24" s="622">
        <v>5634</v>
      </c>
      <c r="I24" s="622"/>
      <c r="J24" s="622">
        <v>15252</v>
      </c>
      <c r="K24" s="622"/>
      <c r="L24" s="622">
        <v>17350</v>
      </c>
      <c r="M24" s="622"/>
      <c r="N24" s="622">
        <v>9226</v>
      </c>
      <c r="O24" s="431"/>
      <c r="P24" s="432"/>
    </row>
    <row r="25" spans="1:16" s="555" customFormat="1" ht="9.75" customHeight="1">
      <c r="A25" s="553"/>
      <c r="B25" s="554"/>
      <c r="C25" s="1125" t="s">
        <v>466</v>
      </c>
      <c r="D25" s="458"/>
      <c r="E25" s="553"/>
      <c r="F25" s="622">
        <v>904</v>
      </c>
      <c r="G25" s="622"/>
      <c r="H25" s="622">
        <v>1237</v>
      </c>
      <c r="I25" s="622"/>
      <c r="J25" s="622">
        <v>1617</v>
      </c>
      <c r="K25" s="622"/>
      <c r="L25" s="622">
        <v>1344</v>
      </c>
      <c r="M25" s="622"/>
      <c r="N25" s="622">
        <v>1632</v>
      </c>
      <c r="O25" s="431"/>
      <c r="P25" s="432"/>
    </row>
    <row r="26" spans="1:16" s="555" customFormat="1" ht="9" customHeight="1">
      <c r="A26" s="553"/>
      <c r="B26" s="554"/>
      <c r="C26" s="1119" t="s">
        <v>470</v>
      </c>
      <c r="D26" s="553"/>
      <c r="E26" s="580"/>
      <c r="F26" s="631"/>
      <c r="G26" s="631"/>
      <c r="H26" s="631"/>
      <c r="I26" s="631"/>
      <c r="J26" s="631"/>
      <c r="K26" s="631"/>
      <c r="L26" s="631"/>
      <c r="M26" s="631"/>
      <c r="N26" s="631"/>
      <c r="O26" s="431"/>
      <c r="P26" s="432"/>
    </row>
    <row r="27" spans="1:16" s="555" customFormat="1" ht="9.75" customHeight="1">
      <c r="A27" s="553"/>
      <c r="B27" s="554"/>
      <c r="C27" s="1125" t="s">
        <v>464</v>
      </c>
      <c r="D27" s="458"/>
      <c r="E27" s="553"/>
      <c r="F27" s="622">
        <v>3</v>
      </c>
      <c r="G27" s="622"/>
      <c r="H27" s="622">
        <v>5</v>
      </c>
      <c r="I27" s="622"/>
      <c r="J27" s="622">
        <v>12</v>
      </c>
      <c r="K27" s="622"/>
      <c r="L27" s="622">
        <v>4</v>
      </c>
      <c r="M27" s="622"/>
      <c r="N27" s="622">
        <v>5</v>
      </c>
      <c r="O27" s="431"/>
      <c r="P27" s="432"/>
    </row>
    <row r="28" spans="1:16" s="555" customFormat="1" ht="9.75" customHeight="1">
      <c r="A28" s="553"/>
      <c r="B28" s="554"/>
      <c r="C28" s="1125" t="s">
        <v>465</v>
      </c>
      <c r="D28" s="458"/>
      <c r="E28" s="553"/>
      <c r="F28" s="622">
        <v>165</v>
      </c>
      <c r="G28" s="622"/>
      <c r="H28" s="622">
        <v>187</v>
      </c>
      <c r="I28" s="622"/>
      <c r="J28" s="622">
        <v>241</v>
      </c>
      <c r="K28" s="622"/>
      <c r="L28" s="622">
        <v>89</v>
      </c>
      <c r="M28" s="622"/>
      <c r="N28" s="622">
        <v>108</v>
      </c>
      <c r="O28" s="431"/>
      <c r="P28" s="432"/>
    </row>
    <row r="29" spans="1:16" s="555" customFormat="1" ht="9.75" customHeight="1">
      <c r="A29" s="553"/>
      <c r="B29" s="554"/>
      <c r="C29" s="1125" t="s">
        <v>466</v>
      </c>
      <c r="D29" s="458"/>
      <c r="E29" s="553"/>
      <c r="F29" s="622">
        <v>35</v>
      </c>
      <c r="G29" s="622"/>
      <c r="H29" s="622">
        <v>28</v>
      </c>
      <c r="I29" s="622"/>
      <c r="J29" s="622">
        <v>117</v>
      </c>
      <c r="K29" s="622"/>
      <c r="L29" s="622">
        <v>52</v>
      </c>
      <c r="M29" s="622"/>
      <c r="N29" s="622">
        <v>57</v>
      </c>
      <c r="O29" s="431"/>
      <c r="P29" s="432"/>
    </row>
    <row r="30" spans="1:16" s="555" customFormat="1" ht="9" customHeight="1">
      <c r="A30" s="553"/>
      <c r="B30" s="554"/>
      <c r="C30" s="1119" t="s">
        <v>471</v>
      </c>
      <c r="D30" s="553"/>
      <c r="E30" s="580"/>
      <c r="F30" s="631"/>
      <c r="G30" s="631"/>
      <c r="H30" s="631"/>
      <c r="I30" s="631"/>
      <c r="J30" s="631"/>
      <c r="K30" s="631"/>
      <c r="L30" s="631"/>
      <c r="M30" s="631"/>
      <c r="N30" s="631"/>
      <c r="O30" s="431"/>
      <c r="P30" s="432"/>
    </row>
    <row r="31" spans="1:16" s="555" customFormat="1" ht="9.75" customHeight="1">
      <c r="A31" s="553"/>
      <c r="B31" s="554"/>
      <c r="C31" s="1125" t="s">
        <v>464</v>
      </c>
      <c r="D31" s="460"/>
      <c r="E31" s="553"/>
      <c r="F31" s="622">
        <v>6</v>
      </c>
      <c r="G31" s="622"/>
      <c r="H31" s="622">
        <v>7</v>
      </c>
      <c r="I31" s="622"/>
      <c r="J31" s="622">
        <v>11</v>
      </c>
      <c r="K31" s="622"/>
      <c r="L31" s="622">
        <v>22</v>
      </c>
      <c r="M31" s="622"/>
      <c r="N31" s="622">
        <v>9</v>
      </c>
      <c r="O31" s="431"/>
      <c r="P31" s="432"/>
    </row>
    <row r="32" spans="1:16" s="555" customFormat="1" ht="9.75" customHeight="1">
      <c r="A32" s="553"/>
      <c r="B32" s="554"/>
      <c r="C32" s="1125" t="s">
        <v>465</v>
      </c>
      <c r="D32" s="458"/>
      <c r="E32" s="553"/>
      <c r="F32" s="622">
        <v>55</v>
      </c>
      <c r="G32" s="622"/>
      <c r="H32" s="622">
        <v>209</v>
      </c>
      <c r="I32" s="622"/>
      <c r="J32" s="622">
        <v>173</v>
      </c>
      <c r="K32" s="622"/>
      <c r="L32" s="622">
        <v>270</v>
      </c>
      <c r="M32" s="622"/>
      <c r="N32" s="622">
        <v>153</v>
      </c>
      <c r="O32" s="431"/>
      <c r="P32" s="432"/>
    </row>
    <row r="33" spans="1:16" s="555" customFormat="1" ht="9.75" customHeight="1">
      <c r="A33" s="553"/>
      <c r="B33" s="554"/>
      <c r="C33" s="1125" t="s">
        <v>466</v>
      </c>
      <c r="D33" s="458"/>
      <c r="E33" s="553"/>
      <c r="F33" s="622">
        <v>20</v>
      </c>
      <c r="G33" s="622"/>
      <c r="H33" s="622">
        <v>105</v>
      </c>
      <c r="I33" s="622"/>
      <c r="J33" s="622">
        <v>67</v>
      </c>
      <c r="K33" s="622"/>
      <c r="L33" s="622">
        <v>153</v>
      </c>
      <c r="M33" s="622"/>
      <c r="N33" s="622">
        <v>104</v>
      </c>
      <c r="O33" s="431"/>
      <c r="P33" s="432"/>
    </row>
    <row r="34" spans="1:16" s="555" customFormat="1" ht="3.75" customHeight="1">
      <c r="A34" s="553"/>
      <c r="B34" s="554"/>
      <c r="C34" s="1125"/>
      <c r="D34" s="458"/>
      <c r="E34" s="553"/>
      <c r="F34" s="610"/>
      <c r="G34" s="610"/>
      <c r="H34" s="610"/>
      <c r="I34" s="610"/>
      <c r="J34" s="610"/>
      <c r="K34" s="610"/>
      <c r="L34" s="610"/>
      <c r="M34" s="610"/>
      <c r="N34" s="610"/>
      <c r="O34" s="431"/>
      <c r="P34" s="432"/>
    </row>
    <row r="35" spans="1:16" s="628" customFormat="1" ht="12.75" customHeight="1">
      <c r="A35" s="580"/>
      <c r="B35" s="630"/>
      <c r="C35" s="1494" t="s">
        <v>299</v>
      </c>
      <c r="D35" s="1495"/>
      <c r="E35" s="422"/>
      <c r="F35" s="629"/>
      <c r="G35" s="629"/>
      <c r="H35" s="629"/>
      <c r="I35" s="629"/>
      <c r="J35" s="629"/>
      <c r="K35" s="629"/>
      <c r="L35" s="629"/>
      <c r="M35" s="629"/>
      <c r="N35" s="629"/>
      <c r="O35" s="431"/>
      <c r="P35" s="432"/>
    </row>
    <row r="36" spans="1:16" s="623" customFormat="1" ht="9.75" customHeight="1">
      <c r="A36" s="625"/>
      <c r="B36" s="626"/>
      <c r="C36" s="1119" t="s">
        <v>95</v>
      </c>
      <c r="E36" s="626"/>
      <c r="F36" s="627"/>
      <c r="G36" s="627"/>
      <c r="H36" s="627"/>
      <c r="I36" s="627"/>
      <c r="J36" s="627"/>
      <c r="K36" s="627"/>
      <c r="L36" s="627"/>
      <c r="M36" s="627"/>
      <c r="N36" s="627"/>
      <c r="O36" s="574"/>
      <c r="P36" s="592"/>
    </row>
    <row r="37" spans="1:16" ht="10.5" customHeight="1">
      <c r="A37" s="422"/>
      <c r="B37" s="431"/>
      <c r="C37" s="1125" t="s">
        <v>464</v>
      </c>
      <c r="D37" s="458"/>
      <c r="E37" s="422"/>
      <c r="F37" s="610">
        <v>118</v>
      </c>
      <c r="G37" s="610"/>
      <c r="H37" s="610">
        <v>151</v>
      </c>
      <c r="I37" s="610"/>
      <c r="J37" s="610">
        <v>229</v>
      </c>
      <c r="K37" s="610"/>
      <c r="L37" s="610">
        <v>245</v>
      </c>
      <c r="M37" s="610"/>
      <c r="N37" s="610">
        <v>233</v>
      </c>
      <c r="O37" s="431"/>
      <c r="P37" s="432"/>
    </row>
    <row r="38" spans="1:16" s="555" customFormat="1" ht="10.5" customHeight="1">
      <c r="A38" s="553"/>
      <c r="B38" s="554"/>
      <c r="C38" s="1125" t="s">
        <v>465</v>
      </c>
      <c r="D38" s="458"/>
      <c r="E38" s="553"/>
      <c r="F38" s="610">
        <v>4251</v>
      </c>
      <c r="G38" s="610"/>
      <c r="H38" s="610">
        <v>7032</v>
      </c>
      <c r="I38" s="610"/>
      <c r="J38" s="610">
        <v>16723</v>
      </c>
      <c r="K38" s="610"/>
      <c r="L38" s="610">
        <v>18683</v>
      </c>
      <c r="M38" s="610"/>
      <c r="N38" s="610">
        <v>18747</v>
      </c>
      <c r="O38" s="431"/>
      <c r="P38" s="432"/>
    </row>
    <row r="39" spans="1:16" s="555" customFormat="1" ht="12" customHeight="1">
      <c r="A39" s="553"/>
      <c r="B39" s="554"/>
      <c r="C39" s="1125" t="s">
        <v>559</v>
      </c>
      <c r="D39" s="581"/>
      <c r="E39" s="553"/>
      <c r="F39" s="610">
        <v>929</v>
      </c>
      <c r="G39" s="610"/>
      <c r="H39" s="610">
        <v>1814</v>
      </c>
      <c r="I39" s="610"/>
      <c r="J39" s="610">
        <v>2812</v>
      </c>
      <c r="K39" s="610"/>
      <c r="L39" s="610">
        <v>2011</v>
      </c>
      <c r="M39" s="610"/>
      <c r="N39" s="610">
        <v>2403</v>
      </c>
      <c r="O39" s="431"/>
      <c r="P39" s="432"/>
    </row>
    <row r="40" spans="1:16" s="555" customFormat="1" ht="12" customHeight="1">
      <c r="A40" s="553"/>
      <c r="B40" s="554"/>
      <c r="C40" s="1125" t="s">
        <v>558</v>
      </c>
      <c r="D40" s="581"/>
      <c r="E40" s="553"/>
      <c r="F40" s="535">
        <f>SUM(F41:F43)</f>
        <v>929</v>
      </c>
      <c r="G40" s="535"/>
      <c r="H40" s="535">
        <f>SUM(H41:H43)</f>
        <v>1814</v>
      </c>
      <c r="I40" s="535"/>
      <c r="J40" s="535">
        <f>SUM(J41:J43)</f>
        <v>2812</v>
      </c>
      <c r="K40" s="535"/>
      <c r="L40" s="535">
        <f>SUM(L41:L43)</f>
        <v>2004</v>
      </c>
      <c r="M40" s="535"/>
      <c r="N40" s="535">
        <f>SUM(N41:N43)</f>
        <v>2403</v>
      </c>
      <c r="O40" s="431"/>
      <c r="P40" s="432"/>
    </row>
    <row r="41" spans="1:16" s="555" customFormat="1" ht="9.75" customHeight="1">
      <c r="A41" s="553"/>
      <c r="B41" s="554"/>
      <c r="C41" s="1125"/>
      <c r="D41" s="790" t="s">
        <v>472</v>
      </c>
      <c r="E41" s="553"/>
      <c r="F41" s="622">
        <v>860</v>
      </c>
      <c r="G41" s="622"/>
      <c r="H41" s="622">
        <v>1643</v>
      </c>
      <c r="I41" s="622"/>
      <c r="J41" s="622">
        <v>2704</v>
      </c>
      <c r="K41" s="622"/>
      <c r="L41" s="622">
        <v>1900</v>
      </c>
      <c r="M41" s="622"/>
      <c r="N41" s="622">
        <v>2291</v>
      </c>
      <c r="O41" s="431"/>
      <c r="P41" s="432"/>
    </row>
    <row r="42" spans="1:16" s="555" customFormat="1" ht="9.75" customHeight="1">
      <c r="A42" s="553"/>
      <c r="B42" s="554"/>
      <c r="C42" s="1125"/>
      <c r="D42" s="790" t="s">
        <v>473</v>
      </c>
      <c r="E42" s="553"/>
      <c r="F42" s="622">
        <v>60</v>
      </c>
      <c r="G42" s="622">
        <v>0</v>
      </c>
      <c r="H42" s="622">
        <v>125</v>
      </c>
      <c r="I42" s="622">
        <v>0</v>
      </c>
      <c r="J42" s="622">
        <v>20</v>
      </c>
      <c r="K42" s="622">
        <v>0</v>
      </c>
      <c r="L42" s="622">
        <v>1</v>
      </c>
      <c r="M42" s="622">
        <v>0</v>
      </c>
      <c r="N42" s="622">
        <v>41</v>
      </c>
      <c r="O42" s="431"/>
      <c r="P42" s="432"/>
    </row>
    <row r="43" spans="1:16" s="555" customFormat="1" ht="9.75" customHeight="1">
      <c r="A43" s="553"/>
      <c r="B43" s="554"/>
      <c r="C43" s="1125"/>
      <c r="D43" s="790" t="s">
        <v>474</v>
      </c>
      <c r="E43" s="553"/>
      <c r="F43" s="622">
        <v>9</v>
      </c>
      <c r="G43" s="622"/>
      <c r="H43" s="622">
        <v>46</v>
      </c>
      <c r="I43" s="622"/>
      <c r="J43" s="622">
        <v>88</v>
      </c>
      <c r="K43" s="622"/>
      <c r="L43" s="622">
        <v>103</v>
      </c>
      <c r="M43" s="622"/>
      <c r="N43" s="622">
        <v>71</v>
      </c>
      <c r="O43" s="431"/>
      <c r="P43" s="432"/>
    </row>
    <row r="44" spans="1:16" s="623" customFormat="1" ht="9" customHeight="1">
      <c r="A44" s="625"/>
      <c r="B44" s="626"/>
      <c r="C44" s="1119" t="s">
        <v>467</v>
      </c>
      <c r="E44" s="625"/>
      <c r="F44" s="627"/>
      <c r="G44" s="627"/>
      <c r="H44" s="627"/>
      <c r="I44" s="627"/>
      <c r="J44" s="627"/>
      <c r="K44" s="627"/>
      <c r="L44" s="627"/>
      <c r="M44" s="627"/>
      <c r="N44" s="627"/>
      <c r="O44" s="574"/>
      <c r="P44" s="592"/>
    </row>
    <row r="45" spans="1:16" ht="10.5" customHeight="1">
      <c r="A45" s="422"/>
      <c r="B45" s="431"/>
      <c r="C45" s="1125" t="s">
        <v>464</v>
      </c>
      <c r="D45" s="458"/>
      <c r="E45" s="422"/>
      <c r="F45" s="622">
        <v>53</v>
      </c>
      <c r="G45" s="622"/>
      <c r="H45" s="622">
        <v>73</v>
      </c>
      <c r="I45" s="622"/>
      <c r="J45" s="622">
        <v>81</v>
      </c>
      <c r="K45" s="622"/>
      <c r="L45" s="622">
        <v>113</v>
      </c>
      <c r="M45" s="622"/>
      <c r="N45" s="622">
        <v>91</v>
      </c>
      <c r="O45" s="431"/>
      <c r="P45" s="432"/>
    </row>
    <row r="46" spans="1:16" s="555" customFormat="1" ht="12" customHeight="1">
      <c r="A46" s="553"/>
      <c r="B46" s="554"/>
      <c r="C46" s="1125" t="s">
        <v>465</v>
      </c>
      <c r="D46" s="458"/>
      <c r="E46" s="553"/>
      <c r="F46" s="622">
        <v>1720</v>
      </c>
      <c r="G46" s="622"/>
      <c r="H46" s="622">
        <v>3147</v>
      </c>
      <c r="I46" s="622"/>
      <c r="J46" s="622">
        <v>7595</v>
      </c>
      <c r="K46" s="622"/>
      <c r="L46" s="622">
        <v>5505</v>
      </c>
      <c r="M46" s="622"/>
      <c r="N46" s="622">
        <v>4781</v>
      </c>
      <c r="O46" s="431"/>
      <c r="P46" s="432"/>
    </row>
    <row r="47" spans="1:16" s="555" customFormat="1" ht="12" customHeight="1">
      <c r="A47" s="553"/>
      <c r="B47" s="554"/>
      <c r="C47" s="1125" t="s">
        <v>559</v>
      </c>
      <c r="D47" s="581"/>
      <c r="E47" s="553"/>
      <c r="F47" s="622">
        <v>393</v>
      </c>
      <c r="G47" s="622"/>
      <c r="H47" s="622">
        <v>894</v>
      </c>
      <c r="I47" s="622"/>
      <c r="J47" s="622">
        <v>829</v>
      </c>
      <c r="K47" s="622"/>
      <c r="L47" s="622">
        <v>972</v>
      </c>
      <c r="M47" s="622"/>
      <c r="N47" s="622">
        <v>1082</v>
      </c>
      <c r="O47" s="431"/>
      <c r="P47" s="432"/>
    </row>
    <row r="48" spans="1:16" s="555" customFormat="1" ht="11.25" customHeight="1">
      <c r="A48" s="553"/>
      <c r="B48" s="554"/>
      <c r="C48" s="1125" t="s">
        <v>558</v>
      </c>
      <c r="D48" s="581"/>
      <c r="E48" s="553"/>
      <c r="F48" s="536">
        <f>342+47+4</f>
        <v>393</v>
      </c>
      <c r="G48" s="536"/>
      <c r="H48" s="536">
        <f>788+67+39</f>
        <v>894</v>
      </c>
      <c r="I48" s="536"/>
      <c r="J48" s="536">
        <f>723+19+87</f>
        <v>829</v>
      </c>
      <c r="K48" s="536"/>
      <c r="L48" s="536">
        <f>869+1+102</f>
        <v>972</v>
      </c>
      <c r="M48" s="536"/>
      <c r="N48" s="622">
        <f>1033+15+34</f>
        <v>1082</v>
      </c>
      <c r="O48" s="431"/>
      <c r="P48" s="432"/>
    </row>
    <row r="49" spans="1:16" s="623" customFormat="1" ht="9" customHeight="1">
      <c r="A49" s="625"/>
      <c r="B49" s="626"/>
      <c r="C49" s="1119" t="s">
        <v>468</v>
      </c>
      <c r="E49" s="625"/>
      <c r="F49" s="624"/>
      <c r="G49" s="624"/>
      <c r="H49" s="624"/>
      <c r="I49" s="624"/>
      <c r="J49" s="624"/>
      <c r="K49" s="624"/>
      <c r="L49" s="624"/>
      <c r="M49" s="624"/>
      <c r="O49" s="574"/>
      <c r="P49" s="592"/>
    </row>
    <row r="50" spans="1:16" ht="10.5" customHeight="1">
      <c r="A50" s="422"/>
      <c r="B50" s="431"/>
      <c r="C50" s="1125" t="s">
        <v>464</v>
      </c>
      <c r="D50" s="458"/>
      <c r="E50" s="422"/>
      <c r="F50" s="622">
        <v>20</v>
      </c>
      <c r="G50" s="622"/>
      <c r="H50" s="622">
        <v>14</v>
      </c>
      <c r="I50" s="622"/>
      <c r="J50" s="622">
        <v>18</v>
      </c>
      <c r="K50" s="622"/>
      <c r="L50" s="622">
        <v>17</v>
      </c>
      <c r="M50" s="622"/>
      <c r="N50" s="622">
        <v>41</v>
      </c>
      <c r="O50" s="431"/>
      <c r="P50" s="432"/>
    </row>
    <row r="51" spans="1:16" s="555" customFormat="1" ht="10.5" customHeight="1">
      <c r="A51" s="553"/>
      <c r="B51" s="554"/>
      <c r="C51" s="1125" t="s">
        <v>465</v>
      </c>
      <c r="D51" s="458"/>
      <c r="E51" s="553"/>
      <c r="F51" s="622">
        <v>590</v>
      </c>
      <c r="G51" s="622"/>
      <c r="H51" s="622">
        <v>245</v>
      </c>
      <c r="I51" s="622"/>
      <c r="J51" s="622">
        <v>583</v>
      </c>
      <c r="K51" s="622"/>
      <c r="L51" s="622">
        <v>548</v>
      </c>
      <c r="M51" s="622"/>
      <c r="N51" s="622">
        <v>809</v>
      </c>
      <c r="O51" s="431"/>
      <c r="P51" s="432"/>
    </row>
    <row r="52" spans="1:16" s="555" customFormat="1" ht="12" customHeight="1">
      <c r="A52" s="553"/>
      <c r="B52" s="554"/>
      <c r="C52" s="1125" t="s">
        <v>559</v>
      </c>
      <c r="D52" s="581"/>
      <c r="E52" s="553"/>
      <c r="F52" s="622">
        <v>208</v>
      </c>
      <c r="G52" s="622"/>
      <c r="H52" s="622">
        <v>70</v>
      </c>
      <c r="I52" s="622"/>
      <c r="J52" s="622">
        <v>99</v>
      </c>
      <c r="K52" s="622"/>
      <c r="L52" s="622">
        <v>109</v>
      </c>
      <c r="M52" s="622"/>
      <c r="N52" s="622">
        <v>293</v>
      </c>
      <c r="O52" s="431"/>
      <c r="P52" s="432"/>
    </row>
    <row r="53" spans="1:16" s="555" customFormat="1" ht="12" customHeight="1">
      <c r="A53" s="553"/>
      <c r="B53" s="554"/>
      <c r="C53" s="1125" t="s">
        <v>558</v>
      </c>
      <c r="D53" s="581"/>
      <c r="E53" s="553"/>
      <c r="F53" s="536">
        <f>204+4</f>
        <v>208</v>
      </c>
      <c r="G53" s="536"/>
      <c r="H53" s="536">
        <f>65+5</f>
        <v>70</v>
      </c>
      <c r="I53" s="536"/>
      <c r="J53" s="536">
        <f>98+1</f>
        <v>99</v>
      </c>
      <c r="K53" s="536"/>
      <c r="L53" s="536">
        <f>101+1</f>
        <v>102</v>
      </c>
      <c r="M53" s="536"/>
      <c r="N53" s="536">
        <f>273+8+12</f>
        <v>293</v>
      </c>
      <c r="O53" s="431"/>
      <c r="P53" s="432"/>
    </row>
    <row r="54" spans="1:16" s="623" customFormat="1" ht="9" customHeight="1">
      <c r="A54" s="625"/>
      <c r="B54" s="626"/>
      <c r="C54" s="1119" t="s">
        <v>469</v>
      </c>
      <c r="E54" s="625"/>
      <c r="F54" s="624"/>
      <c r="G54" s="624"/>
      <c r="H54" s="624"/>
      <c r="I54" s="624"/>
      <c r="J54" s="624"/>
      <c r="K54" s="624"/>
      <c r="L54" s="624"/>
      <c r="M54" s="624"/>
      <c r="N54" s="624"/>
      <c r="O54" s="574"/>
      <c r="P54" s="592"/>
    </row>
    <row r="55" spans="1:16" ht="10.5" customHeight="1">
      <c r="A55" s="422"/>
      <c r="B55" s="431"/>
      <c r="C55" s="1125" t="s">
        <v>464</v>
      </c>
      <c r="D55" s="458"/>
      <c r="E55" s="422"/>
      <c r="F55" s="622">
        <v>42</v>
      </c>
      <c r="G55" s="622"/>
      <c r="H55" s="622">
        <v>56</v>
      </c>
      <c r="I55" s="622"/>
      <c r="J55" s="622">
        <v>118</v>
      </c>
      <c r="K55" s="622"/>
      <c r="L55" s="622">
        <v>100</v>
      </c>
      <c r="M55" s="622"/>
      <c r="N55" s="622">
        <v>90</v>
      </c>
      <c r="O55" s="431"/>
      <c r="P55" s="432"/>
    </row>
    <row r="56" spans="1:16" s="555" customFormat="1" ht="10.5" customHeight="1">
      <c r="A56" s="553"/>
      <c r="B56" s="554"/>
      <c r="C56" s="1125" t="s">
        <v>465</v>
      </c>
      <c r="D56" s="458"/>
      <c r="E56" s="553"/>
      <c r="F56" s="622">
        <v>1817</v>
      </c>
      <c r="G56" s="622"/>
      <c r="H56" s="622">
        <v>3497</v>
      </c>
      <c r="I56" s="622"/>
      <c r="J56" s="622">
        <v>8119</v>
      </c>
      <c r="K56" s="622"/>
      <c r="L56" s="622">
        <v>12451</v>
      </c>
      <c r="M56" s="622"/>
      <c r="N56" s="622">
        <v>12968</v>
      </c>
      <c r="O56" s="431"/>
      <c r="P56" s="432"/>
    </row>
    <row r="57" spans="1:16" s="555" customFormat="1" ht="12" customHeight="1">
      <c r="A57" s="553"/>
      <c r="B57" s="554"/>
      <c r="C57" s="1125" t="s">
        <v>559</v>
      </c>
      <c r="D57" s="581"/>
      <c r="E57" s="553"/>
      <c r="F57" s="622">
        <v>294</v>
      </c>
      <c r="G57" s="622"/>
      <c r="H57" s="622">
        <v>809</v>
      </c>
      <c r="I57" s="622"/>
      <c r="J57" s="622">
        <v>1719</v>
      </c>
      <c r="K57" s="622"/>
      <c r="L57" s="622">
        <v>832</v>
      </c>
      <c r="M57" s="622"/>
      <c r="N57" s="622">
        <v>922</v>
      </c>
      <c r="O57" s="431"/>
      <c r="P57" s="432"/>
    </row>
    <row r="58" spans="1:16" s="555" customFormat="1" ht="12" customHeight="1">
      <c r="A58" s="553"/>
      <c r="B58" s="554"/>
      <c r="C58" s="1125" t="s">
        <v>558</v>
      </c>
      <c r="D58" s="581"/>
      <c r="E58" s="553"/>
      <c r="F58" s="536">
        <f>281+8+5</f>
        <v>294</v>
      </c>
      <c r="G58" s="536"/>
      <c r="H58" s="536">
        <f>749+58+2</f>
        <v>809</v>
      </c>
      <c r="I58" s="536"/>
      <c r="J58" s="536">
        <f>1718+1</f>
        <v>1719</v>
      </c>
      <c r="K58" s="536"/>
      <c r="L58" s="536">
        <v>832</v>
      </c>
      <c r="M58" s="536"/>
      <c r="N58" s="536">
        <f>891+6+25</f>
        <v>922</v>
      </c>
      <c r="O58" s="431"/>
      <c r="P58" s="432"/>
    </row>
    <row r="59" spans="1:16" s="623" customFormat="1" ht="9" customHeight="1">
      <c r="A59" s="625"/>
      <c r="B59" s="626"/>
      <c r="C59" s="1119" t="s">
        <v>470</v>
      </c>
      <c r="E59" s="625"/>
      <c r="F59" s="624"/>
      <c r="G59" s="624"/>
      <c r="H59" s="624"/>
      <c r="I59" s="624"/>
      <c r="J59" s="624"/>
      <c r="K59" s="624"/>
      <c r="L59" s="624"/>
      <c r="M59" s="624"/>
      <c r="N59" s="624"/>
      <c r="O59" s="574"/>
      <c r="P59" s="592"/>
    </row>
    <row r="60" spans="1:16" ht="10.5" customHeight="1">
      <c r="A60" s="422"/>
      <c r="B60" s="431"/>
      <c r="C60" s="1125" t="s">
        <v>464</v>
      </c>
      <c r="D60" s="458"/>
      <c r="E60" s="422"/>
      <c r="F60" s="622">
        <v>2</v>
      </c>
      <c r="G60" s="622"/>
      <c r="H60" s="622">
        <v>3</v>
      </c>
      <c r="I60" s="622"/>
      <c r="J60" s="622">
        <v>8</v>
      </c>
      <c r="K60" s="622"/>
      <c r="L60" s="622">
        <v>3</v>
      </c>
      <c r="M60" s="622"/>
      <c r="N60" s="622">
        <v>4</v>
      </c>
      <c r="O60" s="431"/>
      <c r="P60" s="432"/>
    </row>
    <row r="61" spans="1:16" s="555" customFormat="1" ht="10.5" customHeight="1">
      <c r="A61" s="553"/>
      <c r="B61" s="554"/>
      <c r="C61" s="1125" t="s">
        <v>465</v>
      </c>
      <c r="D61" s="458"/>
      <c r="E61" s="553"/>
      <c r="F61" s="622">
        <v>78</v>
      </c>
      <c r="G61" s="622"/>
      <c r="H61" s="622">
        <v>43</v>
      </c>
      <c r="I61" s="622"/>
      <c r="J61" s="622">
        <v>281</v>
      </c>
      <c r="K61" s="622"/>
      <c r="L61" s="622">
        <v>38</v>
      </c>
      <c r="M61" s="622"/>
      <c r="N61" s="622">
        <v>92</v>
      </c>
      <c r="O61" s="431"/>
      <c r="P61" s="432"/>
    </row>
    <row r="62" spans="1:16" s="555" customFormat="1" ht="12" customHeight="1">
      <c r="A62" s="553"/>
      <c r="B62" s="554"/>
      <c r="C62" s="1125" t="s">
        <v>559</v>
      </c>
      <c r="D62" s="581"/>
      <c r="E62" s="553"/>
      <c r="F62" s="622">
        <v>29</v>
      </c>
      <c r="G62" s="622"/>
      <c r="H62" s="622">
        <v>16</v>
      </c>
      <c r="I62" s="622"/>
      <c r="J62" s="622">
        <v>84</v>
      </c>
      <c r="K62" s="622"/>
      <c r="L62" s="622">
        <v>25</v>
      </c>
      <c r="M62" s="622"/>
      <c r="N62" s="622">
        <v>60</v>
      </c>
      <c r="O62" s="431"/>
      <c r="P62" s="432"/>
    </row>
    <row r="63" spans="1:16" s="555" customFormat="1" ht="12" customHeight="1">
      <c r="A63" s="553"/>
      <c r="B63" s="554"/>
      <c r="C63" s="1125" t="s">
        <v>558</v>
      </c>
      <c r="D63" s="581"/>
      <c r="E63" s="553"/>
      <c r="F63" s="622">
        <f>28+1</f>
        <v>29</v>
      </c>
      <c r="G63" s="536"/>
      <c r="H63" s="622">
        <v>16</v>
      </c>
      <c r="I63" s="536"/>
      <c r="J63" s="622">
        <v>84</v>
      </c>
      <c r="K63" s="536"/>
      <c r="L63" s="622">
        <v>25</v>
      </c>
      <c r="M63" s="536"/>
      <c r="N63" s="622">
        <v>60</v>
      </c>
      <c r="O63" s="431"/>
      <c r="P63" s="432"/>
    </row>
    <row r="64" spans="1:16" s="623" customFormat="1" ht="9" customHeight="1">
      <c r="A64" s="625"/>
      <c r="B64" s="626"/>
      <c r="C64" s="1119" t="s">
        <v>471</v>
      </c>
      <c r="E64" s="625"/>
      <c r="F64" s="624"/>
      <c r="G64" s="624"/>
      <c r="H64" s="624"/>
      <c r="I64" s="624"/>
      <c r="J64" s="624"/>
      <c r="K64" s="624"/>
      <c r="L64" s="624"/>
      <c r="M64" s="624"/>
      <c r="N64" s="624"/>
      <c r="O64" s="574"/>
      <c r="P64" s="592"/>
    </row>
    <row r="65" spans="1:28" ht="10.5" customHeight="1">
      <c r="A65" s="422"/>
      <c r="B65" s="431"/>
      <c r="C65" s="1125" t="s">
        <v>464</v>
      </c>
      <c r="D65" s="458"/>
      <c r="E65" s="422"/>
      <c r="F65" s="622">
        <v>1</v>
      </c>
      <c r="G65" s="622"/>
      <c r="H65" s="622">
        <v>5</v>
      </c>
      <c r="I65" s="622"/>
      <c r="J65" s="622">
        <v>4</v>
      </c>
      <c r="K65" s="622"/>
      <c r="L65" s="622">
        <v>12</v>
      </c>
      <c r="M65" s="622"/>
      <c r="N65" s="622">
        <v>7</v>
      </c>
      <c r="O65" s="431"/>
      <c r="P65" s="432"/>
    </row>
    <row r="66" spans="1:28" s="555" customFormat="1" ht="10.5" customHeight="1">
      <c r="A66" s="553"/>
      <c r="B66" s="554"/>
      <c r="C66" s="1125" t="s">
        <v>465</v>
      </c>
      <c r="D66" s="458"/>
      <c r="E66" s="553"/>
      <c r="F66" s="622">
        <v>46</v>
      </c>
      <c r="G66" s="622"/>
      <c r="H66" s="622">
        <v>100</v>
      </c>
      <c r="I66" s="622"/>
      <c r="J66" s="622">
        <v>145</v>
      </c>
      <c r="K66" s="622"/>
      <c r="L66" s="622">
        <v>141</v>
      </c>
      <c r="M66" s="622"/>
      <c r="N66" s="622">
        <v>97</v>
      </c>
      <c r="O66" s="431"/>
      <c r="P66" s="432"/>
    </row>
    <row r="67" spans="1:28" s="555" customFormat="1" ht="12" customHeight="1">
      <c r="A67" s="553"/>
      <c r="B67" s="554"/>
      <c r="C67" s="1125" t="s">
        <v>559</v>
      </c>
      <c r="D67" s="581"/>
      <c r="E67" s="553"/>
      <c r="F67" s="622">
        <v>5</v>
      </c>
      <c r="G67" s="622"/>
      <c r="H67" s="622">
        <v>25</v>
      </c>
      <c r="I67" s="622"/>
      <c r="J67" s="622">
        <v>81</v>
      </c>
      <c r="K67" s="622"/>
      <c r="L67" s="622">
        <v>73</v>
      </c>
      <c r="M67" s="622"/>
      <c r="N67" s="622">
        <v>46</v>
      </c>
      <c r="O67" s="431"/>
      <c r="P67" s="432"/>
    </row>
    <row r="68" spans="1:28" s="555" customFormat="1" ht="12" customHeight="1">
      <c r="A68" s="553"/>
      <c r="B68" s="554"/>
      <c r="C68" s="1125" t="s">
        <v>558</v>
      </c>
      <c r="D68" s="581"/>
      <c r="E68" s="553"/>
      <c r="F68" s="622">
        <v>5</v>
      </c>
      <c r="G68" s="536"/>
      <c r="H68" s="622">
        <v>25</v>
      </c>
      <c r="I68" s="536"/>
      <c r="J68" s="622">
        <v>81</v>
      </c>
      <c r="K68" s="536"/>
      <c r="L68" s="622">
        <v>73</v>
      </c>
      <c r="M68" s="536"/>
      <c r="N68" s="622">
        <f>34+12</f>
        <v>46</v>
      </c>
      <c r="O68" s="431"/>
      <c r="P68" s="432"/>
    </row>
    <row r="69" spans="1:28" ht="2.25" customHeight="1">
      <c r="A69" s="422"/>
      <c r="B69" s="431"/>
      <c r="C69" s="255"/>
      <c r="D69" s="1501"/>
      <c r="E69" s="1501"/>
      <c r="F69" s="1501"/>
      <c r="G69" s="1501"/>
      <c r="H69" s="1501"/>
      <c r="I69" s="1501"/>
      <c r="J69" s="1501"/>
      <c r="K69" s="1129"/>
      <c r="L69" s="1129"/>
      <c r="M69" s="1129"/>
      <c r="N69" s="1129"/>
      <c r="O69" s="551"/>
      <c r="P69" s="457"/>
      <c r="Q69" s="537"/>
      <c r="R69" s="1437"/>
      <c r="S69" s="1437"/>
      <c r="T69" s="1437"/>
      <c r="U69" s="1121"/>
      <c r="V69" s="1121"/>
      <c r="W69" s="1121"/>
      <c r="X69" s="1121"/>
      <c r="Y69" s="1121"/>
      <c r="Z69" s="1121"/>
      <c r="AA69" s="1121"/>
      <c r="AB69" s="1121" t="s">
        <v>97</v>
      </c>
    </row>
    <row r="70" spans="1:28" ht="13.5" customHeight="1">
      <c r="A70" s="422"/>
      <c r="B70" s="431"/>
      <c r="C70" s="599" t="s">
        <v>345</v>
      </c>
      <c r="D70" s="598"/>
      <c r="E70" s="1127"/>
      <c r="F70" s="1127"/>
      <c r="G70" s="1127"/>
      <c r="H70" s="1127"/>
      <c r="I70" s="1127"/>
      <c r="J70" s="1127"/>
      <c r="K70" s="1127"/>
      <c r="L70" s="1127"/>
      <c r="M70" s="1127"/>
      <c r="N70" s="1128"/>
      <c r="O70" s="551"/>
      <c r="P70" s="595"/>
      <c r="Q70" s="595"/>
      <c r="R70" s="595"/>
      <c r="S70" s="595"/>
      <c r="T70" s="595"/>
      <c r="U70" s="595"/>
      <c r="V70" s="595"/>
      <c r="W70" s="595"/>
      <c r="X70" s="595"/>
      <c r="Y70" s="595"/>
      <c r="Z70" s="595"/>
      <c r="AA70" s="595"/>
      <c r="AB70" s="595"/>
    </row>
    <row r="71" spans="1:28" ht="3.75" customHeight="1">
      <c r="A71" s="422"/>
      <c r="B71" s="431"/>
      <c r="C71" s="597"/>
      <c r="D71" s="596"/>
      <c r="E71" s="595"/>
      <c r="F71" s="595"/>
      <c r="G71" s="595"/>
      <c r="H71" s="595"/>
      <c r="I71" s="595"/>
      <c r="J71" s="595"/>
      <c r="K71" s="595"/>
      <c r="L71" s="595"/>
      <c r="M71" s="595"/>
      <c r="N71" s="595"/>
      <c r="O71" s="551"/>
      <c r="P71" s="595"/>
      <c r="Q71" s="595"/>
      <c r="R71" s="595"/>
      <c r="S71" s="595"/>
      <c r="T71" s="595"/>
      <c r="U71" s="595"/>
      <c r="V71" s="595"/>
      <c r="W71" s="595"/>
      <c r="X71" s="595"/>
      <c r="Y71" s="595"/>
      <c r="Z71" s="595"/>
      <c r="AA71" s="595"/>
      <c r="AB71" s="595"/>
    </row>
    <row r="72" spans="1:28" ht="12.75" customHeight="1">
      <c r="A72" s="422"/>
      <c r="B72" s="431"/>
      <c r="C72" s="1494" t="s">
        <v>299</v>
      </c>
      <c r="D72" s="1495"/>
      <c r="E72" s="537"/>
      <c r="F72" s="254">
        <v>2007</v>
      </c>
      <c r="G72" s="1121"/>
      <c r="H72" s="254">
        <v>2008</v>
      </c>
      <c r="I72" s="1121"/>
      <c r="J72" s="254">
        <v>2009</v>
      </c>
      <c r="K72" s="1121"/>
      <c r="L72" s="254">
        <v>2010</v>
      </c>
      <c r="M72" s="1121"/>
      <c r="N72" s="254">
        <v>2011</v>
      </c>
      <c r="O72" s="551"/>
      <c r="P72" s="431"/>
      <c r="Q72" s="557"/>
      <c r="R72" s="557"/>
      <c r="S72" s="557"/>
      <c r="T72" s="557"/>
      <c r="U72" s="557"/>
      <c r="V72" s="557"/>
      <c r="W72" s="557"/>
      <c r="X72" s="557"/>
      <c r="Y72" s="557"/>
      <c r="Z72" s="557"/>
      <c r="AA72" s="557"/>
      <c r="AB72" s="557"/>
    </row>
    <row r="73" spans="1:28" ht="11.25" customHeight="1">
      <c r="A73" s="422"/>
      <c r="B73" s="431"/>
      <c r="C73" s="1125" t="s">
        <v>464</v>
      </c>
      <c r="D73" s="1125"/>
      <c r="E73" s="537"/>
      <c r="F73" s="535">
        <v>155</v>
      </c>
      <c r="G73" s="784"/>
      <c r="H73" s="535">
        <v>231</v>
      </c>
      <c r="I73" s="784"/>
      <c r="J73" s="535">
        <v>379</v>
      </c>
      <c r="K73" s="784"/>
      <c r="L73" s="535">
        <v>294</v>
      </c>
      <c r="M73" s="784"/>
      <c r="N73" s="535">
        <v>641</v>
      </c>
      <c r="O73" s="551"/>
      <c r="P73" s="431"/>
      <c r="Q73" s="557"/>
      <c r="R73" s="557"/>
      <c r="S73" s="557"/>
      <c r="T73" s="557"/>
      <c r="U73" s="557"/>
      <c r="V73" s="557"/>
      <c r="W73" s="557"/>
      <c r="X73" s="557"/>
      <c r="Y73" s="557"/>
      <c r="Z73" s="557"/>
      <c r="AA73" s="557"/>
      <c r="AB73" s="557"/>
    </row>
    <row r="74" spans="1:28" ht="10.5" customHeight="1">
      <c r="A74" s="422"/>
      <c r="B74" s="431"/>
      <c r="C74" s="1125" t="s">
        <v>465</v>
      </c>
      <c r="D74" s="1125"/>
      <c r="E74" s="537"/>
      <c r="F74" s="535">
        <v>17526</v>
      </c>
      <c r="G74" s="784"/>
      <c r="H74" s="535">
        <v>15312</v>
      </c>
      <c r="I74" s="784"/>
      <c r="J74" s="535">
        <v>37591</v>
      </c>
      <c r="K74" s="784"/>
      <c r="L74" s="535">
        <v>22480</v>
      </c>
      <c r="M74" s="784"/>
      <c r="N74" s="535">
        <v>34777</v>
      </c>
      <c r="O74" s="551"/>
      <c r="P74" s="431"/>
    </row>
    <row r="75" spans="1:28" ht="12" customHeight="1">
      <c r="A75" s="422"/>
      <c r="B75" s="431"/>
      <c r="C75" s="1125" t="s">
        <v>559</v>
      </c>
      <c r="D75" s="581"/>
      <c r="E75" s="537"/>
      <c r="F75" s="535">
        <v>2687</v>
      </c>
      <c r="G75" s="784"/>
      <c r="H75" s="535">
        <v>3743</v>
      </c>
      <c r="I75" s="784"/>
      <c r="J75" s="535">
        <v>5814</v>
      </c>
      <c r="K75" s="784"/>
      <c r="L75" s="535">
        <v>3729</v>
      </c>
      <c r="M75" s="784"/>
      <c r="N75" s="535">
        <v>6922</v>
      </c>
      <c r="O75" s="551"/>
      <c r="P75" s="431"/>
    </row>
    <row r="76" spans="1:28" ht="12" customHeight="1">
      <c r="A76" s="422"/>
      <c r="B76" s="431"/>
      <c r="C76" s="1125" t="s">
        <v>558</v>
      </c>
      <c r="D76" s="581"/>
      <c r="E76" s="537"/>
      <c r="F76" s="535">
        <f t="shared" ref="F76:N76" si="0">SUM(F77:F79)</f>
        <v>2625</v>
      </c>
      <c r="G76" s="784">
        <f t="shared" si="0"/>
        <v>0</v>
      </c>
      <c r="H76" s="535">
        <f t="shared" si="0"/>
        <v>3745</v>
      </c>
      <c r="I76" s="784">
        <f t="shared" si="0"/>
        <v>0</v>
      </c>
      <c r="J76" s="535">
        <f t="shared" si="0"/>
        <v>5779</v>
      </c>
      <c r="K76" s="784">
        <f t="shared" si="0"/>
        <v>0</v>
      </c>
      <c r="L76" s="535">
        <f t="shared" si="0"/>
        <v>3729</v>
      </c>
      <c r="M76" s="784">
        <f t="shared" si="0"/>
        <v>0</v>
      </c>
      <c r="N76" s="535">
        <f t="shared" si="0"/>
        <v>6923</v>
      </c>
      <c r="O76" s="551"/>
      <c r="P76" s="431"/>
    </row>
    <row r="77" spans="1:28" ht="10.5" customHeight="1">
      <c r="A77" s="422"/>
      <c r="B77" s="431"/>
      <c r="C77" s="255"/>
      <c r="D77" s="570" t="s">
        <v>472</v>
      </c>
      <c r="E77" s="537"/>
      <c r="F77" s="536">
        <v>2289</v>
      </c>
      <c r="G77" s="784"/>
      <c r="H77" s="536">
        <v>3538</v>
      </c>
      <c r="I77" s="784"/>
      <c r="J77" s="536">
        <v>5522</v>
      </c>
      <c r="K77" s="784"/>
      <c r="L77" s="536">
        <v>3462</v>
      </c>
      <c r="M77" s="784"/>
      <c r="N77" s="536">
        <v>6526</v>
      </c>
      <c r="O77" s="551"/>
      <c r="P77" s="431"/>
    </row>
    <row r="78" spans="1:28" ht="10.5" customHeight="1">
      <c r="A78" s="422"/>
      <c r="B78" s="431"/>
      <c r="C78" s="255"/>
      <c r="D78" s="570" t="s">
        <v>473</v>
      </c>
      <c r="E78" s="537"/>
      <c r="F78" s="536">
        <v>224</v>
      </c>
      <c r="G78" s="784"/>
      <c r="H78" s="536">
        <v>167</v>
      </c>
      <c r="I78" s="784"/>
      <c r="J78" s="536">
        <v>208</v>
      </c>
      <c r="K78" s="784"/>
      <c r="L78" s="536">
        <v>73</v>
      </c>
      <c r="M78" s="784"/>
      <c r="N78" s="536">
        <v>224</v>
      </c>
      <c r="O78" s="431"/>
      <c r="P78" s="432"/>
    </row>
    <row r="79" spans="1:28" ht="10.5" customHeight="1">
      <c r="A79" s="422"/>
      <c r="B79" s="431"/>
      <c r="C79" s="255"/>
      <c r="D79" s="570" t="s">
        <v>474</v>
      </c>
      <c r="E79" s="537"/>
      <c r="F79" s="536">
        <v>112</v>
      </c>
      <c r="G79" s="784"/>
      <c r="H79" s="536">
        <v>40</v>
      </c>
      <c r="I79" s="784"/>
      <c r="J79" s="536">
        <v>49</v>
      </c>
      <c r="K79" s="784"/>
      <c r="L79" s="536">
        <v>194</v>
      </c>
      <c r="M79" s="784"/>
      <c r="N79" s="536">
        <v>173</v>
      </c>
      <c r="O79" s="431"/>
      <c r="P79" s="432"/>
    </row>
    <row r="80" spans="1:28" ht="21.75" hidden="1" customHeight="1" thickBot="1">
      <c r="A80" s="422"/>
      <c r="B80" s="431"/>
      <c r="C80" s="255"/>
      <c r="D80" s="1129"/>
      <c r="E80" s="1129"/>
      <c r="F80" s="1129"/>
      <c r="G80" s="1129"/>
      <c r="H80" s="1129"/>
      <c r="I80" s="1129"/>
      <c r="J80" s="1129"/>
      <c r="K80" s="1129"/>
      <c r="L80" s="1129"/>
      <c r="M80" s="1129"/>
      <c r="N80" s="1121" t="s">
        <v>97</v>
      </c>
      <c r="O80" s="431"/>
      <c r="P80" s="432"/>
    </row>
    <row r="81" spans="1:16" ht="13.5" hidden="1" customHeight="1" thickBot="1">
      <c r="A81" s="422"/>
      <c r="B81" s="431"/>
      <c r="C81" s="578" t="s">
        <v>475</v>
      </c>
      <c r="D81" s="621"/>
      <c r="E81" s="621"/>
      <c r="F81" s="621"/>
      <c r="G81" s="621"/>
      <c r="H81" s="621"/>
      <c r="I81" s="621"/>
      <c r="J81" s="621"/>
      <c r="K81" s="621"/>
      <c r="L81" s="621"/>
      <c r="M81" s="621"/>
      <c r="N81" s="620"/>
      <c r="O81" s="431"/>
      <c r="P81" s="432"/>
    </row>
    <row r="82" spans="1:16" ht="4.5" hidden="1" customHeight="1">
      <c r="A82" s="422"/>
      <c r="B82" s="431"/>
      <c r="C82" s="431"/>
      <c r="D82" s="431"/>
      <c r="E82" s="431"/>
      <c r="F82" s="607"/>
      <c r="G82" s="607"/>
      <c r="H82" s="607"/>
      <c r="I82" s="607"/>
      <c r="J82" s="607"/>
      <c r="K82" s="607"/>
      <c r="L82" s="607"/>
      <c r="M82" s="607"/>
      <c r="N82" s="607"/>
      <c r="O82" s="431"/>
      <c r="P82" s="432"/>
    </row>
    <row r="83" spans="1:16" s="443" customFormat="1" ht="13.5" hidden="1" customHeight="1">
      <c r="A83" s="439"/>
      <c r="B83" s="441"/>
      <c r="C83" s="599" t="s">
        <v>462</v>
      </c>
      <c r="D83" s="598"/>
      <c r="E83" s="1127"/>
      <c r="F83" s="1127"/>
      <c r="G83" s="1127"/>
      <c r="H83" s="1127"/>
      <c r="I83" s="1127"/>
      <c r="J83" s="1496"/>
      <c r="K83" s="1496"/>
      <c r="L83" s="1496"/>
      <c r="M83" s="1496"/>
      <c r="N83" s="1497"/>
      <c r="O83" s="431"/>
      <c r="P83" s="432"/>
    </row>
    <row r="84" spans="1:16" ht="4.5" hidden="1" customHeight="1">
      <c r="A84" s="422"/>
      <c r="B84" s="431"/>
      <c r="C84" s="431"/>
      <c r="D84" s="431"/>
      <c r="E84" s="431"/>
      <c r="F84" s="607"/>
      <c r="G84" s="607"/>
      <c r="H84" s="607"/>
      <c r="I84" s="607"/>
      <c r="J84" s="607"/>
      <c r="K84" s="607"/>
      <c r="L84" s="607"/>
      <c r="M84" s="607"/>
      <c r="N84" s="607"/>
      <c r="O84" s="431"/>
      <c r="P84" s="432"/>
    </row>
    <row r="85" spans="1:16" ht="12" hidden="1" customHeight="1">
      <c r="A85" s="422"/>
      <c r="B85" s="431"/>
      <c r="C85" s="455"/>
      <c r="D85" s="454"/>
      <c r="E85" s="619"/>
      <c r="F85" s="1433">
        <v>2008</v>
      </c>
      <c r="G85" s="1433"/>
      <c r="H85" s="1433"/>
      <c r="I85" s="1433"/>
      <c r="J85" s="1433"/>
      <c r="K85" s="1433"/>
      <c r="L85" s="1433"/>
      <c r="M85" s="742"/>
      <c r="N85" s="1120">
        <v>2009</v>
      </c>
      <c r="O85" s="431"/>
      <c r="P85" s="432"/>
    </row>
    <row r="86" spans="1:16" ht="12.75" hidden="1" customHeight="1">
      <c r="A86" s="422"/>
      <c r="B86" s="431"/>
      <c r="C86" s="455"/>
      <c r="D86" s="454"/>
      <c r="E86" s="422"/>
      <c r="F86" s="1120" t="s">
        <v>342</v>
      </c>
      <c r="G86" s="1123"/>
      <c r="H86" s="1120" t="s">
        <v>343</v>
      </c>
      <c r="I86" s="742"/>
      <c r="J86" s="1120" t="s">
        <v>344</v>
      </c>
      <c r="K86" s="1123"/>
      <c r="L86" s="1120" t="s">
        <v>341</v>
      </c>
      <c r="M86" s="742"/>
      <c r="N86" s="1120" t="s">
        <v>476</v>
      </c>
      <c r="O86" s="431"/>
      <c r="P86" s="432"/>
    </row>
    <row r="87" spans="1:16" ht="12" hidden="1" customHeight="1">
      <c r="A87" s="422"/>
      <c r="B87" s="431"/>
      <c r="C87" s="1119" t="s">
        <v>477</v>
      </c>
      <c r="D87" s="604"/>
      <c r="E87" s="422"/>
      <c r="F87" s="618"/>
      <c r="G87" s="618"/>
      <c r="H87" s="618"/>
      <c r="I87" s="618"/>
      <c r="J87" s="618"/>
      <c r="K87" s="618"/>
      <c r="L87" s="618"/>
      <c r="M87" s="618"/>
      <c r="N87" s="618"/>
      <c r="O87" s="431"/>
      <c r="P87" s="432"/>
    </row>
    <row r="88" spans="1:16" ht="13.5" hidden="1" customHeight="1">
      <c r="A88" s="422"/>
      <c r="B88" s="431"/>
      <c r="C88" s="330" t="s">
        <v>464</v>
      </c>
      <c r="D88" s="1130"/>
      <c r="E88" s="422"/>
      <c r="F88" s="610" t="s">
        <v>11</v>
      </c>
      <c r="G88" s="618"/>
      <c r="H88" s="610">
        <v>4</v>
      </c>
      <c r="I88" s="610"/>
      <c r="J88" s="610">
        <v>4</v>
      </c>
      <c r="K88" s="610"/>
      <c r="L88" s="610">
        <v>5</v>
      </c>
      <c r="M88" s="610"/>
      <c r="N88" s="610">
        <v>1</v>
      </c>
      <c r="O88" s="431"/>
      <c r="P88" s="432"/>
    </row>
    <row r="89" spans="1:16" s="614" customFormat="1" ht="13.5" hidden="1" customHeight="1">
      <c r="A89" s="617"/>
      <c r="B89" s="454"/>
      <c r="C89" s="1125" t="s">
        <v>465</v>
      </c>
      <c r="D89" s="1130"/>
      <c r="E89" s="617"/>
      <c r="F89" s="610" t="s">
        <v>11</v>
      </c>
      <c r="G89" s="616"/>
      <c r="H89" s="610">
        <v>127</v>
      </c>
      <c r="I89" s="610"/>
      <c r="J89" s="610">
        <v>60</v>
      </c>
      <c r="K89" s="610"/>
      <c r="L89" s="610">
        <v>122</v>
      </c>
      <c r="M89" s="610"/>
      <c r="N89" s="610">
        <v>46</v>
      </c>
      <c r="O89" s="431"/>
      <c r="P89" s="432"/>
    </row>
    <row r="90" spans="1:16" s="608" customFormat="1" ht="13.5" hidden="1" customHeight="1">
      <c r="A90" s="612"/>
      <c r="B90" s="613"/>
      <c r="C90" s="1490" t="s">
        <v>478</v>
      </c>
      <c r="D90" s="1490"/>
      <c r="E90" s="612"/>
      <c r="F90" s="610" t="s">
        <v>11</v>
      </c>
      <c r="G90" s="611"/>
      <c r="H90" s="610">
        <v>59</v>
      </c>
      <c r="I90" s="610"/>
      <c r="J90" s="610">
        <v>52</v>
      </c>
      <c r="K90" s="610"/>
      <c r="L90" s="610">
        <v>58</v>
      </c>
      <c r="M90" s="610"/>
      <c r="N90" s="610">
        <v>46</v>
      </c>
      <c r="O90" s="431"/>
      <c r="P90" s="432"/>
    </row>
    <row r="91" spans="1:16" s="614" customFormat="1" ht="3.75" hidden="1" customHeight="1">
      <c r="A91" s="617"/>
      <c r="B91" s="454"/>
      <c r="C91" s="1130"/>
      <c r="D91" s="1130"/>
      <c r="E91" s="617"/>
      <c r="F91" s="477"/>
      <c r="G91" s="616"/>
      <c r="H91" s="477"/>
      <c r="I91" s="477"/>
      <c r="J91" s="477"/>
      <c r="K91" s="477"/>
      <c r="L91" s="477"/>
      <c r="M91" s="477"/>
      <c r="N91" s="477"/>
      <c r="O91" s="431"/>
      <c r="P91" s="432"/>
    </row>
    <row r="92" spans="1:16" s="614" customFormat="1" ht="12" hidden="1" customHeight="1">
      <c r="A92" s="617"/>
      <c r="B92" s="454"/>
      <c r="C92" s="1119" t="s">
        <v>479</v>
      </c>
      <c r="D92" s="603"/>
      <c r="E92" s="617"/>
      <c r="F92" s="477"/>
      <c r="G92" s="616"/>
      <c r="H92" s="477"/>
      <c r="I92" s="477"/>
      <c r="J92" s="477"/>
      <c r="K92" s="477"/>
      <c r="L92" s="477"/>
      <c r="M92" s="477"/>
      <c r="N92" s="477"/>
      <c r="O92" s="431"/>
      <c r="P92" s="432"/>
    </row>
    <row r="93" spans="1:16" s="614" customFormat="1" ht="13.5" hidden="1" customHeight="1">
      <c r="A93" s="617"/>
      <c r="B93" s="454"/>
      <c r="C93" s="330" t="s">
        <v>464</v>
      </c>
      <c r="D93" s="1130"/>
      <c r="E93" s="617"/>
      <c r="F93" s="610">
        <v>5</v>
      </c>
      <c r="G93" s="616"/>
      <c r="H93" s="610">
        <v>5</v>
      </c>
      <c r="I93" s="610"/>
      <c r="J93" s="610">
        <v>4</v>
      </c>
      <c r="K93" s="610"/>
      <c r="L93" s="610">
        <v>9</v>
      </c>
      <c r="M93" s="610"/>
      <c r="N93" s="610">
        <v>1</v>
      </c>
      <c r="O93" s="431"/>
      <c r="P93" s="432"/>
    </row>
    <row r="94" spans="1:16" s="614" customFormat="1" ht="13.5" hidden="1" customHeight="1">
      <c r="A94" s="617"/>
      <c r="B94" s="454"/>
      <c r="C94" s="1125" t="s">
        <v>465</v>
      </c>
      <c r="D94" s="1130"/>
      <c r="E94" s="617"/>
      <c r="F94" s="610">
        <v>334</v>
      </c>
      <c r="G94" s="616"/>
      <c r="H94" s="610">
        <v>849</v>
      </c>
      <c r="I94" s="610"/>
      <c r="J94" s="610">
        <v>35</v>
      </c>
      <c r="K94" s="610"/>
      <c r="L94" s="610">
        <v>986</v>
      </c>
      <c r="M94" s="610"/>
      <c r="N94" s="610">
        <v>21</v>
      </c>
      <c r="O94" s="431"/>
      <c r="P94" s="432"/>
    </row>
    <row r="95" spans="1:16" s="608" customFormat="1" ht="13.5" hidden="1" customHeight="1">
      <c r="A95" s="612"/>
      <c r="B95" s="613"/>
      <c r="C95" s="1490" t="s">
        <v>480</v>
      </c>
      <c r="D95" s="1490"/>
      <c r="E95" s="612"/>
      <c r="F95" s="610">
        <v>120</v>
      </c>
      <c r="G95" s="611"/>
      <c r="H95" s="610">
        <v>171</v>
      </c>
      <c r="I95" s="610"/>
      <c r="J95" s="610">
        <v>35</v>
      </c>
      <c r="K95" s="610"/>
      <c r="L95" s="610">
        <v>717</v>
      </c>
      <c r="M95" s="610"/>
      <c r="N95" s="610">
        <v>13</v>
      </c>
      <c r="O95" s="431"/>
      <c r="P95" s="432"/>
    </row>
    <row r="96" spans="1:16" s="614" customFormat="1" ht="3.75" hidden="1" customHeight="1">
      <c r="A96" s="617"/>
      <c r="B96" s="454"/>
      <c r="C96" s="1130"/>
      <c r="D96" s="1130"/>
      <c r="E96" s="617"/>
      <c r="F96" s="477"/>
      <c r="G96" s="616"/>
      <c r="H96" s="477"/>
      <c r="I96" s="477"/>
      <c r="J96" s="477"/>
      <c r="K96" s="477"/>
      <c r="L96" s="477"/>
      <c r="M96" s="477"/>
      <c r="N96" s="477"/>
      <c r="O96" s="431"/>
      <c r="P96" s="432"/>
    </row>
    <row r="97" spans="1:17" s="614" customFormat="1" ht="12" hidden="1" customHeight="1">
      <c r="A97" s="617"/>
      <c r="B97" s="454"/>
      <c r="C97" s="1119" t="s">
        <v>481</v>
      </c>
      <c r="D97" s="603"/>
      <c r="E97" s="617"/>
      <c r="F97" s="477"/>
      <c r="G97" s="616"/>
      <c r="H97" s="477"/>
      <c r="I97" s="477"/>
      <c r="J97" s="477"/>
      <c r="K97" s="477"/>
      <c r="L97" s="477"/>
      <c r="M97" s="477"/>
      <c r="N97" s="477"/>
      <c r="O97" s="431"/>
      <c r="P97" s="432"/>
    </row>
    <row r="98" spans="1:17" s="614" customFormat="1" ht="14.25" hidden="1" customHeight="1">
      <c r="A98" s="617"/>
      <c r="B98" s="454"/>
      <c r="C98" s="330" t="s">
        <v>464</v>
      </c>
      <c r="D98" s="1130"/>
      <c r="E98" s="617"/>
      <c r="F98" s="610">
        <v>5</v>
      </c>
      <c r="G98" s="616"/>
      <c r="H98" s="610">
        <v>9</v>
      </c>
      <c r="I98" s="610"/>
      <c r="J98" s="610">
        <v>8</v>
      </c>
      <c r="K98" s="610"/>
      <c r="L98" s="610">
        <v>14</v>
      </c>
      <c r="M98" s="610"/>
      <c r="N98" s="610">
        <v>2</v>
      </c>
      <c r="O98" s="431"/>
      <c r="P98" s="432"/>
      <c r="Q98" s="615"/>
    </row>
    <row r="99" spans="1:17" s="614" customFormat="1" ht="14.25" hidden="1" customHeight="1">
      <c r="A99" s="617"/>
      <c r="B99" s="454"/>
      <c r="C99" s="1125" t="s">
        <v>465</v>
      </c>
      <c r="D99" s="1130"/>
      <c r="E99" s="617"/>
      <c r="F99" s="610">
        <v>334</v>
      </c>
      <c r="G99" s="616"/>
      <c r="H99" s="610">
        <v>976</v>
      </c>
      <c r="I99" s="610"/>
      <c r="J99" s="610">
        <v>95</v>
      </c>
      <c r="K99" s="610"/>
      <c r="L99" s="610">
        <v>1108</v>
      </c>
      <c r="M99" s="610"/>
      <c r="N99" s="610">
        <v>67</v>
      </c>
      <c r="O99" s="431"/>
      <c r="P99" s="432"/>
      <c r="Q99" s="615"/>
    </row>
    <row r="100" spans="1:17" s="608" customFormat="1" ht="14.25" hidden="1" customHeight="1">
      <c r="A100" s="612"/>
      <c r="B100" s="613"/>
      <c r="C100" s="1490" t="s">
        <v>482</v>
      </c>
      <c r="D100" s="1490"/>
      <c r="E100" s="612"/>
      <c r="F100" s="610">
        <v>120</v>
      </c>
      <c r="G100" s="611"/>
      <c r="H100" s="610">
        <v>230</v>
      </c>
      <c r="I100" s="610"/>
      <c r="J100" s="610">
        <v>87</v>
      </c>
      <c r="K100" s="610"/>
      <c r="L100" s="610">
        <v>775</v>
      </c>
      <c r="M100" s="610"/>
      <c r="N100" s="610">
        <v>59</v>
      </c>
      <c r="O100" s="431"/>
      <c r="P100" s="432"/>
      <c r="Q100" s="609"/>
    </row>
    <row r="101" spans="1:17" ht="11.25" hidden="1" customHeight="1">
      <c r="A101" s="422"/>
      <c r="B101" s="431"/>
      <c r="C101" s="586"/>
      <c r="D101" s="457"/>
      <c r="E101" s="16"/>
      <c r="F101" s="607"/>
      <c r="G101" s="607"/>
      <c r="H101" s="607"/>
      <c r="I101" s="607"/>
      <c r="J101" s="607"/>
      <c r="K101" s="607"/>
      <c r="L101" s="607"/>
      <c r="M101" s="607"/>
      <c r="N101" s="607"/>
      <c r="O101" s="431"/>
      <c r="P101" s="432"/>
      <c r="Q101" s="585"/>
    </row>
    <row r="102" spans="1:17" s="443" customFormat="1" ht="13.5" hidden="1" customHeight="1">
      <c r="A102" s="439"/>
      <c r="B102" s="441"/>
      <c r="C102" s="599" t="s">
        <v>483</v>
      </c>
      <c r="D102" s="1127"/>
      <c r="E102" s="1127"/>
      <c r="F102" s="1127"/>
      <c r="G102" s="1127"/>
      <c r="H102" s="1127"/>
      <c r="I102" s="1127"/>
      <c r="J102" s="1128"/>
      <c r="K102" s="595"/>
      <c r="L102" s="595"/>
      <c r="M102" s="595"/>
      <c r="N102" s="595"/>
      <c r="O102" s="431"/>
      <c r="P102" s="432"/>
      <c r="Q102" s="605"/>
    </row>
    <row r="103" spans="1:17" s="443" customFormat="1" ht="3" hidden="1" customHeight="1">
      <c r="A103" s="439"/>
      <c r="B103" s="441"/>
      <c r="C103" s="606"/>
      <c r="D103" s="595"/>
      <c r="E103" s="595"/>
      <c r="F103" s="595"/>
      <c r="G103" s="595"/>
      <c r="H103" s="595"/>
      <c r="I103" s="595"/>
      <c r="J103" s="595"/>
      <c r="K103" s="595"/>
      <c r="L103" s="595"/>
      <c r="M103" s="595"/>
      <c r="N103" s="595"/>
      <c r="O103" s="431"/>
      <c r="P103" s="432"/>
      <c r="Q103" s="605"/>
    </row>
    <row r="104" spans="1:17" s="600" customFormat="1" ht="11.25" hidden="1" customHeight="1">
      <c r="A104" s="594"/>
      <c r="B104" s="602"/>
      <c r="C104" s="586"/>
      <c r="D104" s="457"/>
      <c r="E104" s="538"/>
      <c r="F104" s="539" t="s">
        <v>484</v>
      </c>
      <c r="G104" s="538"/>
      <c r="H104" s="539" t="s">
        <v>362</v>
      </c>
      <c r="I104" s="538"/>
      <c r="J104" s="539" t="s">
        <v>363</v>
      </c>
      <c r="K104" s="253"/>
      <c r="L104" s="253"/>
      <c r="M104" s="253"/>
      <c r="N104" s="253"/>
      <c r="O104" s="431"/>
      <c r="P104" s="432"/>
      <c r="Q104" s="601"/>
    </row>
    <row r="105" spans="1:17" s="600" customFormat="1" ht="11.25" hidden="1" customHeight="1">
      <c r="A105" s="594"/>
      <c r="B105" s="602"/>
      <c r="C105" s="1119" t="s">
        <v>477</v>
      </c>
      <c r="D105" s="604"/>
      <c r="E105" s="540"/>
      <c r="F105" s="541"/>
      <c r="G105" s="541"/>
      <c r="H105" s="541"/>
      <c r="I105" s="541"/>
      <c r="J105" s="541"/>
      <c r="K105" s="541"/>
      <c r="L105" s="541"/>
      <c r="M105" s="541"/>
      <c r="N105" s="541"/>
      <c r="O105" s="431"/>
      <c r="P105" s="432"/>
      <c r="Q105" s="601"/>
    </row>
    <row r="106" spans="1:17" s="600" customFormat="1" ht="10.5" hidden="1" customHeight="1">
      <c r="A106" s="594"/>
      <c r="B106" s="602"/>
      <c r="C106" s="330" t="s">
        <v>464</v>
      </c>
      <c r="D106" s="1130"/>
      <c r="E106" s="542"/>
      <c r="F106" s="543" t="s">
        <v>11</v>
      </c>
      <c r="G106" s="543"/>
      <c r="H106" s="543" t="s">
        <v>11</v>
      </c>
      <c r="I106" s="543"/>
      <c r="J106" s="543" t="s">
        <v>11</v>
      </c>
      <c r="K106" s="543"/>
      <c r="L106" s="543"/>
      <c r="M106" s="543"/>
      <c r="N106" s="543"/>
      <c r="O106" s="431"/>
      <c r="P106" s="432"/>
      <c r="Q106" s="601"/>
    </row>
    <row r="107" spans="1:17" s="600" customFormat="1" ht="10.5" hidden="1" customHeight="1">
      <c r="A107" s="594"/>
      <c r="B107" s="602"/>
      <c r="C107" s="1125" t="s">
        <v>465</v>
      </c>
      <c r="D107" s="1130"/>
      <c r="E107" s="542"/>
      <c r="F107" s="543" t="s">
        <v>11</v>
      </c>
      <c r="G107" s="543"/>
      <c r="H107" s="543" t="s">
        <v>11</v>
      </c>
      <c r="I107" s="543"/>
      <c r="J107" s="543" t="s">
        <v>11</v>
      </c>
      <c r="K107" s="543"/>
      <c r="L107" s="543"/>
      <c r="M107" s="543"/>
      <c r="N107" s="543"/>
      <c r="O107" s="431"/>
      <c r="P107" s="432"/>
      <c r="Q107" s="601"/>
    </row>
    <row r="108" spans="1:17" s="600" customFormat="1" ht="10.5" hidden="1" customHeight="1">
      <c r="A108" s="594"/>
      <c r="B108" s="602"/>
      <c r="C108" s="1490" t="s">
        <v>478</v>
      </c>
      <c r="D108" s="1490"/>
      <c r="E108" s="542"/>
      <c r="F108" s="543" t="s">
        <v>11</v>
      </c>
      <c r="G108" s="543"/>
      <c r="H108" s="543" t="s">
        <v>11</v>
      </c>
      <c r="I108" s="543"/>
      <c r="J108" s="543" t="s">
        <v>11</v>
      </c>
      <c r="K108" s="543"/>
      <c r="L108" s="543"/>
      <c r="M108" s="543"/>
      <c r="N108" s="543"/>
      <c r="O108" s="431"/>
      <c r="P108" s="432"/>
      <c r="Q108" s="601"/>
    </row>
    <row r="109" spans="1:17" s="600" customFormat="1" ht="2.25" hidden="1" customHeight="1">
      <c r="A109" s="594"/>
      <c r="B109" s="602"/>
      <c r="C109" s="1130"/>
      <c r="D109" s="1130"/>
      <c r="E109" s="542"/>
      <c r="F109" s="543"/>
      <c r="G109" s="543"/>
      <c r="H109" s="543" t="s">
        <v>11</v>
      </c>
      <c r="I109" s="543"/>
      <c r="J109" s="543"/>
      <c r="K109" s="543"/>
      <c r="L109" s="543"/>
      <c r="M109" s="543"/>
      <c r="N109" s="543"/>
      <c r="O109" s="431"/>
      <c r="P109" s="432"/>
      <c r="Q109" s="601"/>
    </row>
    <row r="110" spans="1:17" s="600" customFormat="1" ht="11.25" hidden="1" customHeight="1">
      <c r="A110" s="594"/>
      <c r="B110" s="602"/>
      <c r="C110" s="1119" t="s">
        <v>479</v>
      </c>
      <c r="D110" s="603"/>
      <c r="E110" s="542"/>
      <c r="F110" s="543"/>
      <c r="G110" s="543"/>
      <c r="H110" s="543"/>
      <c r="I110" s="543"/>
      <c r="J110" s="543"/>
      <c r="K110" s="543"/>
      <c r="L110" s="543"/>
      <c r="M110" s="543"/>
      <c r="N110" s="543"/>
      <c r="O110" s="431"/>
      <c r="P110" s="432"/>
      <c r="Q110" s="601"/>
    </row>
    <row r="111" spans="1:17" s="600" customFormat="1" ht="10.5" hidden="1" customHeight="1">
      <c r="A111" s="594"/>
      <c r="B111" s="602"/>
      <c r="C111" s="330" t="s">
        <v>464</v>
      </c>
      <c r="D111" s="1130"/>
      <c r="E111" s="542"/>
      <c r="F111" s="543" t="s">
        <v>11</v>
      </c>
      <c r="G111" s="543"/>
      <c r="H111" s="543" t="s">
        <v>11</v>
      </c>
      <c r="I111" s="543"/>
      <c r="J111" s="543" t="s">
        <v>11</v>
      </c>
      <c r="K111" s="543"/>
      <c r="L111" s="543"/>
      <c r="M111" s="543"/>
      <c r="N111" s="543"/>
      <c r="O111" s="431"/>
      <c r="P111" s="432"/>
      <c r="Q111" s="601"/>
    </row>
    <row r="112" spans="1:17" s="600" customFormat="1" ht="10.5" hidden="1" customHeight="1">
      <c r="A112" s="594"/>
      <c r="B112" s="602"/>
      <c r="C112" s="1125" t="s">
        <v>465</v>
      </c>
      <c r="D112" s="1130"/>
      <c r="E112" s="542"/>
      <c r="F112" s="543" t="s">
        <v>11</v>
      </c>
      <c r="G112" s="543"/>
      <c r="H112" s="543" t="s">
        <v>11</v>
      </c>
      <c r="I112" s="543"/>
      <c r="J112" s="543" t="s">
        <v>11</v>
      </c>
      <c r="K112" s="543"/>
      <c r="L112" s="543"/>
      <c r="M112" s="543"/>
      <c r="N112" s="543"/>
      <c r="O112" s="431"/>
      <c r="P112" s="432"/>
      <c r="Q112" s="601"/>
    </row>
    <row r="113" spans="1:17" s="600" customFormat="1" ht="10.5" hidden="1" customHeight="1">
      <c r="A113" s="594"/>
      <c r="B113" s="602"/>
      <c r="C113" s="1490" t="s">
        <v>480</v>
      </c>
      <c r="D113" s="1490"/>
      <c r="E113" s="542"/>
      <c r="F113" s="543" t="s">
        <v>11</v>
      </c>
      <c r="G113" s="543"/>
      <c r="H113" s="543" t="s">
        <v>11</v>
      </c>
      <c r="I113" s="543"/>
      <c r="J113" s="543" t="s">
        <v>11</v>
      </c>
      <c r="K113" s="543"/>
      <c r="L113" s="543"/>
      <c r="M113" s="543"/>
      <c r="N113" s="543"/>
      <c r="O113" s="431"/>
      <c r="P113" s="432"/>
      <c r="Q113" s="601"/>
    </row>
    <row r="114" spans="1:17" s="600" customFormat="1" ht="3" hidden="1" customHeight="1">
      <c r="A114" s="594"/>
      <c r="B114" s="602"/>
      <c r="C114" s="1130"/>
      <c r="D114" s="1130"/>
      <c r="E114" s="542"/>
      <c r="F114" s="543"/>
      <c r="G114" s="543"/>
      <c r="H114" s="543"/>
      <c r="I114" s="543"/>
      <c r="J114" s="543"/>
      <c r="K114" s="543"/>
      <c r="L114" s="543"/>
      <c r="M114" s="543"/>
      <c r="N114" s="543"/>
      <c r="O114" s="431"/>
      <c r="P114" s="432"/>
      <c r="Q114" s="601"/>
    </row>
    <row r="115" spans="1:17" s="600" customFormat="1" ht="12" hidden="1" customHeight="1">
      <c r="A115" s="594"/>
      <c r="B115" s="602"/>
      <c r="C115" s="1119" t="s">
        <v>485</v>
      </c>
      <c r="D115" s="603"/>
      <c r="E115" s="542"/>
      <c r="F115" s="543"/>
      <c r="G115" s="543"/>
      <c r="H115" s="543"/>
      <c r="I115" s="543"/>
      <c r="J115" s="543"/>
      <c r="K115" s="543"/>
      <c r="L115" s="543"/>
      <c r="M115" s="543"/>
      <c r="N115" s="543"/>
      <c r="O115" s="431"/>
      <c r="P115" s="432"/>
      <c r="Q115" s="601"/>
    </row>
    <row r="116" spans="1:17" s="600" customFormat="1" ht="10.5" hidden="1" customHeight="1">
      <c r="A116" s="594"/>
      <c r="B116" s="602"/>
      <c r="C116" s="330" t="s">
        <v>464</v>
      </c>
      <c r="D116" s="1130"/>
      <c r="E116" s="250"/>
      <c r="F116" s="535" t="s">
        <v>11</v>
      </c>
      <c r="G116" s="535"/>
      <c r="H116" s="535" t="s">
        <v>11</v>
      </c>
      <c r="I116" s="535"/>
      <c r="J116" s="535" t="s">
        <v>11</v>
      </c>
      <c r="K116" s="535"/>
      <c r="L116" s="535"/>
      <c r="M116" s="535"/>
      <c r="N116" s="535"/>
      <c r="O116" s="431"/>
      <c r="P116" s="432"/>
      <c r="Q116" s="601"/>
    </row>
    <row r="117" spans="1:17" ht="10.5" hidden="1" customHeight="1">
      <c r="A117" s="422"/>
      <c r="B117" s="431"/>
      <c r="C117" s="1125" t="s">
        <v>465</v>
      </c>
      <c r="D117" s="1130"/>
      <c r="E117" s="250"/>
      <c r="F117" s="535" t="s">
        <v>11</v>
      </c>
      <c r="G117" s="535"/>
      <c r="H117" s="535" t="s">
        <v>11</v>
      </c>
      <c r="I117" s="535"/>
      <c r="J117" s="535" t="s">
        <v>11</v>
      </c>
      <c r="K117" s="535"/>
      <c r="L117" s="535"/>
      <c r="M117" s="535"/>
      <c r="N117" s="535"/>
      <c r="O117" s="431"/>
      <c r="P117" s="432"/>
      <c r="Q117" s="585"/>
    </row>
    <row r="118" spans="1:17" ht="10.5" hidden="1" customHeight="1">
      <c r="A118" s="422"/>
      <c r="B118" s="431"/>
      <c r="C118" s="1490" t="s">
        <v>482</v>
      </c>
      <c r="D118" s="1490"/>
      <c r="E118" s="250"/>
      <c r="F118" s="535" t="s">
        <v>11</v>
      </c>
      <c r="G118" s="535"/>
      <c r="H118" s="535" t="s">
        <v>11</v>
      </c>
      <c r="I118" s="535"/>
      <c r="J118" s="535" t="s">
        <v>11</v>
      </c>
      <c r="K118" s="535"/>
      <c r="L118" s="535"/>
      <c r="M118" s="535"/>
      <c r="N118" s="535"/>
      <c r="O118" s="431"/>
      <c r="P118" s="432"/>
      <c r="Q118" s="585"/>
    </row>
    <row r="119" spans="1:17" ht="10.5" hidden="1" customHeight="1">
      <c r="A119" s="422"/>
      <c r="B119" s="431"/>
      <c r="C119" s="1125"/>
      <c r="D119" s="1130"/>
      <c r="E119" s="250"/>
      <c r="F119" s="250"/>
      <c r="G119" s="250"/>
      <c r="H119" s="250"/>
      <c r="I119" s="250"/>
      <c r="J119" s="250"/>
      <c r="K119" s="250"/>
      <c r="L119" s="250"/>
      <c r="M119" s="250"/>
      <c r="N119" s="250"/>
      <c r="O119" s="431"/>
      <c r="P119" s="432"/>
      <c r="Q119" s="585"/>
    </row>
    <row r="120" spans="1:17" ht="10.5" hidden="1" customHeight="1">
      <c r="A120" s="422"/>
      <c r="B120" s="431"/>
      <c r="C120" s="1125"/>
      <c r="D120" s="1130"/>
      <c r="E120" s="250"/>
      <c r="F120" s="250"/>
      <c r="G120" s="250"/>
      <c r="H120" s="250"/>
      <c r="I120" s="250"/>
      <c r="J120" s="250"/>
      <c r="K120" s="250"/>
      <c r="L120" s="250"/>
      <c r="M120" s="250"/>
      <c r="N120" s="250"/>
      <c r="O120" s="431"/>
      <c r="P120" s="432"/>
      <c r="Q120" s="585"/>
    </row>
    <row r="121" spans="1:17" ht="12.75" hidden="1" customHeight="1">
      <c r="A121" s="422"/>
      <c r="B121" s="431"/>
      <c r="C121" s="599" t="s">
        <v>345</v>
      </c>
      <c r="D121" s="598"/>
      <c r="E121" s="1127"/>
      <c r="F121" s="1127"/>
      <c r="G121" s="1127"/>
      <c r="H121" s="1127"/>
      <c r="I121" s="1127"/>
      <c r="J121" s="1127"/>
      <c r="K121" s="1127"/>
      <c r="L121" s="1127"/>
      <c r="M121" s="1127"/>
      <c r="N121" s="1128"/>
      <c r="O121" s="431"/>
      <c r="P121" s="432"/>
      <c r="Q121" s="585"/>
    </row>
    <row r="122" spans="1:17" ht="4.5" hidden="1" customHeight="1">
      <c r="A122" s="422"/>
      <c r="B122" s="431"/>
      <c r="C122" s="597"/>
      <c r="D122" s="596"/>
      <c r="E122" s="595"/>
      <c r="F122" s="595"/>
      <c r="G122" s="595"/>
      <c r="H122" s="595"/>
      <c r="I122" s="595"/>
      <c r="J122" s="595"/>
      <c r="K122" s="595"/>
      <c r="L122" s="595"/>
      <c r="M122" s="595"/>
      <c r="N122" s="595"/>
      <c r="O122" s="431"/>
      <c r="P122" s="432"/>
      <c r="Q122" s="585"/>
    </row>
    <row r="123" spans="1:17" ht="12" hidden="1" customHeight="1">
      <c r="A123" s="422"/>
      <c r="B123" s="431"/>
      <c r="C123" s="1125"/>
      <c r="D123" s="594"/>
      <c r="E123" s="250"/>
      <c r="F123" s="254">
        <v>2004</v>
      </c>
      <c r="G123" s="250"/>
      <c r="H123" s="254">
        <v>2005</v>
      </c>
      <c r="I123" s="250"/>
      <c r="J123" s="254">
        <v>2006</v>
      </c>
      <c r="K123" s="250"/>
      <c r="L123" s="254">
        <v>2007</v>
      </c>
      <c r="M123" s="250"/>
      <c r="N123" s="254">
        <v>2008</v>
      </c>
      <c r="O123" s="431"/>
      <c r="P123" s="432"/>
      <c r="Q123" s="585"/>
    </row>
    <row r="124" spans="1:17" ht="13.5" hidden="1" customHeight="1">
      <c r="A124" s="422"/>
      <c r="B124" s="431"/>
      <c r="C124" s="1125" t="s">
        <v>464</v>
      </c>
      <c r="D124" s="594"/>
      <c r="E124" s="250"/>
      <c r="F124" s="535">
        <v>51</v>
      </c>
      <c r="G124" s="535"/>
      <c r="H124" s="535">
        <v>68</v>
      </c>
      <c r="I124" s="535"/>
      <c r="J124" s="535">
        <v>53</v>
      </c>
      <c r="K124" s="535"/>
      <c r="L124" s="535">
        <v>15</v>
      </c>
      <c r="M124" s="535"/>
      <c r="N124" s="535">
        <v>36</v>
      </c>
      <c r="O124" s="431"/>
      <c r="P124" s="432"/>
      <c r="Q124" s="585"/>
    </row>
    <row r="125" spans="1:17" ht="12.75" hidden="1" customHeight="1">
      <c r="A125" s="422"/>
      <c r="B125" s="431"/>
      <c r="C125" s="1125" t="s">
        <v>465</v>
      </c>
      <c r="D125" s="422"/>
      <c r="E125" s="250"/>
      <c r="F125" s="535">
        <v>3492</v>
      </c>
      <c r="G125" s="535"/>
      <c r="H125" s="535">
        <v>5648</v>
      </c>
      <c r="I125" s="535"/>
      <c r="J125" s="535">
        <v>4077</v>
      </c>
      <c r="K125" s="535"/>
      <c r="L125" s="535">
        <v>453</v>
      </c>
      <c r="M125" s="535"/>
      <c r="N125" s="535">
        <v>2513</v>
      </c>
      <c r="O125" s="431"/>
      <c r="P125" s="432"/>
      <c r="Q125" s="585"/>
    </row>
    <row r="126" spans="1:17" ht="13.5" hidden="1" customHeight="1">
      <c r="A126" s="422"/>
      <c r="B126" s="431"/>
      <c r="C126" s="255"/>
      <c r="D126" s="790" t="s">
        <v>486</v>
      </c>
      <c r="E126" s="250"/>
      <c r="F126" s="536">
        <v>420</v>
      </c>
      <c r="G126" s="535"/>
      <c r="H126" s="536">
        <v>1529</v>
      </c>
      <c r="I126" s="535"/>
      <c r="J126" s="536">
        <v>2183</v>
      </c>
      <c r="K126" s="535"/>
      <c r="L126" s="536">
        <v>34</v>
      </c>
      <c r="M126" s="535"/>
      <c r="N126" s="536">
        <v>169</v>
      </c>
      <c r="O126" s="431"/>
      <c r="P126" s="432"/>
      <c r="Q126" s="585"/>
    </row>
    <row r="127" spans="1:17" ht="12.75" hidden="1" customHeight="1">
      <c r="A127" s="422"/>
      <c r="B127" s="431"/>
      <c r="C127" s="255"/>
      <c r="D127" s="790" t="s">
        <v>487</v>
      </c>
      <c r="E127" s="250"/>
      <c r="F127" s="536">
        <v>1052</v>
      </c>
      <c r="G127" s="535"/>
      <c r="H127" s="536">
        <v>1832</v>
      </c>
      <c r="I127" s="535"/>
      <c r="J127" s="536">
        <v>342</v>
      </c>
      <c r="K127" s="535"/>
      <c r="L127" s="536">
        <v>268</v>
      </c>
      <c r="M127" s="535"/>
      <c r="N127" s="536">
        <v>1043</v>
      </c>
      <c r="O127" s="431"/>
      <c r="P127" s="432"/>
      <c r="Q127" s="585"/>
    </row>
    <row r="128" spans="1:17" ht="14.25" hidden="1" customHeight="1">
      <c r="A128" s="422"/>
      <c r="B128" s="431"/>
      <c r="C128" s="255"/>
      <c r="D128" s="790" t="s">
        <v>488</v>
      </c>
      <c r="E128" s="250"/>
      <c r="F128" s="536">
        <v>1472</v>
      </c>
      <c r="G128" s="535"/>
      <c r="H128" s="536">
        <v>2447</v>
      </c>
      <c r="I128" s="535"/>
      <c r="J128" s="536">
        <v>2525</v>
      </c>
      <c r="K128" s="535"/>
      <c r="L128" s="536">
        <v>302</v>
      </c>
      <c r="M128" s="535"/>
      <c r="N128" s="536">
        <v>1212</v>
      </c>
      <c r="O128" s="431"/>
      <c r="P128" s="432"/>
      <c r="Q128" s="585"/>
    </row>
    <row r="129" spans="1:17" ht="2.25" hidden="1" customHeight="1">
      <c r="A129" s="422"/>
      <c r="B129" s="431"/>
      <c r="C129" s="1125"/>
      <c r="D129" s="1125"/>
      <c r="E129" s="250"/>
      <c r="F129" s="593"/>
      <c r="G129" s="593"/>
      <c r="H129" s="593"/>
      <c r="I129" s="593"/>
      <c r="J129" s="593"/>
      <c r="K129" s="593"/>
      <c r="L129" s="593"/>
      <c r="M129" s="593"/>
      <c r="N129" s="593"/>
      <c r="O129" s="431"/>
      <c r="P129" s="432"/>
      <c r="Q129" s="585"/>
    </row>
    <row r="130" spans="1:17" ht="25.5" hidden="1" customHeight="1">
      <c r="A130" s="422"/>
      <c r="B130" s="431"/>
      <c r="C130" s="1125"/>
      <c r="D130" s="1491" t="s">
        <v>489</v>
      </c>
      <c r="E130" s="1491"/>
      <c r="F130" s="1491"/>
      <c r="G130" s="1491"/>
      <c r="H130" s="1491"/>
      <c r="I130" s="1491"/>
      <c r="J130" s="1491"/>
      <c r="K130" s="1491"/>
      <c r="L130" s="1491"/>
      <c r="M130" s="1491"/>
      <c r="N130" s="1491"/>
      <c r="O130" s="431"/>
      <c r="P130" s="432"/>
      <c r="Q130" s="585"/>
    </row>
    <row r="131" spans="1:17" s="575" customFormat="1" ht="9.75" customHeight="1">
      <c r="A131" s="573"/>
      <c r="B131" s="574"/>
      <c r="C131" s="1492" t="s">
        <v>490</v>
      </c>
      <c r="D131" s="1493"/>
      <c r="E131" s="1493"/>
      <c r="F131" s="1493"/>
      <c r="G131" s="1493"/>
      <c r="H131" s="1493"/>
      <c r="I131" s="1493"/>
      <c r="J131" s="1493"/>
      <c r="K131" s="1493"/>
      <c r="L131" s="1493"/>
      <c r="M131" s="1493"/>
      <c r="N131" s="1493"/>
      <c r="O131" s="431"/>
      <c r="P131" s="592"/>
      <c r="Q131" s="591"/>
    </row>
    <row r="132" spans="1:17" ht="12" customHeight="1">
      <c r="A132" s="422"/>
      <c r="B132" s="431"/>
      <c r="C132" s="556" t="s">
        <v>491</v>
      </c>
      <c r="D132" s="1125"/>
      <c r="E132" s="250"/>
      <c r="F132" s="590" t="s">
        <v>157</v>
      </c>
      <c r="G132" s="1126"/>
      <c r="H132" s="1126"/>
      <c r="I132" s="1126"/>
      <c r="J132" s="1126"/>
      <c r="K132" s="1126"/>
      <c r="L132" s="589"/>
      <c r="M132" s="589"/>
      <c r="N132" s="589"/>
      <c r="O132" s="431"/>
      <c r="P132" s="432"/>
      <c r="Q132" s="585"/>
    </row>
    <row r="133" spans="1:17" ht="17.25" customHeight="1" thickBot="1">
      <c r="A133" s="422"/>
      <c r="B133" s="431"/>
      <c r="C133" s="1489" t="s">
        <v>693</v>
      </c>
      <c r="D133" s="1489"/>
      <c r="E133" s="1489"/>
      <c r="F133" s="1489"/>
      <c r="G133" s="1489"/>
      <c r="H133" s="1489"/>
      <c r="I133" s="1489"/>
      <c r="J133" s="1489"/>
      <c r="K133" s="1489"/>
      <c r="L133" s="1489"/>
      <c r="M133" s="1489"/>
      <c r="N133" s="1489"/>
      <c r="O133" s="588"/>
      <c r="P133" s="431"/>
      <c r="Q133" s="585"/>
    </row>
    <row r="134" spans="1:17" ht="13.5" customHeight="1" thickBot="1">
      <c r="A134" s="422"/>
      <c r="B134" s="431"/>
      <c r="D134" s="431"/>
      <c r="E134" s="587"/>
      <c r="F134" s="655"/>
      <c r="G134" s="655"/>
      <c r="H134" s="655"/>
      <c r="I134" s="655"/>
      <c r="K134" s="655"/>
      <c r="L134" s="655"/>
      <c r="M134" s="655"/>
      <c r="N134" s="655" t="str">
        <f>CONCATENATE(" ",[1]MES!$B$2," ")</f>
        <v xml:space="preserve"> Julho de 2012 </v>
      </c>
      <c r="O134" s="582">
        <v>9</v>
      </c>
      <c r="P134" s="431"/>
      <c r="Q134" s="585"/>
    </row>
    <row r="135" spans="1:17" ht="15" customHeight="1">
      <c r="B135" s="557"/>
    </row>
    <row r="136" spans="1:17">
      <c r="B136" s="557"/>
      <c r="D136" s="426" t="s">
        <v>39</v>
      </c>
    </row>
    <row r="137" spans="1:17">
      <c r="B137" s="557"/>
    </row>
    <row r="138" spans="1:17">
      <c r="B138" s="557"/>
    </row>
    <row r="139" spans="1:17">
      <c r="B139" s="557"/>
    </row>
    <row r="140" spans="1:17">
      <c r="B140" s="557"/>
    </row>
    <row r="145" spans="15:15" ht="8.25" customHeight="1"/>
    <row r="147" spans="15:15" ht="9" customHeight="1">
      <c r="O147" s="492"/>
    </row>
    <row r="148" spans="15:15" ht="8.25" customHeight="1">
      <c r="O148" s="1122"/>
    </row>
    <row r="149" spans="15:15" ht="9.75" customHeight="1"/>
  </sheetData>
  <mergeCells count="19">
    <mergeCell ref="C95:D95"/>
    <mergeCell ref="C7:D8"/>
    <mergeCell ref="F8:J8"/>
    <mergeCell ref="L8:N8"/>
    <mergeCell ref="C9:D9"/>
    <mergeCell ref="C35:D35"/>
    <mergeCell ref="D69:J69"/>
    <mergeCell ref="R69:T69"/>
    <mergeCell ref="C72:D72"/>
    <mergeCell ref="J83:N83"/>
    <mergeCell ref="F85:L85"/>
    <mergeCell ref="C90:D90"/>
    <mergeCell ref="C133:N133"/>
    <mergeCell ref="C100:D100"/>
    <mergeCell ref="C108:D108"/>
    <mergeCell ref="C113:D113"/>
    <mergeCell ref="C118:D118"/>
    <mergeCell ref="D130:N130"/>
    <mergeCell ref="C131:N131"/>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sheetPr>
    <tabColor indexed="17"/>
  </sheetPr>
  <dimension ref="A1:AF107"/>
  <sheetViews>
    <sheetView showRuler="0" topLeftCell="A46" zoomScaleNormal="100" workbookViewId="0">
      <selection activeCell="AL66" sqref="AL66"/>
    </sheetView>
  </sheetViews>
  <sheetFormatPr defaultRowHeight="12.75"/>
  <cols>
    <col min="1" max="1" width="0.5703125" style="297" customWidth="1"/>
    <col min="2" max="2" width="2.5703125" style="297" customWidth="1"/>
    <col min="3" max="3" width="2.42578125" style="297" customWidth="1"/>
    <col min="4" max="4" width="27" style="297" customWidth="1"/>
    <col min="5" max="5" width="6.140625" style="297" hidden="1" customWidth="1"/>
    <col min="6" max="6" width="4.85546875" style="297" customWidth="1"/>
    <col min="7" max="7" width="0.28515625" style="297" customWidth="1"/>
    <col min="8" max="8" width="4.85546875" style="297" customWidth="1"/>
    <col min="9" max="9" width="0.28515625" style="297" customWidth="1"/>
    <col min="10" max="10" width="4.85546875" style="297" customWidth="1"/>
    <col min="11" max="11" width="0.28515625" style="297" customWidth="1"/>
    <col min="12" max="12" width="4.85546875" style="297" customWidth="1"/>
    <col min="13" max="13" width="0.42578125" style="297" customWidth="1"/>
    <col min="14" max="14" width="4.85546875" style="297" customWidth="1"/>
    <col min="15" max="15" width="0.28515625" style="297" customWidth="1"/>
    <col min="16" max="16" width="4.85546875" style="297" customWidth="1"/>
    <col min="17" max="17" width="0.28515625" style="297" customWidth="1"/>
    <col min="18" max="18" width="4.85546875" style="297" customWidth="1"/>
    <col min="19" max="19" width="0.28515625" style="297" customWidth="1"/>
    <col min="20" max="20" width="4.85546875" style="297" customWidth="1"/>
    <col min="21" max="21" width="0.28515625" style="297" customWidth="1"/>
    <col min="22" max="22" width="4.85546875" style="297" customWidth="1"/>
    <col min="23" max="23" width="0.28515625" style="297" customWidth="1"/>
    <col min="24" max="24" width="4.85546875" style="297" customWidth="1"/>
    <col min="25" max="25" width="0.28515625" style="297" customWidth="1"/>
    <col min="26" max="26" width="4.85546875" style="297" customWidth="1"/>
    <col min="27" max="27" width="0.28515625" style="297" customWidth="1"/>
    <col min="28" max="28" width="4.85546875" style="297" customWidth="1"/>
    <col min="29" max="29" width="0.28515625" style="297" customWidth="1"/>
    <col min="30" max="30" width="4.85546875" style="297" customWidth="1"/>
    <col min="31" max="31" width="2.5703125" style="297" customWidth="1"/>
    <col min="32" max="32" width="0.7109375" style="297" customWidth="1"/>
    <col min="33" max="16384" width="9.140625" style="297"/>
  </cols>
  <sheetData>
    <row r="1" spans="1:32" ht="13.5" customHeight="1" thickBot="1">
      <c r="A1" s="4"/>
      <c r="B1" s="29"/>
      <c r="C1" s="29"/>
      <c r="D1" s="28"/>
      <c r="E1" s="29"/>
      <c r="F1" s="1173"/>
      <c r="G1" s="1173"/>
      <c r="H1" s="1173"/>
      <c r="I1" s="1173"/>
      <c r="J1" s="1502" t="s">
        <v>411</v>
      </c>
      <c r="K1" s="1502"/>
      <c r="L1" s="1502"/>
      <c r="M1" s="1502"/>
      <c r="N1" s="1502"/>
      <c r="O1" s="1502"/>
      <c r="P1" s="1502"/>
      <c r="Q1" s="1502"/>
      <c r="R1" s="1502"/>
      <c r="S1" s="1502"/>
      <c r="T1" s="1502"/>
      <c r="U1" s="1502"/>
      <c r="V1" s="1502"/>
      <c r="W1" s="1502"/>
      <c r="X1" s="1502"/>
      <c r="Y1" s="1502"/>
      <c r="Z1" s="1502"/>
      <c r="AA1" s="1502"/>
      <c r="AB1" s="1502"/>
      <c r="AC1" s="1502"/>
      <c r="AD1" s="1503"/>
      <c r="AE1" s="302"/>
      <c r="AF1" s="4"/>
    </row>
    <row r="2" spans="1:32" ht="6" customHeight="1">
      <c r="A2" s="4"/>
      <c r="B2" s="1504"/>
      <c r="C2" s="1505"/>
      <c r="D2" s="1505"/>
      <c r="E2" s="19"/>
      <c r="F2" s="19"/>
      <c r="G2" s="8"/>
      <c r="H2" s="8"/>
      <c r="I2" s="8"/>
      <c r="J2" s="8"/>
      <c r="K2" s="8"/>
      <c r="L2" s="8"/>
      <c r="M2" s="8"/>
      <c r="N2" s="8"/>
      <c r="O2" s="8"/>
      <c r="P2" s="8"/>
      <c r="Q2" s="8"/>
      <c r="R2" s="8"/>
      <c r="S2" s="8"/>
      <c r="T2" s="8"/>
      <c r="U2" s="8"/>
      <c r="V2" s="8"/>
      <c r="W2" s="8"/>
      <c r="X2" s="8"/>
      <c r="Y2" s="8"/>
      <c r="Z2" s="8"/>
      <c r="AA2" s="8"/>
      <c r="AB2" s="8"/>
      <c r="AC2" s="8"/>
      <c r="AD2" s="8"/>
      <c r="AE2" s="493"/>
      <c r="AF2" s="4"/>
    </row>
    <row r="3" spans="1:32" ht="13.5" customHeight="1" thickBot="1">
      <c r="A3" s="4"/>
      <c r="B3" s="30"/>
      <c r="C3" s="8"/>
      <c r="D3" s="8"/>
      <c r="E3" s="8"/>
      <c r="F3" s="883"/>
      <c r="G3" s="883"/>
      <c r="H3" s="883"/>
      <c r="I3" s="883"/>
      <c r="J3" s="883"/>
      <c r="K3" s="883"/>
      <c r="L3" s="883"/>
      <c r="M3" s="883"/>
      <c r="N3" s="494"/>
      <c r="O3" s="883"/>
      <c r="P3" s="883"/>
      <c r="Q3" s="883"/>
      <c r="R3" s="883"/>
      <c r="S3" s="883"/>
      <c r="T3" s="883"/>
      <c r="U3" s="883"/>
      <c r="V3" s="883"/>
      <c r="W3" s="883"/>
      <c r="X3" s="883"/>
      <c r="Y3" s="883"/>
      <c r="Z3" s="883"/>
      <c r="AA3" s="883"/>
      <c r="AB3" s="883"/>
      <c r="AC3" s="883"/>
      <c r="AD3" s="883" t="s">
        <v>100</v>
      </c>
      <c r="AE3" s="8"/>
      <c r="AF3" s="4"/>
    </row>
    <row r="4" spans="1:32" s="12" customFormat="1" ht="13.5" customHeight="1" thickBot="1">
      <c r="A4" s="11"/>
      <c r="B4" s="31"/>
      <c r="C4" s="296" t="s">
        <v>412</v>
      </c>
      <c r="D4" s="303"/>
      <c r="E4" s="304"/>
      <c r="F4" s="305"/>
      <c r="G4" s="305"/>
      <c r="H4" s="305"/>
      <c r="I4" s="305"/>
      <c r="J4" s="305"/>
      <c r="K4" s="305"/>
      <c r="L4" s="305"/>
      <c r="M4" s="305"/>
      <c r="N4" s="305"/>
      <c r="O4" s="305"/>
      <c r="P4" s="305"/>
      <c r="Q4" s="305"/>
      <c r="R4" s="305"/>
      <c r="S4" s="305"/>
      <c r="T4" s="305"/>
      <c r="U4" s="305"/>
      <c r="V4" s="305"/>
      <c r="W4" s="305"/>
      <c r="X4" s="305"/>
      <c r="Y4" s="305"/>
      <c r="Z4" s="305"/>
      <c r="AA4" s="305"/>
      <c r="AB4" s="305"/>
      <c r="AC4" s="305"/>
      <c r="AD4" s="305"/>
      <c r="AE4" s="8"/>
      <c r="AF4" s="11"/>
    </row>
    <row r="5" spans="1:32" ht="4.5" customHeight="1">
      <c r="A5" s="4"/>
      <c r="B5" s="30"/>
      <c r="C5" s="1506" t="s">
        <v>106</v>
      </c>
      <c r="D5" s="1506"/>
      <c r="E5" s="5"/>
      <c r="F5" s="1508"/>
      <c r="G5" s="1508"/>
      <c r="H5" s="1508"/>
      <c r="I5" s="1508"/>
      <c r="J5" s="1508"/>
      <c r="K5" s="1508"/>
      <c r="L5" s="1508"/>
      <c r="M5" s="1508"/>
      <c r="N5" s="1508"/>
      <c r="O5" s="1508"/>
      <c r="P5" s="1508"/>
      <c r="Q5" s="1508"/>
      <c r="R5" s="1508"/>
      <c r="S5" s="1508"/>
      <c r="T5" s="1508"/>
      <c r="U5" s="1508"/>
      <c r="V5" s="1508"/>
      <c r="W5" s="1508"/>
      <c r="X5" s="1508"/>
      <c r="Y5" s="5"/>
      <c r="Z5" s="5"/>
      <c r="AA5" s="5"/>
      <c r="AB5" s="5"/>
      <c r="AC5" s="5"/>
      <c r="AD5" s="5"/>
      <c r="AE5" s="8"/>
      <c r="AF5" s="4"/>
    </row>
    <row r="6" spans="1:32" ht="12" customHeight="1">
      <c r="A6" s="4"/>
      <c r="B6" s="30"/>
      <c r="C6" s="1507"/>
      <c r="D6" s="1507"/>
      <c r="E6" s="1174"/>
      <c r="F6" s="1509">
        <v>2011</v>
      </c>
      <c r="G6" s="1509"/>
      <c r="H6" s="1509"/>
      <c r="I6" s="1509"/>
      <c r="J6" s="1509"/>
      <c r="K6" s="1509"/>
      <c r="L6" s="1509"/>
      <c r="M6" s="1509"/>
      <c r="N6" s="1509"/>
      <c r="O6" s="1509"/>
      <c r="P6" s="1509"/>
      <c r="Q6" s="1509"/>
      <c r="R6" s="1509"/>
      <c r="S6" s="495"/>
      <c r="T6" s="1510">
        <v>2012</v>
      </c>
      <c r="U6" s="1510"/>
      <c r="V6" s="1510"/>
      <c r="W6" s="1510"/>
      <c r="X6" s="1510"/>
      <c r="Y6" s="1510"/>
      <c r="Z6" s="1510"/>
      <c r="AA6" s="1510"/>
      <c r="AB6" s="1510"/>
      <c r="AC6" s="1510"/>
      <c r="AD6" s="1510"/>
      <c r="AE6" s="8"/>
      <c r="AF6" s="4"/>
    </row>
    <row r="7" spans="1:32">
      <c r="A7" s="4"/>
      <c r="B7" s="30"/>
      <c r="C7" s="1175"/>
      <c r="D7" s="1175"/>
      <c r="E7" s="16"/>
      <c r="F7" s="696" t="s">
        <v>150</v>
      </c>
      <c r="G7" s="1174"/>
      <c r="H7" s="696" t="s">
        <v>149</v>
      </c>
      <c r="I7" s="1174"/>
      <c r="J7" s="696" t="s">
        <v>148</v>
      </c>
      <c r="K7" s="1174"/>
      <c r="L7" s="696" t="s">
        <v>147</v>
      </c>
      <c r="M7" s="1174"/>
      <c r="N7" s="696" t="s">
        <v>146</v>
      </c>
      <c r="O7" s="1174"/>
      <c r="P7" s="696" t="s">
        <v>145</v>
      </c>
      <c r="Q7" s="1174"/>
      <c r="R7" s="696" t="s">
        <v>144</v>
      </c>
      <c r="S7" s="1174"/>
      <c r="T7" s="696" t="s">
        <v>143</v>
      </c>
      <c r="U7" s="1174"/>
      <c r="V7" s="696" t="s">
        <v>154</v>
      </c>
      <c r="W7" s="1174"/>
      <c r="X7" s="696" t="s">
        <v>153</v>
      </c>
      <c r="Y7" s="1174"/>
      <c r="Z7" s="696" t="s">
        <v>152</v>
      </c>
      <c r="AA7" s="1174"/>
      <c r="AB7" s="696" t="s">
        <v>151</v>
      </c>
      <c r="AC7" s="1174"/>
      <c r="AD7" s="696" t="s">
        <v>150</v>
      </c>
      <c r="AE7" s="5"/>
      <c r="AF7" s="4"/>
    </row>
    <row r="8" spans="1:32" ht="3" customHeight="1">
      <c r="A8" s="4"/>
      <c r="B8" s="30"/>
      <c r="C8" s="1175"/>
      <c r="D8" s="1175"/>
      <c r="E8" s="16"/>
      <c r="F8" s="4"/>
      <c r="G8" s="4"/>
      <c r="H8" s="4"/>
      <c r="I8" s="4"/>
      <c r="J8" s="4"/>
      <c r="K8" s="4"/>
      <c r="L8" s="4"/>
      <c r="M8" s="4"/>
      <c r="N8" s="4"/>
      <c r="O8" s="4"/>
      <c r="P8" s="4"/>
      <c r="Q8" s="4"/>
      <c r="R8" s="4"/>
      <c r="S8" s="4"/>
      <c r="T8" s="4"/>
      <c r="U8" s="4"/>
      <c r="V8" s="4"/>
      <c r="W8" s="4"/>
      <c r="X8" s="4"/>
      <c r="Y8" s="4"/>
      <c r="Z8" s="4"/>
      <c r="AA8" s="4"/>
      <c r="AB8" s="4"/>
      <c r="AC8" s="4"/>
      <c r="AD8" s="4"/>
      <c r="AE8" s="5"/>
      <c r="AF8" s="4"/>
    </row>
    <row r="9" spans="1:32" s="307" customFormat="1" ht="12" customHeight="1">
      <c r="A9" s="294"/>
      <c r="B9" s="295"/>
      <c r="C9" s="1511" t="s">
        <v>95</v>
      </c>
      <c r="D9" s="1511"/>
      <c r="E9" s="496"/>
      <c r="F9" s="497">
        <v>48249</v>
      </c>
      <c r="G9" s="497"/>
      <c r="H9" s="497">
        <v>55035</v>
      </c>
      <c r="I9" s="497"/>
      <c r="J9" s="497">
        <v>53796</v>
      </c>
      <c r="K9" s="497"/>
      <c r="L9" s="497">
        <v>80462</v>
      </c>
      <c r="M9" s="497"/>
      <c r="N9" s="497">
        <v>69512</v>
      </c>
      <c r="O9" s="497"/>
      <c r="P9" s="497">
        <v>68710</v>
      </c>
      <c r="Q9" s="497"/>
      <c r="R9" s="497">
        <v>64188</v>
      </c>
      <c r="S9" s="497"/>
      <c r="T9" s="497">
        <v>75849</v>
      </c>
      <c r="U9" s="497"/>
      <c r="V9" s="497">
        <v>60228</v>
      </c>
      <c r="W9" s="497"/>
      <c r="X9" s="497">
        <v>65429</v>
      </c>
      <c r="Y9" s="497"/>
      <c r="Z9" s="497">
        <v>52960</v>
      </c>
      <c r="AA9" s="497"/>
      <c r="AB9" s="497">
        <v>56835</v>
      </c>
      <c r="AC9" s="497"/>
      <c r="AD9" s="497">
        <v>56165</v>
      </c>
      <c r="AE9" s="306"/>
      <c r="AF9" s="294"/>
    </row>
    <row r="10" spans="1:32" s="300" customFormat="1" ht="11.25" customHeight="1">
      <c r="A10" s="298"/>
      <c r="B10" s="498"/>
      <c r="C10" s="330" t="s">
        <v>359</v>
      </c>
      <c r="D10" s="499"/>
      <c r="E10" s="500"/>
      <c r="F10" s="501">
        <v>17261</v>
      </c>
      <c r="G10" s="502"/>
      <c r="H10" s="501">
        <v>20103</v>
      </c>
      <c r="I10" s="502"/>
      <c r="J10" s="501">
        <v>18287</v>
      </c>
      <c r="K10" s="502"/>
      <c r="L10" s="501">
        <v>27950</v>
      </c>
      <c r="M10" s="502"/>
      <c r="N10" s="501">
        <v>22732</v>
      </c>
      <c r="O10" s="502"/>
      <c r="P10" s="501">
        <v>22427</v>
      </c>
      <c r="Q10" s="502"/>
      <c r="R10" s="501">
        <v>22391</v>
      </c>
      <c r="S10" s="502"/>
      <c r="T10" s="501">
        <v>24883</v>
      </c>
      <c r="U10" s="502"/>
      <c r="V10" s="501">
        <v>20153</v>
      </c>
      <c r="W10" s="502"/>
      <c r="X10" s="501">
        <v>22596</v>
      </c>
      <c r="Y10" s="502"/>
      <c r="Z10" s="501">
        <v>17821</v>
      </c>
      <c r="AA10" s="502"/>
      <c r="AB10" s="501">
        <v>19786</v>
      </c>
      <c r="AC10" s="502"/>
      <c r="AD10" s="501">
        <v>19827</v>
      </c>
      <c r="AE10" s="503"/>
      <c r="AF10" s="298"/>
    </row>
    <row r="11" spans="1:32" s="300" customFormat="1" ht="11.25" customHeight="1">
      <c r="A11" s="298"/>
      <c r="B11" s="498"/>
      <c r="C11" s="330" t="s">
        <v>360</v>
      </c>
      <c r="D11" s="499"/>
      <c r="E11" s="500"/>
      <c r="F11" s="501">
        <v>10007</v>
      </c>
      <c r="G11" s="502"/>
      <c r="H11" s="501">
        <v>11616</v>
      </c>
      <c r="I11" s="502"/>
      <c r="J11" s="501">
        <v>11827</v>
      </c>
      <c r="K11" s="502"/>
      <c r="L11" s="501">
        <v>18273</v>
      </c>
      <c r="M11" s="502"/>
      <c r="N11" s="501">
        <v>14350</v>
      </c>
      <c r="O11" s="502"/>
      <c r="P11" s="501">
        <v>13469</v>
      </c>
      <c r="Q11" s="502"/>
      <c r="R11" s="501">
        <v>13021</v>
      </c>
      <c r="S11" s="502"/>
      <c r="T11" s="501">
        <v>15808</v>
      </c>
      <c r="U11" s="502"/>
      <c r="V11" s="501">
        <v>11992</v>
      </c>
      <c r="W11" s="502"/>
      <c r="X11" s="501">
        <v>13007</v>
      </c>
      <c r="Y11" s="502"/>
      <c r="Z11" s="501">
        <v>11124</v>
      </c>
      <c r="AA11" s="502"/>
      <c r="AB11" s="501">
        <v>11586</v>
      </c>
      <c r="AC11" s="502"/>
      <c r="AD11" s="501">
        <v>11771</v>
      </c>
      <c r="AE11" s="503"/>
      <c r="AF11" s="298"/>
    </row>
    <row r="12" spans="1:32" s="300" customFormat="1" ht="11.25" customHeight="1">
      <c r="A12" s="298"/>
      <c r="B12" s="498"/>
      <c r="C12" s="330" t="s">
        <v>361</v>
      </c>
      <c r="D12" s="499"/>
      <c r="E12" s="500"/>
      <c r="F12" s="501">
        <v>12612</v>
      </c>
      <c r="G12" s="502"/>
      <c r="H12" s="501">
        <v>13820</v>
      </c>
      <c r="I12" s="502"/>
      <c r="J12" s="501">
        <v>13884</v>
      </c>
      <c r="K12" s="502"/>
      <c r="L12" s="501">
        <v>19185</v>
      </c>
      <c r="M12" s="502"/>
      <c r="N12" s="501">
        <v>17048</v>
      </c>
      <c r="O12" s="502"/>
      <c r="P12" s="501">
        <v>16269</v>
      </c>
      <c r="Q12" s="502"/>
      <c r="R12" s="501">
        <v>16175</v>
      </c>
      <c r="S12" s="502"/>
      <c r="T12" s="501">
        <v>19525</v>
      </c>
      <c r="U12" s="502"/>
      <c r="V12" s="501">
        <v>16193</v>
      </c>
      <c r="W12" s="502"/>
      <c r="X12" s="501">
        <v>17424</v>
      </c>
      <c r="Y12" s="502"/>
      <c r="Z12" s="501">
        <v>14414</v>
      </c>
      <c r="AA12" s="502"/>
      <c r="AB12" s="501">
        <v>15559</v>
      </c>
      <c r="AC12" s="502"/>
      <c r="AD12" s="501">
        <v>14604</v>
      </c>
      <c r="AE12" s="503"/>
      <c r="AF12" s="298"/>
    </row>
    <row r="13" spans="1:32" s="300" customFormat="1" ht="11.25" customHeight="1">
      <c r="A13" s="298"/>
      <c r="B13" s="498"/>
      <c r="C13" s="330" t="s">
        <v>362</v>
      </c>
      <c r="D13" s="499"/>
      <c r="E13" s="500"/>
      <c r="F13" s="501">
        <v>4031</v>
      </c>
      <c r="G13" s="502"/>
      <c r="H13" s="501">
        <v>4691</v>
      </c>
      <c r="I13" s="502"/>
      <c r="J13" s="501">
        <v>4970</v>
      </c>
      <c r="K13" s="502"/>
      <c r="L13" s="501">
        <v>7193</v>
      </c>
      <c r="M13" s="502"/>
      <c r="N13" s="501">
        <v>6753</v>
      </c>
      <c r="O13" s="502"/>
      <c r="P13" s="501">
        <v>5706</v>
      </c>
      <c r="Q13" s="502"/>
      <c r="R13" s="501">
        <v>5179</v>
      </c>
      <c r="S13" s="502"/>
      <c r="T13" s="501">
        <v>6831</v>
      </c>
      <c r="U13" s="502"/>
      <c r="V13" s="501">
        <v>5677</v>
      </c>
      <c r="W13" s="502"/>
      <c r="X13" s="501">
        <v>5586</v>
      </c>
      <c r="Y13" s="502"/>
      <c r="Z13" s="501">
        <v>4449</v>
      </c>
      <c r="AA13" s="502"/>
      <c r="AB13" s="501">
        <v>4534</v>
      </c>
      <c r="AC13" s="502"/>
      <c r="AD13" s="501">
        <v>4850</v>
      </c>
      <c r="AE13" s="503"/>
      <c r="AF13" s="298"/>
    </row>
    <row r="14" spans="1:32" s="300" customFormat="1" ht="11.25" customHeight="1">
      <c r="A14" s="298"/>
      <c r="B14" s="498"/>
      <c r="C14" s="330" t="s">
        <v>363</v>
      </c>
      <c r="D14" s="499"/>
      <c r="E14" s="500"/>
      <c r="F14" s="501">
        <v>2542</v>
      </c>
      <c r="G14" s="502"/>
      <c r="H14" s="501">
        <v>2697</v>
      </c>
      <c r="I14" s="502"/>
      <c r="J14" s="501">
        <v>2698</v>
      </c>
      <c r="K14" s="502"/>
      <c r="L14" s="501">
        <v>4752</v>
      </c>
      <c r="M14" s="502"/>
      <c r="N14" s="501">
        <v>5342</v>
      </c>
      <c r="O14" s="502"/>
      <c r="P14" s="501">
        <v>7631</v>
      </c>
      <c r="Q14" s="502"/>
      <c r="R14" s="501">
        <v>4730</v>
      </c>
      <c r="S14" s="502"/>
      <c r="T14" s="501">
        <v>5261</v>
      </c>
      <c r="U14" s="502"/>
      <c r="V14" s="501">
        <v>3663</v>
      </c>
      <c r="W14" s="502"/>
      <c r="X14" s="501">
        <v>3698</v>
      </c>
      <c r="Y14" s="502"/>
      <c r="Z14" s="501">
        <v>2882</v>
      </c>
      <c r="AA14" s="502"/>
      <c r="AB14" s="501">
        <v>3061</v>
      </c>
      <c r="AC14" s="502"/>
      <c r="AD14" s="501">
        <v>2904</v>
      </c>
      <c r="AE14" s="503"/>
      <c r="AF14" s="298"/>
    </row>
    <row r="15" spans="1:32" s="300" customFormat="1" ht="11.25" customHeight="1">
      <c r="A15" s="298"/>
      <c r="B15" s="498"/>
      <c r="C15" s="330" t="s">
        <v>255</v>
      </c>
      <c r="D15" s="499"/>
      <c r="E15" s="500"/>
      <c r="F15" s="501">
        <v>829</v>
      </c>
      <c r="G15" s="502"/>
      <c r="H15" s="501">
        <v>953</v>
      </c>
      <c r="I15" s="502"/>
      <c r="J15" s="501">
        <v>938</v>
      </c>
      <c r="K15" s="502"/>
      <c r="L15" s="501">
        <v>1631</v>
      </c>
      <c r="M15" s="502"/>
      <c r="N15" s="501">
        <v>1584</v>
      </c>
      <c r="O15" s="502"/>
      <c r="P15" s="501">
        <v>1641</v>
      </c>
      <c r="Q15" s="502"/>
      <c r="R15" s="501">
        <v>1439</v>
      </c>
      <c r="S15" s="502"/>
      <c r="T15" s="501">
        <v>1854</v>
      </c>
      <c r="U15" s="502"/>
      <c r="V15" s="501">
        <v>1299</v>
      </c>
      <c r="W15" s="502"/>
      <c r="X15" s="501">
        <v>1411</v>
      </c>
      <c r="Y15" s="502"/>
      <c r="Z15" s="501">
        <v>1188</v>
      </c>
      <c r="AA15" s="502"/>
      <c r="AB15" s="501">
        <v>1085</v>
      </c>
      <c r="AC15" s="502"/>
      <c r="AD15" s="501">
        <v>1020</v>
      </c>
      <c r="AE15" s="503"/>
      <c r="AF15" s="298"/>
    </row>
    <row r="16" spans="1:32" s="300" customFormat="1" ht="11.25" customHeight="1">
      <c r="A16" s="298"/>
      <c r="B16" s="498"/>
      <c r="C16" s="330" t="s">
        <v>256</v>
      </c>
      <c r="D16" s="499"/>
      <c r="E16" s="504"/>
      <c r="F16" s="501">
        <v>967</v>
      </c>
      <c r="G16" s="502"/>
      <c r="H16" s="501">
        <v>1155</v>
      </c>
      <c r="I16" s="502"/>
      <c r="J16" s="501">
        <v>1192</v>
      </c>
      <c r="K16" s="502"/>
      <c r="L16" s="501">
        <v>1478</v>
      </c>
      <c r="M16" s="502"/>
      <c r="N16" s="501">
        <v>1703</v>
      </c>
      <c r="O16" s="502"/>
      <c r="P16" s="501">
        <v>1567</v>
      </c>
      <c r="Q16" s="502"/>
      <c r="R16" s="501">
        <v>1253</v>
      </c>
      <c r="S16" s="502"/>
      <c r="T16" s="501">
        <v>1687</v>
      </c>
      <c r="U16" s="502"/>
      <c r="V16" s="501">
        <v>1251</v>
      </c>
      <c r="W16" s="502"/>
      <c r="X16" s="501">
        <v>1707</v>
      </c>
      <c r="Y16" s="502"/>
      <c r="Z16" s="501">
        <v>1082</v>
      </c>
      <c r="AA16" s="502"/>
      <c r="AB16" s="501">
        <v>1224</v>
      </c>
      <c r="AC16" s="502"/>
      <c r="AD16" s="501">
        <v>1189</v>
      </c>
      <c r="AE16" s="503"/>
      <c r="AF16" s="298"/>
    </row>
    <row r="17" spans="1:32" s="300" customFormat="1" ht="4.5" customHeight="1">
      <c r="A17" s="298"/>
      <c r="B17" s="498"/>
      <c r="C17" s="245"/>
      <c r="D17" s="499"/>
      <c r="E17" s="505"/>
      <c r="F17" s="502"/>
      <c r="G17" s="502"/>
      <c r="H17" s="502"/>
      <c r="I17" s="502"/>
      <c r="J17" s="502"/>
      <c r="K17" s="502"/>
      <c r="L17" s="502"/>
      <c r="M17" s="502"/>
      <c r="N17" s="502"/>
      <c r="O17" s="502"/>
      <c r="P17" s="502"/>
      <c r="Q17" s="502"/>
      <c r="R17" s="502"/>
      <c r="S17" s="502"/>
      <c r="T17" s="502"/>
      <c r="U17" s="502"/>
      <c r="V17" s="502"/>
      <c r="W17" s="502"/>
      <c r="X17" s="502"/>
      <c r="Y17" s="502"/>
      <c r="Z17" s="502"/>
      <c r="AA17" s="502"/>
      <c r="AB17" s="502"/>
      <c r="AC17" s="502"/>
      <c r="AD17" s="502"/>
      <c r="AE17" s="503"/>
      <c r="AF17" s="298"/>
    </row>
    <row r="18" spans="1:32" s="510" customFormat="1" ht="10.5" customHeight="1">
      <c r="A18" s="506"/>
      <c r="B18" s="507"/>
      <c r="C18" s="1511" t="s">
        <v>525</v>
      </c>
      <c r="D18" s="1511"/>
      <c r="E18" s="496"/>
      <c r="F18" s="508"/>
      <c r="G18" s="508"/>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509"/>
      <c r="AF18" s="506"/>
    </row>
    <row r="19" spans="1:32" s="300" customFormat="1" ht="12" customHeight="1">
      <c r="A19" s="298"/>
      <c r="B19" s="498"/>
      <c r="C19" s="330" t="s">
        <v>413</v>
      </c>
      <c r="D19" s="499"/>
      <c r="E19" s="511"/>
      <c r="F19" s="501">
        <v>8810</v>
      </c>
      <c r="G19" s="502"/>
      <c r="H19" s="501">
        <v>7983</v>
      </c>
      <c r="I19" s="502"/>
      <c r="J19" s="501">
        <v>7451</v>
      </c>
      <c r="K19" s="502"/>
      <c r="L19" s="501">
        <v>10216</v>
      </c>
      <c r="M19" s="502"/>
      <c r="N19" s="501">
        <v>10052</v>
      </c>
      <c r="O19" s="502"/>
      <c r="P19" s="501">
        <v>10596</v>
      </c>
      <c r="Q19" s="502"/>
      <c r="R19" s="501">
        <v>8098</v>
      </c>
      <c r="S19" s="502"/>
      <c r="T19" s="501">
        <v>10654</v>
      </c>
      <c r="U19" s="502"/>
      <c r="V19" s="501">
        <v>8001</v>
      </c>
      <c r="W19" s="502"/>
      <c r="X19" s="501">
        <v>8468</v>
      </c>
      <c r="Y19" s="502"/>
      <c r="Z19" s="501">
        <v>7177</v>
      </c>
      <c r="AA19" s="502"/>
      <c r="AB19" s="501">
        <v>7515</v>
      </c>
      <c r="AC19" s="502"/>
      <c r="AD19" s="501">
        <v>9581</v>
      </c>
      <c r="AE19" s="503"/>
      <c r="AF19" s="298"/>
    </row>
    <row r="20" spans="1:32" s="300" customFormat="1" ht="12" customHeight="1">
      <c r="A20" s="298"/>
      <c r="B20" s="498"/>
      <c r="C20" s="330" t="s">
        <v>414</v>
      </c>
      <c r="D20" s="299"/>
      <c r="E20" s="504"/>
      <c r="F20" s="501">
        <v>3945</v>
      </c>
      <c r="G20" s="502"/>
      <c r="H20" s="501">
        <v>4011</v>
      </c>
      <c r="I20" s="502"/>
      <c r="J20" s="501">
        <v>4212</v>
      </c>
      <c r="K20" s="502"/>
      <c r="L20" s="501">
        <v>5028</v>
      </c>
      <c r="M20" s="502"/>
      <c r="N20" s="501">
        <v>5785</v>
      </c>
      <c r="O20" s="502"/>
      <c r="P20" s="501">
        <v>6571</v>
      </c>
      <c r="Q20" s="502"/>
      <c r="R20" s="501">
        <v>6989</v>
      </c>
      <c r="S20" s="502"/>
      <c r="T20" s="501">
        <v>7505</v>
      </c>
      <c r="U20" s="502"/>
      <c r="V20" s="501">
        <v>6251</v>
      </c>
      <c r="W20" s="502"/>
      <c r="X20" s="501">
        <v>6465</v>
      </c>
      <c r="Y20" s="502"/>
      <c r="Z20" s="501">
        <v>5402</v>
      </c>
      <c r="AA20" s="502"/>
      <c r="AB20" s="501">
        <v>6170</v>
      </c>
      <c r="AC20" s="502"/>
      <c r="AD20" s="501">
        <v>5090</v>
      </c>
      <c r="AE20" s="503"/>
      <c r="AF20" s="298"/>
    </row>
    <row r="21" spans="1:32" s="300" customFormat="1" ht="12" customHeight="1">
      <c r="A21" s="298"/>
      <c r="B21" s="498"/>
      <c r="C21" s="330" t="s">
        <v>415</v>
      </c>
      <c r="D21" s="499"/>
      <c r="E21" s="511"/>
      <c r="F21" s="501">
        <v>4605</v>
      </c>
      <c r="G21" s="502"/>
      <c r="H21" s="501">
        <v>4611</v>
      </c>
      <c r="I21" s="502"/>
      <c r="J21" s="501">
        <v>4485</v>
      </c>
      <c r="K21" s="502"/>
      <c r="L21" s="501">
        <v>5982</v>
      </c>
      <c r="M21" s="502"/>
      <c r="N21" s="501">
        <v>6953</v>
      </c>
      <c r="O21" s="502"/>
      <c r="P21" s="501">
        <v>7401</v>
      </c>
      <c r="Q21" s="502"/>
      <c r="R21" s="501">
        <v>5667</v>
      </c>
      <c r="S21" s="502"/>
      <c r="T21" s="501">
        <v>7099</v>
      </c>
      <c r="U21" s="502"/>
      <c r="V21" s="501">
        <v>5667</v>
      </c>
      <c r="W21" s="502"/>
      <c r="X21" s="501">
        <v>5626</v>
      </c>
      <c r="Y21" s="502"/>
      <c r="Z21" s="501">
        <v>5135</v>
      </c>
      <c r="AA21" s="502"/>
      <c r="AB21" s="501">
        <v>5354</v>
      </c>
      <c r="AC21" s="502"/>
      <c r="AD21" s="501">
        <v>4926</v>
      </c>
      <c r="AE21" s="503"/>
      <c r="AF21" s="298"/>
    </row>
    <row r="22" spans="1:32" s="300" customFormat="1" ht="12" customHeight="1">
      <c r="A22" s="298"/>
      <c r="B22" s="498"/>
      <c r="C22" s="330" t="s">
        <v>416</v>
      </c>
      <c r="D22" s="512"/>
      <c r="E22" s="511"/>
      <c r="F22" s="501">
        <v>4051</v>
      </c>
      <c r="G22" s="502"/>
      <c r="H22" s="501">
        <v>4672</v>
      </c>
      <c r="I22" s="502"/>
      <c r="J22" s="501">
        <v>4620</v>
      </c>
      <c r="K22" s="502"/>
      <c r="L22" s="501">
        <v>6162</v>
      </c>
      <c r="M22" s="502"/>
      <c r="N22" s="501">
        <v>6127</v>
      </c>
      <c r="O22" s="502"/>
      <c r="P22" s="501">
        <v>5671</v>
      </c>
      <c r="Q22" s="502"/>
      <c r="R22" s="501">
        <v>5989</v>
      </c>
      <c r="S22" s="502"/>
      <c r="T22" s="501">
        <v>6548</v>
      </c>
      <c r="U22" s="502"/>
      <c r="V22" s="501">
        <v>5144</v>
      </c>
      <c r="W22" s="502"/>
      <c r="X22" s="501">
        <v>5647</v>
      </c>
      <c r="Y22" s="502"/>
      <c r="Z22" s="501">
        <v>4295</v>
      </c>
      <c r="AA22" s="502"/>
      <c r="AB22" s="501">
        <v>4831</v>
      </c>
      <c r="AC22" s="502"/>
      <c r="AD22" s="501">
        <v>4441</v>
      </c>
      <c r="AE22" s="503"/>
      <c r="AF22" s="298"/>
    </row>
    <row r="23" spans="1:32" s="300" customFormat="1" ht="12" customHeight="1">
      <c r="A23" s="298"/>
      <c r="B23" s="498"/>
      <c r="C23" s="330" t="s">
        <v>417</v>
      </c>
      <c r="D23" s="499"/>
      <c r="E23" s="511"/>
      <c r="F23" s="501">
        <v>4069</v>
      </c>
      <c r="G23" s="502"/>
      <c r="H23" s="501">
        <v>4156</v>
      </c>
      <c r="I23" s="502"/>
      <c r="J23" s="501">
        <v>4448</v>
      </c>
      <c r="K23" s="502"/>
      <c r="L23" s="501">
        <v>5128</v>
      </c>
      <c r="M23" s="502"/>
      <c r="N23" s="501">
        <v>5476</v>
      </c>
      <c r="O23" s="502"/>
      <c r="P23" s="501">
        <v>5594</v>
      </c>
      <c r="Q23" s="502"/>
      <c r="R23" s="501">
        <v>5133</v>
      </c>
      <c r="S23" s="502"/>
      <c r="T23" s="501">
        <v>6424</v>
      </c>
      <c r="U23" s="502"/>
      <c r="V23" s="501">
        <v>5121</v>
      </c>
      <c r="W23" s="502"/>
      <c r="X23" s="501">
        <v>5378</v>
      </c>
      <c r="Y23" s="502"/>
      <c r="Z23" s="501">
        <v>4680</v>
      </c>
      <c r="AA23" s="502"/>
      <c r="AB23" s="501">
        <v>5209</v>
      </c>
      <c r="AC23" s="502"/>
      <c r="AD23" s="501">
        <v>4369</v>
      </c>
      <c r="AE23" s="503"/>
      <c r="AF23" s="298"/>
    </row>
    <row r="24" spans="1:32" s="300" customFormat="1" ht="11.25" hidden="1" customHeight="1">
      <c r="A24" s="298"/>
      <c r="B24" s="498"/>
      <c r="C24" s="330" t="s">
        <v>418</v>
      </c>
      <c r="D24" s="499"/>
      <c r="E24" s="511"/>
      <c r="F24" s="513">
        <v>3829</v>
      </c>
      <c r="G24" s="502"/>
      <c r="H24" s="513">
        <v>4031</v>
      </c>
      <c r="I24" s="502"/>
      <c r="J24" s="513">
        <v>4070</v>
      </c>
      <c r="K24" s="502"/>
      <c r="L24" s="513">
        <v>5976</v>
      </c>
      <c r="M24" s="502"/>
      <c r="N24" s="513">
        <v>5617</v>
      </c>
      <c r="O24" s="502"/>
      <c r="P24" s="513">
        <v>5025</v>
      </c>
      <c r="Q24" s="502"/>
      <c r="R24" s="513">
        <v>4181</v>
      </c>
      <c r="S24" s="502"/>
      <c r="T24" s="501">
        <v>6121</v>
      </c>
      <c r="U24" s="502"/>
      <c r="V24" s="501">
        <v>4776</v>
      </c>
      <c r="W24" s="502"/>
      <c r="X24" s="501">
        <v>5029</v>
      </c>
      <c r="Y24" s="502"/>
      <c r="Z24" s="501">
        <v>4251</v>
      </c>
      <c r="AA24" s="502"/>
      <c r="AB24" s="501">
        <v>4481</v>
      </c>
      <c r="AC24" s="502"/>
      <c r="AD24" s="501">
        <v>3907</v>
      </c>
      <c r="AE24" s="503"/>
      <c r="AF24" s="298"/>
    </row>
    <row r="25" spans="1:32" s="300" customFormat="1" ht="12.75" hidden="1" customHeight="1">
      <c r="A25" s="298"/>
      <c r="B25" s="498"/>
      <c r="C25" s="330" t="s">
        <v>419</v>
      </c>
      <c r="D25" s="299"/>
      <c r="E25" s="504"/>
      <c r="F25" s="513">
        <v>2029</v>
      </c>
      <c r="G25" s="502"/>
      <c r="H25" s="513">
        <v>2034</v>
      </c>
      <c r="I25" s="502"/>
      <c r="J25" s="513">
        <v>2192</v>
      </c>
      <c r="K25" s="502"/>
      <c r="L25" s="513">
        <v>2486</v>
      </c>
      <c r="M25" s="502"/>
      <c r="N25" s="513">
        <v>2714</v>
      </c>
      <c r="O25" s="502"/>
      <c r="P25" s="513">
        <v>2438</v>
      </c>
      <c r="Q25" s="502"/>
      <c r="R25" s="513">
        <v>2719</v>
      </c>
      <c r="S25" s="502"/>
      <c r="T25" s="501">
        <v>2980</v>
      </c>
      <c r="U25" s="502"/>
      <c r="V25" s="501">
        <v>2477</v>
      </c>
      <c r="W25" s="502"/>
      <c r="X25" s="501">
        <v>2933</v>
      </c>
      <c r="Y25" s="502"/>
      <c r="Z25" s="501">
        <v>2043</v>
      </c>
      <c r="AA25" s="502"/>
      <c r="AB25" s="501">
        <v>2424</v>
      </c>
      <c r="AC25" s="502"/>
      <c r="AD25" s="501">
        <v>1904</v>
      </c>
      <c r="AE25" s="503"/>
      <c r="AF25" s="298"/>
    </row>
    <row r="26" spans="1:32" s="300" customFormat="1" ht="12" hidden="1" customHeight="1">
      <c r="A26" s="298"/>
      <c r="B26" s="498"/>
      <c r="C26" s="330" t="s">
        <v>420</v>
      </c>
      <c r="D26" s="299"/>
      <c r="E26" s="504"/>
      <c r="F26" s="513">
        <v>1403</v>
      </c>
      <c r="G26" s="502"/>
      <c r="H26" s="513">
        <v>1526</v>
      </c>
      <c r="I26" s="502"/>
      <c r="J26" s="513">
        <v>1487</v>
      </c>
      <c r="K26" s="502"/>
      <c r="L26" s="513">
        <v>1710</v>
      </c>
      <c r="M26" s="502"/>
      <c r="N26" s="513">
        <v>2018</v>
      </c>
      <c r="O26" s="502"/>
      <c r="P26" s="513">
        <v>1796</v>
      </c>
      <c r="Q26" s="502"/>
      <c r="R26" s="513">
        <v>1443</v>
      </c>
      <c r="S26" s="502"/>
      <c r="T26" s="501">
        <v>2011</v>
      </c>
      <c r="U26" s="502"/>
      <c r="V26" s="501">
        <v>1997</v>
      </c>
      <c r="W26" s="502"/>
      <c r="X26" s="501">
        <v>1819</v>
      </c>
      <c r="Y26" s="502"/>
      <c r="Z26" s="501">
        <v>1351</v>
      </c>
      <c r="AA26" s="502"/>
      <c r="AB26" s="501">
        <v>1272</v>
      </c>
      <c r="AC26" s="502"/>
      <c r="AD26" s="501">
        <v>1347</v>
      </c>
      <c r="AE26" s="503"/>
      <c r="AF26" s="298"/>
    </row>
    <row r="27" spans="1:32" s="300" customFormat="1" ht="12" hidden="1" customHeight="1">
      <c r="A27" s="298"/>
      <c r="B27" s="498"/>
      <c r="C27" s="330" t="s">
        <v>421</v>
      </c>
      <c r="D27" s="299"/>
      <c r="E27" s="504"/>
      <c r="F27" s="513">
        <v>499</v>
      </c>
      <c r="G27" s="502"/>
      <c r="H27" s="513">
        <v>2259</v>
      </c>
      <c r="I27" s="502"/>
      <c r="J27" s="513">
        <v>1523</v>
      </c>
      <c r="K27" s="502"/>
      <c r="L27" s="513">
        <v>10107</v>
      </c>
      <c r="M27" s="502"/>
      <c r="N27" s="513">
        <v>725</v>
      </c>
      <c r="O27" s="502"/>
      <c r="P27" s="513">
        <v>636</v>
      </c>
      <c r="Q27" s="502"/>
      <c r="R27" s="513">
        <v>624</v>
      </c>
      <c r="S27" s="502"/>
      <c r="T27" s="501">
        <v>826</v>
      </c>
      <c r="U27" s="502"/>
      <c r="V27" s="501">
        <v>538</v>
      </c>
      <c r="W27" s="502"/>
      <c r="X27" s="501">
        <v>512</v>
      </c>
      <c r="Y27" s="502"/>
      <c r="Z27" s="501">
        <v>629</v>
      </c>
      <c r="AA27" s="502"/>
      <c r="AB27" s="501">
        <v>391</v>
      </c>
      <c r="AC27" s="502"/>
      <c r="AD27" s="501">
        <v>1081</v>
      </c>
      <c r="AE27" s="503"/>
      <c r="AF27" s="298"/>
    </row>
    <row r="28" spans="1:32" s="300" customFormat="1" ht="4.5" customHeight="1">
      <c r="A28" s="298"/>
      <c r="B28" s="498"/>
      <c r="C28" s="330"/>
      <c r="D28" s="499"/>
      <c r="E28" s="514"/>
      <c r="F28" s="502"/>
      <c r="G28" s="502"/>
      <c r="H28" s="502"/>
      <c r="I28" s="502"/>
      <c r="J28" s="502"/>
      <c r="K28" s="502"/>
      <c r="L28" s="502"/>
      <c r="M28" s="502"/>
      <c r="N28" s="502"/>
      <c r="O28" s="502"/>
      <c r="P28" s="502"/>
      <c r="Q28" s="502"/>
      <c r="R28" s="502"/>
      <c r="S28" s="502"/>
      <c r="T28" s="501"/>
      <c r="U28" s="502"/>
      <c r="V28" s="501"/>
      <c r="W28" s="502"/>
      <c r="X28" s="501"/>
      <c r="Y28" s="502"/>
      <c r="Z28" s="501"/>
      <c r="AA28" s="502"/>
      <c r="AB28" s="501"/>
      <c r="AC28" s="502"/>
      <c r="AD28" s="501"/>
      <c r="AE28" s="503"/>
      <c r="AF28" s="298"/>
    </row>
    <row r="29" spans="1:32" s="300" customFormat="1" ht="12" customHeight="1">
      <c r="A29" s="298"/>
      <c r="B29" s="498"/>
      <c r="C29" s="1511" t="s">
        <v>422</v>
      </c>
      <c r="D29" s="1511"/>
      <c r="E29" s="514"/>
      <c r="F29" s="497">
        <v>4080</v>
      </c>
      <c r="G29" s="497"/>
      <c r="H29" s="497">
        <v>6336</v>
      </c>
      <c r="I29" s="497"/>
      <c r="J29" s="497">
        <v>7191</v>
      </c>
      <c r="K29" s="497"/>
      <c r="L29" s="497">
        <v>9952</v>
      </c>
      <c r="M29" s="497"/>
      <c r="N29" s="497">
        <v>8327</v>
      </c>
      <c r="O29" s="497"/>
      <c r="P29" s="497">
        <v>6573</v>
      </c>
      <c r="Q29" s="497"/>
      <c r="R29" s="497">
        <v>4326</v>
      </c>
      <c r="S29" s="497"/>
      <c r="T29" s="497">
        <v>7416</v>
      </c>
      <c r="U29" s="497"/>
      <c r="V29" s="497">
        <v>5872</v>
      </c>
      <c r="W29" s="497"/>
      <c r="X29" s="497">
        <v>6278</v>
      </c>
      <c r="Y29" s="497"/>
      <c r="Z29" s="497">
        <v>4992</v>
      </c>
      <c r="AA29" s="497"/>
      <c r="AB29" s="497">
        <v>5413</v>
      </c>
      <c r="AC29" s="497"/>
      <c r="AD29" s="497">
        <v>5907</v>
      </c>
      <c r="AE29" s="503"/>
      <c r="AF29" s="298"/>
    </row>
    <row r="30" spans="1:32" s="510" customFormat="1" ht="12" customHeight="1">
      <c r="A30" s="506"/>
      <c r="B30" s="507"/>
      <c r="C30" s="1511" t="s">
        <v>526</v>
      </c>
      <c r="D30" s="1511"/>
      <c r="E30" s="496">
        <v>0</v>
      </c>
      <c r="F30" s="497">
        <v>44169</v>
      </c>
      <c r="G30" s="497"/>
      <c r="H30" s="497">
        <v>48699</v>
      </c>
      <c r="I30" s="497"/>
      <c r="J30" s="497">
        <v>46605</v>
      </c>
      <c r="K30" s="497"/>
      <c r="L30" s="497">
        <v>70510</v>
      </c>
      <c r="M30" s="497"/>
      <c r="N30" s="497">
        <v>61185</v>
      </c>
      <c r="O30" s="497"/>
      <c r="P30" s="497">
        <v>62137</v>
      </c>
      <c r="Q30" s="497"/>
      <c r="R30" s="497">
        <v>59862</v>
      </c>
      <c r="S30" s="497"/>
      <c r="T30" s="497">
        <v>68433</v>
      </c>
      <c r="U30" s="497"/>
      <c r="V30" s="497">
        <v>54356</v>
      </c>
      <c r="W30" s="497"/>
      <c r="X30" s="497">
        <v>59151</v>
      </c>
      <c r="Y30" s="497"/>
      <c r="Z30" s="497">
        <v>47968</v>
      </c>
      <c r="AA30" s="497"/>
      <c r="AB30" s="497">
        <v>51422</v>
      </c>
      <c r="AC30" s="497"/>
      <c r="AD30" s="497">
        <v>50258</v>
      </c>
      <c r="AE30" s="509"/>
      <c r="AF30" s="506"/>
    </row>
    <row r="31" spans="1:32" s="300" customFormat="1" ht="12.75" customHeight="1">
      <c r="A31" s="298"/>
      <c r="B31" s="498"/>
      <c r="C31" s="1167" t="s">
        <v>423</v>
      </c>
      <c r="D31" s="499"/>
      <c r="E31" s="511"/>
      <c r="F31" s="501">
        <v>1762</v>
      </c>
      <c r="G31" s="502"/>
      <c r="H31" s="501">
        <v>1998</v>
      </c>
      <c r="I31" s="502"/>
      <c r="J31" s="501">
        <v>1994</v>
      </c>
      <c r="K31" s="502"/>
      <c r="L31" s="501">
        <v>2229</v>
      </c>
      <c r="M31" s="502"/>
      <c r="N31" s="501">
        <v>2850</v>
      </c>
      <c r="O31" s="502"/>
      <c r="P31" s="501">
        <v>2400</v>
      </c>
      <c r="Q31" s="502"/>
      <c r="R31" s="501">
        <v>2014</v>
      </c>
      <c r="S31" s="502"/>
      <c r="T31" s="501">
        <v>2653</v>
      </c>
      <c r="U31" s="502"/>
      <c r="V31" s="501">
        <v>2684</v>
      </c>
      <c r="W31" s="502"/>
      <c r="X31" s="501">
        <v>2316</v>
      </c>
      <c r="Y31" s="502"/>
      <c r="Z31" s="501">
        <v>1693</v>
      </c>
      <c r="AA31" s="502"/>
      <c r="AB31" s="501">
        <v>1511</v>
      </c>
      <c r="AC31" s="502"/>
      <c r="AD31" s="501">
        <v>1707</v>
      </c>
      <c r="AE31" s="503"/>
      <c r="AF31" s="298"/>
    </row>
    <row r="32" spans="1:32" s="300" customFormat="1" ht="11.25" customHeight="1">
      <c r="A32" s="298"/>
      <c r="B32" s="498"/>
      <c r="C32" s="1167" t="s">
        <v>424</v>
      </c>
      <c r="D32" s="499"/>
      <c r="E32" s="511"/>
      <c r="F32" s="501">
        <v>12490</v>
      </c>
      <c r="G32" s="502"/>
      <c r="H32" s="501">
        <v>12940</v>
      </c>
      <c r="I32" s="502"/>
      <c r="J32" s="501">
        <v>12726</v>
      </c>
      <c r="K32" s="502"/>
      <c r="L32" s="501">
        <v>15767</v>
      </c>
      <c r="M32" s="502"/>
      <c r="N32" s="501">
        <v>17318</v>
      </c>
      <c r="O32" s="502"/>
      <c r="P32" s="501">
        <v>17967</v>
      </c>
      <c r="Q32" s="502"/>
      <c r="R32" s="501">
        <v>20285</v>
      </c>
      <c r="S32" s="502"/>
      <c r="T32" s="501">
        <v>20931</v>
      </c>
      <c r="U32" s="502"/>
      <c r="V32" s="501">
        <v>16983</v>
      </c>
      <c r="W32" s="502"/>
      <c r="X32" s="501">
        <v>19664</v>
      </c>
      <c r="Y32" s="502"/>
      <c r="Z32" s="501">
        <v>14803</v>
      </c>
      <c r="AA32" s="502"/>
      <c r="AB32" s="501">
        <v>16769</v>
      </c>
      <c r="AC32" s="502"/>
      <c r="AD32" s="501">
        <v>14470</v>
      </c>
      <c r="AE32" s="503"/>
      <c r="AF32" s="298"/>
    </row>
    <row r="33" spans="1:32" s="300" customFormat="1" ht="11.25" customHeight="1">
      <c r="A33" s="298"/>
      <c r="B33" s="498"/>
      <c r="C33" s="1167" t="s">
        <v>325</v>
      </c>
      <c r="D33" s="499"/>
      <c r="E33" s="511"/>
      <c r="F33" s="501">
        <v>29898</v>
      </c>
      <c r="G33" s="502"/>
      <c r="H33" s="501">
        <v>33727</v>
      </c>
      <c r="I33" s="502"/>
      <c r="J33" s="501">
        <v>31855</v>
      </c>
      <c r="K33" s="502"/>
      <c r="L33" s="501">
        <v>52468</v>
      </c>
      <c r="M33" s="502"/>
      <c r="N33" s="501">
        <v>40991</v>
      </c>
      <c r="O33" s="502"/>
      <c r="P33" s="501">
        <v>41745</v>
      </c>
      <c r="Q33" s="502"/>
      <c r="R33" s="501">
        <v>37538</v>
      </c>
      <c r="S33" s="502"/>
      <c r="T33" s="501">
        <v>44803</v>
      </c>
      <c r="U33" s="502"/>
      <c r="V33" s="501">
        <v>34662</v>
      </c>
      <c r="W33" s="502"/>
      <c r="X33" s="501">
        <v>37131</v>
      </c>
      <c r="Y33" s="502"/>
      <c r="Z33" s="501">
        <v>31442</v>
      </c>
      <c r="AA33" s="502"/>
      <c r="AB33" s="501">
        <v>33095</v>
      </c>
      <c r="AC33" s="502"/>
      <c r="AD33" s="501">
        <v>34044</v>
      </c>
      <c r="AE33" s="503"/>
      <c r="AF33" s="298"/>
    </row>
    <row r="34" spans="1:32" s="300" customFormat="1" ht="11.25" customHeight="1">
      <c r="A34" s="298"/>
      <c r="B34" s="498"/>
      <c r="C34" s="1167" t="s">
        <v>425</v>
      </c>
      <c r="D34" s="499"/>
      <c r="E34" s="511"/>
      <c r="F34" s="501">
        <v>19</v>
      </c>
      <c r="G34" s="502"/>
      <c r="H34" s="501">
        <v>34</v>
      </c>
      <c r="I34" s="502"/>
      <c r="J34" s="501">
        <v>30</v>
      </c>
      <c r="K34" s="502"/>
      <c r="L34" s="501">
        <v>46</v>
      </c>
      <c r="M34" s="502"/>
      <c r="N34" s="501">
        <v>26</v>
      </c>
      <c r="O34" s="502"/>
      <c r="P34" s="501">
        <v>25</v>
      </c>
      <c r="Q34" s="502"/>
      <c r="R34" s="501">
        <v>25</v>
      </c>
      <c r="S34" s="502"/>
      <c r="T34" s="501">
        <v>46</v>
      </c>
      <c r="U34" s="502"/>
      <c r="V34" s="501">
        <v>27</v>
      </c>
      <c r="W34" s="502"/>
      <c r="X34" s="501">
        <v>40</v>
      </c>
      <c r="Y34" s="502"/>
      <c r="Z34" s="501">
        <v>30</v>
      </c>
      <c r="AA34" s="502"/>
      <c r="AB34" s="501">
        <v>47</v>
      </c>
      <c r="AC34" s="502"/>
      <c r="AD34" s="501">
        <v>37</v>
      </c>
      <c r="AE34" s="503"/>
      <c r="AF34" s="298"/>
    </row>
    <row r="35" spans="1:32" ht="10.5" customHeight="1" thickBot="1">
      <c r="A35" s="4"/>
      <c r="B35" s="30"/>
      <c r="C35" s="515"/>
      <c r="D35" s="18"/>
      <c r="E35" s="315"/>
      <c r="F35" s="883"/>
      <c r="G35" s="883"/>
      <c r="H35" s="516"/>
      <c r="I35" s="883"/>
      <c r="J35" s="883"/>
      <c r="K35" s="883"/>
      <c r="L35" s="517"/>
      <c r="M35" s="518"/>
      <c r="N35" s="883"/>
      <c r="O35" s="518"/>
      <c r="P35" s="883"/>
      <c r="Q35" s="518"/>
      <c r="R35" s="883"/>
      <c r="S35" s="518"/>
      <c r="T35" s="883"/>
      <c r="U35" s="518"/>
      <c r="V35" s="883"/>
      <c r="W35" s="518"/>
      <c r="X35" s="883"/>
      <c r="Y35" s="518"/>
      <c r="Z35" s="883"/>
      <c r="AA35" s="518"/>
      <c r="AB35" s="883"/>
      <c r="AC35" s="518"/>
      <c r="AD35" s="883"/>
      <c r="AE35" s="5"/>
      <c r="AF35" s="4"/>
    </row>
    <row r="36" spans="1:32" ht="13.5" customHeight="1" thickBot="1">
      <c r="A36" s="4"/>
      <c r="B36" s="30"/>
      <c r="C36" s="296" t="s">
        <v>426</v>
      </c>
      <c r="D36" s="304"/>
      <c r="E36" s="304"/>
      <c r="F36" s="519"/>
      <c r="G36" s="519"/>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
      <c r="AF36" s="4"/>
    </row>
    <row r="37" spans="1:32" ht="9.75" customHeight="1">
      <c r="A37" s="4"/>
      <c r="B37" s="30"/>
      <c r="C37" s="760" t="s">
        <v>106</v>
      </c>
      <c r="D37" s="18"/>
      <c r="E37" s="520"/>
      <c r="F37" s="521"/>
      <c r="G37" s="521"/>
      <c r="H37" s="521"/>
      <c r="I37" s="521"/>
      <c r="J37" s="521"/>
      <c r="K37" s="521"/>
      <c r="L37" s="521"/>
      <c r="M37" s="518"/>
      <c r="N37" s="518"/>
      <c r="O37" s="518"/>
      <c r="P37" s="518"/>
      <c r="Q37" s="518"/>
      <c r="R37" s="518"/>
      <c r="S37" s="518"/>
      <c r="T37" s="518"/>
      <c r="U37" s="518"/>
      <c r="V37" s="518"/>
      <c r="W37" s="518"/>
      <c r="X37" s="518"/>
      <c r="Y37" s="518"/>
      <c r="Z37" s="518"/>
      <c r="AA37" s="518"/>
      <c r="AB37" s="518"/>
      <c r="AC37" s="518"/>
      <c r="AD37" s="518"/>
      <c r="AE37" s="5"/>
      <c r="AF37" s="4"/>
    </row>
    <row r="38" spans="1:32" ht="12" customHeight="1">
      <c r="A38" s="4"/>
      <c r="B38" s="30"/>
      <c r="C38" s="1511" t="s">
        <v>95</v>
      </c>
      <c r="D38" s="1511"/>
      <c r="E38" s="496">
        <v>0</v>
      </c>
      <c r="F38" s="497">
        <v>9191</v>
      </c>
      <c r="G38" s="497">
        <v>0</v>
      </c>
      <c r="H38" s="497">
        <v>9586</v>
      </c>
      <c r="I38" s="497">
        <v>0</v>
      </c>
      <c r="J38" s="497">
        <v>8693</v>
      </c>
      <c r="K38" s="497">
        <v>0</v>
      </c>
      <c r="L38" s="497">
        <v>9575</v>
      </c>
      <c r="M38" s="497">
        <v>0</v>
      </c>
      <c r="N38" s="497">
        <v>7382</v>
      </c>
      <c r="O38" s="497">
        <v>0</v>
      </c>
      <c r="P38" s="497">
        <v>6711</v>
      </c>
      <c r="Q38" s="497">
        <v>0</v>
      </c>
      <c r="R38" s="497">
        <v>5981</v>
      </c>
      <c r="S38" s="497">
        <v>0</v>
      </c>
      <c r="T38" s="497">
        <v>6901</v>
      </c>
      <c r="U38" s="497">
        <v>0</v>
      </c>
      <c r="V38" s="497">
        <v>5705</v>
      </c>
      <c r="W38" s="497">
        <v>0</v>
      </c>
      <c r="X38" s="497">
        <v>7517</v>
      </c>
      <c r="Y38" s="497">
        <v>0</v>
      </c>
      <c r="Z38" s="497">
        <v>7154</v>
      </c>
      <c r="AA38" s="497">
        <v>0</v>
      </c>
      <c r="AB38" s="497">
        <v>8550</v>
      </c>
      <c r="AC38" s="497">
        <v>0</v>
      </c>
      <c r="AD38" s="497">
        <v>8386</v>
      </c>
      <c r="AE38" s="5"/>
      <c r="AF38" s="4"/>
    </row>
    <row r="39" spans="1:32" ht="12" customHeight="1">
      <c r="A39" s="4"/>
      <c r="B39" s="30"/>
      <c r="C39" s="330" t="s">
        <v>359</v>
      </c>
      <c r="D39" s="1170"/>
      <c r="E39" s="500"/>
      <c r="F39" s="501">
        <v>3045</v>
      </c>
      <c r="G39" s="518"/>
      <c r="H39" s="501">
        <v>3440</v>
      </c>
      <c r="I39" s="518"/>
      <c r="J39" s="501">
        <v>2914</v>
      </c>
      <c r="K39" s="518"/>
      <c r="L39" s="501">
        <v>3933</v>
      </c>
      <c r="M39" s="518"/>
      <c r="N39" s="501">
        <v>2926</v>
      </c>
      <c r="O39" s="518"/>
      <c r="P39" s="501">
        <v>2786</v>
      </c>
      <c r="Q39" s="518"/>
      <c r="R39" s="501">
        <v>2859</v>
      </c>
      <c r="S39" s="518"/>
      <c r="T39" s="501">
        <v>2516</v>
      </c>
      <c r="U39" s="518"/>
      <c r="V39" s="501">
        <v>2138</v>
      </c>
      <c r="W39" s="518"/>
      <c r="X39" s="501">
        <v>2797</v>
      </c>
      <c r="Y39" s="518"/>
      <c r="Z39" s="501">
        <v>2543</v>
      </c>
      <c r="AA39" s="518"/>
      <c r="AB39" s="501">
        <v>2781</v>
      </c>
      <c r="AC39" s="518"/>
      <c r="AD39" s="501">
        <v>2891</v>
      </c>
      <c r="AE39" s="5"/>
      <c r="AF39" s="4"/>
    </row>
    <row r="40" spans="1:32" ht="12" customHeight="1">
      <c r="A40" s="4"/>
      <c r="B40" s="30"/>
      <c r="C40" s="330" t="s">
        <v>360</v>
      </c>
      <c r="D40" s="1170"/>
      <c r="E40" s="500"/>
      <c r="F40" s="501">
        <v>2697</v>
      </c>
      <c r="G40" s="518"/>
      <c r="H40" s="501">
        <v>2796</v>
      </c>
      <c r="I40" s="518"/>
      <c r="J40" s="501">
        <v>3210</v>
      </c>
      <c r="K40" s="518"/>
      <c r="L40" s="501">
        <v>3225</v>
      </c>
      <c r="M40" s="518"/>
      <c r="N40" s="501">
        <v>2489</v>
      </c>
      <c r="O40" s="518"/>
      <c r="P40" s="501">
        <v>2022</v>
      </c>
      <c r="Q40" s="518"/>
      <c r="R40" s="501">
        <v>1856</v>
      </c>
      <c r="S40" s="518"/>
      <c r="T40" s="501">
        <v>2334</v>
      </c>
      <c r="U40" s="518"/>
      <c r="V40" s="501">
        <v>1714</v>
      </c>
      <c r="W40" s="518"/>
      <c r="X40" s="501">
        <v>2254</v>
      </c>
      <c r="Y40" s="518"/>
      <c r="Z40" s="501">
        <v>1960</v>
      </c>
      <c r="AA40" s="518"/>
      <c r="AB40" s="501">
        <v>2617</v>
      </c>
      <c r="AC40" s="518"/>
      <c r="AD40" s="501">
        <v>2593</v>
      </c>
      <c r="AE40" s="5"/>
      <c r="AF40" s="4"/>
    </row>
    <row r="41" spans="1:32" ht="12" customHeight="1">
      <c r="A41" s="4"/>
      <c r="B41" s="30"/>
      <c r="C41" s="330" t="s">
        <v>86</v>
      </c>
      <c r="D41" s="1170"/>
      <c r="E41" s="500"/>
      <c r="F41" s="501">
        <v>1269</v>
      </c>
      <c r="G41" s="518"/>
      <c r="H41" s="501">
        <v>1407</v>
      </c>
      <c r="I41" s="518"/>
      <c r="J41" s="501">
        <v>871</v>
      </c>
      <c r="K41" s="518"/>
      <c r="L41" s="501">
        <v>1075</v>
      </c>
      <c r="M41" s="518"/>
      <c r="N41" s="501">
        <v>871</v>
      </c>
      <c r="O41" s="518"/>
      <c r="P41" s="501">
        <v>668</v>
      </c>
      <c r="Q41" s="518"/>
      <c r="R41" s="501">
        <v>439</v>
      </c>
      <c r="S41" s="518"/>
      <c r="T41" s="501">
        <v>729</v>
      </c>
      <c r="U41" s="518"/>
      <c r="V41" s="501">
        <v>656</v>
      </c>
      <c r="W41" s="518"/>
      <c r="X41" s="501">
        <v>768</v>
      </c>
      <c r="Y41" s="518"/>
      <c r="Z41" s="501">
        <v>871</v>
      </c>
      <c r="AA41" s="518"/>
      <c r="AB41" s="501">
        <v>1081</v>
      </c>
      <c r="AC41" s="518"/>
      <c r="AD41" s="501">
        <v>942</v>
      </c>
      <c r="AE41" s="5"/>
      <c r="AF41" s="4"/>
    </row>
    <row r="42" spans="1:32" ht="12" customHeight="1">
      <c r="A42" s="4"/>
      <c r="B42" s="30"/>
      <c r="C42" s="330" t="s">
        <v>362</v>
      </c>
      <c r="D42" s="1170"/>
      <c r="E42" s="500"/>
      <c r="F42" s="501">
        <v>1088</v>
      </c>
      <c r="G42" s="518"/>
      <c r="H42" s="501">
        <v>1000</v>
      </c>
      <c r="I42" s="518"/>
      <c r="J42" s="501">
        <v>939</v>
      </c>
      <c r="K42" s="518"/>
      <c r="L42" s="501">
        <v>728</v>
      </c>
      <c r="M42" s="518"/>
      <c r="N42" s="501">
        <v>639</v>
      </c>
      <c r="O42" s="518"/>
      <c r="P42" s="501">
        <v>791</v>
      </c>
      <c r="Q42" s="518"/>
      <c r="R42" s="501">
        <v>479</v>
      </c>
      <c r="S42" s="518"/>
      <c r="T42" s="501">
        <v>867</v>
      </c>
      <c r="U42" s="518"/>
      <c r="V42" s="501">
        <v>636</v>
      </c>
      <c r="W42" s="518"/>
      <c r="X42" s="501">
        <v>877</v>
      </c>
      <c r="Y42" s="518"/>
      <c r="Z42" s="501">
        <v>859</v>
      </c>
      <c r="AA42" s="518"/>
      <c r="AB42" s="501">
        <v>1210</v>
      </c>
      <c r="AC42" s="518"/>
      <c r="AD42" s="501">
        <v>1017</v>
      </c>
      <c r="AE42" s="5"/>
      <c r="AF42" s="4"/>
    </row>
    <row r="43" spans="1:32" ht="12" customHeight="1">
      <c r="A43" s="4"/>
      <c r="B43" s="30"/>
      <c r="C43" s="330" t="s">
        <v>363</v>
      </c>
      <c r="D43" s="1170"/>
      <c r="E43" s="500"/>
      <c r="F43" s="501">
        <v>775</v>
      </c>
      <c r="G43" s="518"/>
      <c r="H43" s="501">
        <v>606</v>
      </c>
      <c r="I43" s="518"/>
      <c r="J43" s="501">
        <v>449</v>
      </c>
      <c r="K43" s="518"/>
      <c r="L43" s="501">
        <v>313</v>
      </c>
      <c r="M43" s="518"/>
      <c r="N43" s="501">
        <v>235</v>
      </c>
      <c r="O43" s="518"/>
      <c r="P43" s="501">
        <v>251</v>
      </c>
      <c r="Q43" s="518"/>
      <c r="R43" s="501">
        <v>119</v>
      </c>
      <c r="S43" s="518"/>
      <c r="T43" s="501">
        <v>232</v>
      </c>
      <c r="U43" s="518"/>
      <c r="V43" s="501">
        <v>402</v>
      </c>
      <c r="W43" s="518"/>
      <c r="X43" s="501">
        <v>692</v>
      </c>
      <c r="Y43" s="518"/>
      <c r="Z43" s="501">
        <v>725</v>
      </c>
      <c r="AA43" s="518"/>
      <c r="AB43" s="501">
        <v>684</v>
      </c>
      <c r="AC43" s="518"/>
      <c r="AD43" s="501">
        <v>693</v>
      </c>
      <c r="AE43" s="5"/>
      <c r="AF43" s="4"/>
    </row>
    <row r="44" spans="1:32" ht="12" customHeight="1">
      <c r="A44" s="4"/>
      <c r="B44" s="30"/>
      <c r="C44" s="330" t="s">
        <v>255</v>
      </c>
      <c r="D44" s="1170"/>
      <c r="E44" s="500"/>
      <c r="F44" s="501">
        <v>68</v>
      </c>
      <c r="G44" s="518"/>
      <c r="H44" s="501">
        <v>74</v>
      </c>
      <c r="I44" s="518"/>
      <c r="J44" s="501">
        <v>48</v>
      </c>
      <c r="K44" s="518"/>
      <c r="L44" s="501">
        <v>52</v>
      </c>
      <c r="M44" s="518"/>
      <c r="N44" s="501">
        <v>35</v>
      </c>
      <c r="O44" s="518"/>
      <c r="P44" s="501">
        <v>12</v>
      </c>
      <c r="Q44" s="518"/>
      <c r="R44" s="501">
        <v>15</v>
      </c>
      <c r="S44" s="518"/>
      <c r="T44" s="501">
        <v>41</v>
      </c>
      <c r="U44" s="518"/>
      <c r="V44" s="501">
        <v>27</v>
      </c>
      <c r="W44" s="518"/>
      <c r="X44" s="501">
        <v>39</v>
      </c>
      <c r="Y44" s="518"/>
      <c r="Z44" s="501">
        <v>64</v>
      </c>
      <c r="AA44" s="518"/>
      <c r="AB44" s="501">
        <v>62</v>
      </c>
      <c r="AC44" s="518"/>
      <c r="AD44" s="501">
        <v>76</v>
      </c>
      <c r="AE44" s="5"/>
      <c r="AF44" s="4"/>
    </row>
    <row r="45" spans="1:32" ht="12" customHeight="1">
      <c r="A45" s="4"/>
      <c r="B45" s="30"/>
      <c r="C45" s="330" t="s">
        <v>256</v>
      </c>
      <c r="D45" s="1170"/>
      <c r="E45" s="500"/>
      <c r="F45" s="501">
        <v>249</v>
      </c>
      <c r="G45" s="518"/>
      <c r="H45" s="501">
        <v>263</v>
      </c>
      <c r="I45" s="518"/>
      <c r="J45" s="501">
        <v>262</v>
      </c>
      <c r="K45" s="518"/>
      <c r="L45" s="501">
        <v>249</v>
      </c>
      <c r="M45" s="518"/>
      <c r="N45" s="501">
        <v>187</v>
      </c>
      <c r="O45" s="518"/>
      <c r="P45" s="501">
        <v>181</v>
      </c>
      <c r="Q45" s="518"/>
      <c r="R45" s="501">
        <v>214</v>
      </c>
      <c r="S45" s="518"/>
      <c r="T45" s="501">
        <v>182</v>
      </c>
      <c r="U45" s="518"/>
      <c r="V45" s="501">
        <v>132</v>
      </c>
      <c r="W45" s="518"/>
      <c r="X45" s="501">
        <v>90</v>
      </c>
      <c r="Y45" s="518"/>
      <c r="Z45" s="501">
        <v>132</v>
      </c>
      <c r="AA45" s="518"/>
      <c r="AB45" s="501">
        <v>115</v>
      </c>
      <c r="AC45" s="518"/>
      <c r="AD45" s="501">
        <v>174</v>
      </c>
      <c r="AE45" s="5"/>
      <c r="AF45" s="4"/>
    </row>
    <row r="46" spans="1:32" ht="4.5" customHeight="1">
      <c r="A46" s="4"/>
      <c r="B46" s="30"/>
      <c r="C46" s="1170"/>
      <c r="D46" s="1170"/>
      <c r="E46" s="504"/>
      <c r="F46" s="518"/>
      <c r="G46" s="518"/>
      <c r="H46" s="518"/>
      <c r="I46" s="518"/>
      <c r="J46" s="518"/>
      <c r="K46" s="518"/>
      <c r="L46" s="518"/>
      <c r="M46" s="518"/>
      <c r="N46" s="518"/>
      <c r="O46" s="518"/>
      <c r="P46" s="518"/>
      <c r="Q46" s="518"/>
      <c r="R46" s="518"/>
      <c r="S46" s="518"/>
      <c r="T46" s="518"/>
      <c r="U46" s="518"/>
      <c r="V46" s="518"/>
      <c r="W46" s="518"/>
      <c r="X46" s="518"/>
      <c r="Y46" s="518"/>
      <c r="Z46" s="518"/>
      <c r="AA46" s="518"/>
      <c r="AB46" s="518"/>
      <c r="AC46" s="518"/>
      <c r="AD46" s="518"/>
      <c r="AE46" s="5"/>
      <c r="AF46" s="4"/>
    </row>
    <row r="47" spans="1:32" ht="12" customHeight="1">
      <c r="A47" s="4"/>
      <c r="B47" s="30"/>
      <c r="C47" s="1167" t="s">
        <v>423</v>
      </c>
      <c r="D47" s="18"/>
      <c r="E47" s="500"/>
      <c r="F47" s="501">
        <v>299</v>
      </c>
      <c r="G47" s="518"/>
      <c r="H47" s="501">
        <v>530</v>
      </c>
      <c r="I47" s="518"/>
      <c r="J47" s="501">
        <v>410</v>
      </c>
      <c r="K47" s="518"/>
      <c r="L47" s="501">
        <v>264</v>
      </c>
      <c r="M47" s="518"/>
      <c r="N47" s="501">
        <v>535</v>
      </c>
      <c r="O47" s="518"/>
      <c r="P47" s="501">
        <v>596</v>
      </c>
      <c r="Q47" s="518"/>
      <c r="R47" s="501">
        <v>338</v>
      </c>
      <c r="S47" s="518"/>
      <c r="T47" s="501">
        <v>398</v>
      </c>
      <c r="U47" s="518"/>
      <c r="V47" s="501">
        <v>331</v>
      </c>
      <c r="W47" s="518"/>
      <c r="X47" s="501">
        <v>334</v>
      </c>
      <c r="Y47" s="518"/>
      <c r="Z47" s="501">
        <v>401</v>
      </c>
      <c r="AA47" s="518"/>
      <c r="AB47" s="501">
        <v>597</v>
      </c>
      <c r="AC47" s="518"/>
      <c r="AD47" s="501">
        <v>324</v>
      </c>
      <c r="AE47" s="5"/>
      <c r="AF47" s="4"/>
    </row>
    <row r="48" spans="1:32" ht="12" customHeight="1">
      <c r="A48" s="4"/>
      <c r="B48" s="30"/>
      <c r="C48" s="1167" t="s">
        <v>424</v>
      </c>
      <c r="D48" s="18"/>
      <c r="E48" s="500"/>
      <c r="F48" s="501">
        <v>2538</v>
      </c>
      <c r="G48" s="518"/>
      <c r="H48" s="501">
        <v>2399</v>
      </c>
      <c r="I48" s="518"/>
      <c r="J48" s="501">
        <v>2226</v>
      </c>
      <c r="K48" s="518"/>
      <c r="L48" s="501">
        <v>2666</v>
      </c>
      <c r="M48" s="518"/>
      <c r="N48" s="501">
        <v>2244</v>
      </c>
      <c r="O48" s="518"/>
      <c r="P48" s="501">
        <v>2071</v>
      </c>
      <c r="Q48" s="518"/>
      <c r="R48" s="501">
        <v>1680</v>
      </c>
      <c r="S48" s="518"/>
      <c r="T48" s="501">
        <v>2070</v>
      </c>
      <c r="U48" s="518"/>
      <c r="V48" s="501">
        <v>1790</v>
      </c>
      <c r="W48" s="518"/>
      <c r="X48" s="501">
        <v>2267</v>
      </c>
      <c r="Y48" s="518"/>
      <c r="Z48" s="501">
        <v>1698</v>
      </c>
      <c r="AA48" s="518"/>
      <c r="AB48" s="501">
        <v>2245</v>
      </c>
      <c r="AC48" s="518"/>
      <c r="AD48" s="501">
        <v>2349</v>
      </c>
      <c r="AE48" s="5"/>
      <c r="AF48" s="4"/>
    </row>
    <row r="49" spans="1:32" ht="12" customHeight="1">
      <c r="A49" s="4"/>
      <c r="B49" s="30"/>
      <c r="C49" s="1167" t="s">
        <v>325</v>
      </c>
      <c r="D49" s="18"/>
      <c r="E49" s="500"/>
      <c r="F49" s="501">
        <v>6352</v>
      </c>
      <c r="G49" s="518"/>
      <c r="H49" s="501">
        <v>6651</v>
      </c>
      <c r="I49" s="518"/>
      <c r="J49" s="501">
        <v>6051</v>
      </c>
      <c r="K49" s="518"/>
      <c r="L49" s="501">
        <v>6641</v>
      </c>
      <c r="M49" s="518"/>
      <c r="N49" s="501">
        <v>4603</v>
      </c>
      <c r="O49" s="518"/>
      <c r="P49" s="501">
        <v>4042</v>
      </c>
      <c r="Q49" s="518"/>
      <c r="R49" s="501">
        <v>3959</v>
      </c>
      <c r="S49" s="518"/>
      <c r="T49" s="501">
        <v>4432</v>
      </c>
      <c r="U49" s="518"/>
      <c r="V49" s="501">
        <v>3582</v>
      </c>
      <c r="W49" s="518"/>
      <c r="X49" s="501">
        <v>4916</v>
      </c>
      <c r="Y49" s="518"/>
      <c r="Z49" s="501">
        <v>5055</v>
      </c>
      <c r="AA49" s="518"/>
      <c r="AB49" s="501">
        <v>5708</v>
      </c>
      <c r="AC49" s="518"/>
      <c r="AD49" s="501">
        <v>5711</v>
      </c>
      <c r="AE49" s="5"/>
      <c r="AF49" s="4"/>
    </row>
    <row r="50" spans="1:32" ht="11.25" customHeight="1">
      <c r="A50" s="4"/>
      <c r="B50" s="30"/>
      <c r="C50" s="1167" t="s">
        <v>425</v>
      </c>
      <c r="D50" s="18"/>
      <c r="E50" s="500"/>
      <c r="F50" s="501">
        <v>2</v>
      </c>
      <c r="G50" s="518"/>
      <c r="H50" s="501">
        <v>6</v>
      </c>
      <c r="I50" s="518"/>
      <c r="J50" s="501">
        <v>6</v>
      </c>
      <c r="K50" s="518"/>
      <c r="L50" s="501">
        <v>4</v>
      </c>
      <c r="M50" s="518"/>
      <c r="N50" s="501" t="s">
        <v>11</v>
      </c>
      <c r="O50" s="518"/>
      <c r="P50" s="501">
        <v>2</v>
      </c>
      <c r="Q50" s="518"/>
      <c r="R50" s="501">
        <v>4</v>
      </c>
      <c r="S50" s="518"/>
      <c r="T50" s="501">
        <v>1</v>
      </c>
      <c r="U50" s="518"/>
      <c r="V50" s="501">
        <v>2</v>
      </c>
      <c r="W50" s="518"/>
      <c r="X50" s="577" t="s">
        <v>11</v>
      </c>
      <c r="Y50" s="518"/>
      <c r="Z50" s="577" t="s">
        <v>11</v>
      </c>
      <c r="AA50" s="518"/>
      <c r="AB50" s="577" t="s">
        <v>11</v>
      </c>
      <c r="AC50" s="518"/>
      <c r="AD50" s="577">
        <v>2</v>
      </c>
      <c r="AE50" s="5"/>
      <c r="AF50" s="4"/>
    </row>
    <row r="51" spans="1:32" ht="3.75" customHeight="1">
      <c r="A51" s="4"/>
      <c r="B51" s="30"/>
      <c r="C51" s="1170"/>
      <c r="D51" s="1170"/>
      <c r="E51" s="504"/>
      <c r="F51" s="501"/>
      <c r="G51" s="518"/>
      <c r="H51" s="501"/>
      <c r="I51" s="518"/>
      <c r="J51" s="501"/>
      <c r="K51" s="518"/>
      <c r="L51" s="501"/>
      <c r="M51" s="518"/>
      <c r="N51" s="501"/>
      <c r="O51" s="518"/>
      <c r="P51" s="501"/>
      <c r="Q51" s="518"/>
      <c r="R51" s="501"/>
      <c r="S51" s="518"/>
      <c r="T51" s="501"/>
      <c r="U51" s="518"/>
      <c r="V51" s="501"/>
      <c r="W51" s="518"/>
      <c r="X51" s="501"/>
      <c r="Y51" s="518"/>
      <c r="Z51" s="501"/>
      <c r="AA51" s="518"/>
      <c r="AB51" s="501"/>
      <c r="AC51" s="518"/>
      <c r="AD51" s="501"/>
      <c r="AE51" s="5"/>
      <c r="AF51" s="4"/>
    </row>
    <row r="52" spans="1:32" ht="12" customHeight="1">
      <c r="A52" s="4"/>
      <c r="B52" s="30"/>
      <c r="C52" s="1170" t="s">
        <v>527</v>
      </c>
      <c r="D52" s="1170"/>
      <c r="E52" s="496"/>
      <c r="F52" s="501"/>
      <c r="G52" s="518"/>
      <c r="H52" s="501"/>
      <c r="I52" s="518"/>
      <c r="J52" s="501"/>
      <c r="K52" s="518"/>
      <c r="L52" s="501"/>
      <c r="M52" s="518"/>
      <c r="N52" s="501"/>
      <c r="O52" s="518"/>
      <c r="P52" s="501"/>
      <c r="Q52" s="518"/>
      <c r="R52" s="501"/>
      <c r="S52" s="518"/>
      <c r="T52" s="501"/>
      <c r="U52" s="518"/>
      <c r="V52" s="501"/>
      <c r="W52" s="518"/>
      <c r="X52" s="501"/>
      <c r="Y52" s="518"/>
      <c r="Z52" s="501"/>
      <c r="AA52" s="518"/>
      <c r="AB52" s="501"/>
      <c r="AC52" s="518"/>
      <c r="AD52" s="501"/>
      <c r="AE52" s="5"/>
      <c r="AF52" s="4"/>
    </row>
    <row r="53" spans="1:32" ht="12" customHeight="1">
      <c r="A53" s="4"/>
      <c r="B53" s="30"/>
      <c r="C53" s="1172" t="s">
        <v>413</v>
      </c>
      <c r="D53" s="18"/>
      <c r="E53" s="500"/>
      <c r="F53" s="501">
        <v>1816</v>
      </c>
      <c r="G53" s="522"/>
      <c r="H53" s="501">
        <v>1718</v>
      </c>
      <c r="I53" s="522"/>
      <c r="J53" s="501">
        <v>1497</v>
      </c>
      <c r="K53" s="522"/>
      <c r="L53" s="501">
        <v>2352</v>
      </c>
      <c r="M53" s="522"/>
      <c r="N53" s="501">
        <v>1120</v>
      </c>
      <c r="O53" s="522"/>
      <c r="P53" s="501">
        <v>775</v>
      </c>
      <c r="Q53" s="522"/>
      <c r="R53" s="501">
        <v>799</v>
      </c>
      <c r="S53" s="522"/>
      <c r="T53" s="501">
        <v>1047</v>
      </c>
      <c r="U53" s="522"/>
      <c r="V53" s="501">
        <v>975</v>
      </c>
      <c r="W53" s="522"/>
      <c r="X53" s="501">
        <v>1338</v>
      </c>
      <c r="Y53" s="522"/>
      <c r="Z53" s="501">
        <v>1418</v>
      </c>
      <c r="AA53" s="522"/>
      <c r="AB53" s="501">
        <v>1799</v>
      </c>
      <c r="AC53" s="522"/>
      <c r="AD53" s="501">
        <v>1594</v>
      </c>
      <c r="AE53" s="5"/>
      <c r="AF53" s="4"/>
    </row>
    <row r="54" spans="1:32" ht="12" customHeight="1">
      <c r="A54" s="4"/>
      <c r="B54" s="30"/>
      <c r="C54" s="1172" t="s">
        <v>417</v>
      </c>
      <c r="D54" s="18"/>
      <c r="E54" s="500"/>
      <c r="F54" s="501">
        <v>1075</v>
      </c>
      <c r="G54" s="522"/>
      <c r="H54" s="501">
        <v>1029</v>
      </c>
      <c r="I54" s="522"/>
      <c r="J54" s="501">
        <v>1279</v>
      </c>
      <c r="K54" s="522"/>
      <c r="L54" s="501">
        <v>1282</v>
      </c>
      <c r="M54" s="522"/>
      <c r="N54" s="501">
        <v>861</v>
      </c>
      <c r="O54" s="522"/>
      <c r="P54" s="501">
        <v>707</v>
      </c>
      <c r="Q54" s="522"/>
      <c r="R54" s="501">
        <v>662</v>
      </c>
      <c r="S54" s="522"/>
      <c r="T54" s="501">
        <v>664</v>
      </c>
      <c r="U54" s="522"/>
      <c r="V54" s="501">
        <v>520</v>
      </c>
      <c r="W54" s="522"/>
      <c r="X54" s="501">
        <v>660</v>
      </c>
      <c r="Y54" s="522"/>
      <c r="Z54" s="501">
        <v>622</v>
      </c>
      <c r="AA54" s="522"/>
      <c r="AB54" s="501">
        <v>725</v>
      </c>
      <c r="AC54" s="522"/>
      <c r="AD54" s="501">
        <v>1019</v>
      </c>
      <c r="AE54" s="5"/>
      <c r="AF54" s="4"/>
    </row>
    <row r="55" spans="1:32" ht="12" customHeight="1">
      <c r="A55" s="4"/>
      <c r="B55" s="30"/>
      <c r="C55" s="1172" t="s">
        <v>415</v>
      </c>
      <c r="D55" s="18"/>
      <c r="E55" s="500"/>
      <c r="F55" s="501">
        <v>988</v>
      </c>
      <c r="G55" s="522"/>
      <c r="H55" s="501">
        <v>842</v>
      </c>
      <c r="I55" s="522"/>
      <c r="J55" s="501">
        <v>855</v>
      </c>
      <c r="K55" s="522"/>
      <c r="L55" s="501">
        <v>670</v>
      </c>
      <c r="M55" s="522"/>
      <c r="N55" s="501">
        <v>614</v>
      </c>
      <c r="O55" s="522"/>
      <c r="P55" s="501">
        <v>568</v>
      </c>
      <c r="Q55" s="522"/>
      <c r="R55" s="501">
        <v>421</v>
      </c>
      <c r="S55" s="522"/>
      <c r="T55" s="501">
        <v>516</v>
      </c>
      <c r="U55" s="522"/>
      <c r="V55" s="501">
        <v>574</v>
      </c>
      <c r="W55" s="522"/>
      <c r="X55" s="501">
        <v>647</v>
      </c>
      <c r="Y55" s="522"/>
      <c r="Z55" s="501">
        <v>788</v>
      </c>
      <c r="AA55" s="522"/>
      <c r="AB55" s="501">
        <v>815</v>
      </c>
      <c r="AC55" s="522"/>
      <c r="AD55" s="501">
        <v>830</v>
      </c>
      <c r="AE55" s="5"/>
      <c r="AF55" s="4"/>
    </row>
    <row r="56" spans="1:32" ht="12" customHeight="1">
      <c r="A56" s="4"/>
      <c r="B56" s="30"/>
      <c r="C56" s="1172" t="s">
        <v>427</v>
      </c>
      <c r="D56" s="18"/>
      <c r="E56" s="500"/>
      <c r="F56" s="501">
        <v>773</v>
      </c>
      <c r="G56" s="522"/>
      <c r="H56" s="501">
        <v>766</v>
      </c>
      <c r="I56" s="522"/>
      <c r="J56" s="501">
        <v>741</v>
      </c>
      <c r="K56" s="522"/>
      <c r="L56" s="501">
        <v>836</v>
      </c>
      <c r="M56" s="522"/>
      <c r="N56" s="501">
        <v>731</v>
      </c>
      <c r="O56" s="522"/>
      <c r="P56" s="501">
        <v>904</v>
      </c>
      <c r="Q56" s="522"/>
      <c r="R56" s="501">
        <v>618</v>
      </c>
      <c r="S56" s="522"/>
      <c r="T56" s="501">
        <v>821</v>
      </c>
      <c r="U56" s="522"/>
      <c r="V56" s="501">
        <v>576</v>
      </c>
      <c r="W56" s="522"/>
      <c r="X56" s="501">
        <v>819</v>
      </c>
      <c r="Y56" s="522"/>
      <c r="Z56" s="501">
        <v>605</v>
      </c>
      <c r="AA56" s="522"/>
      <c r="AB56" s="501">
        <v>855</v>
      </c>
      <c r="AC56" s="522"/>
      <c r="AD56" s="501">
        <v>774</v>
      </c>
      <c r="AE56" s="5"/>
      <c r="AF56" s="4"/>
    </row>
    <row r="57" spans="1:32" ht="12" customHeight="1">
      <c r="A57" s="4"/>
      <c r="B57" s="30"/>
      <c r="C57" s="1172" t="s">
        <v>418</v>
      </c>
      <c r="D57" s="18"/>
      <c r="E57" s="500"/>
      <c r="F57" s="501">
        <v>509</v>
      </c>
      <c r="G57" s="522"/>
      <c r="H57" s="501">
        <v>567</v>
      </c>
      <c r="I57" s="522"/>
      <c r="J57" s="501">
        <v>351</v>
      </c>
      <c r="K57" s="522"/>
      <c r="L57" s="501">
        <v>495</v>
      </c>
      <c r="M57" s="522"/>
      <c r="N57" s="501">
        <v>429</v>
      </c>
      <c r="O57" s="522"/>
      <c r="P57" s="501">
        <v>422</v>
      </c>
      <c r="Q57" s="522"/>
      <c r="R57" s="501">
        <v>503</v>
      </c>
      <c r="S57" s="522"/>
      <c r="T57" s="501">
        <v>329</v>
      </c>
      <c r="U57" s="522"/>
      <c r="V57" s="501">
        <v>254</v>
      </c>
      <c r="W57" s="522"/>
      <c r="X57" s="501">
        <v>375</v>
      </c>
      <c r="Y57" s="522"/>
      <c r="Z57" s="501">
        <v>333</v>
      </c>
      <c r="AA57" s="522"/>
      <c r="AB57" s="501">
        <v>401</v>
      </c>
      <c r="AC57" s="522"/>
      <c r="AD57" s="501">
        <v>520</v>
      </c>
      <c r="AE57" s="5"/>
      <c r="AF57" s="4"/>
    </row>
    <row r="58" spans="1:32" ht="12" hidden="1" customHeight="1">
      <c r="A58" s="4"/>
      <c r="B58" s="30"/>
      <c r="C58" s="1172" t="s">
        <v>416</v>
      </c>
      <c r="D58" s="18"/>
      <c r="E58" s="500"/>
      <c r="F58" s="501">
        <v>452</v>
      </c>
      <c r="G58" s="522"/>
      <c r="H58" s="501">
        <v>761</v>
      </c>
      <c r="I58" s="522"/>
      <c r="J58" s="501">
        <v>394</v>
      </c>
      <c r="K58" s="522"/>
      <c r="L58" s="501">
        <v>434</v>
      </c>
      <c r="M58" s="522"/>
      <c r="N58" s="501">
        <v>333</v>
      </c>
      <c r="O58" s="522"/>
      <c r="P58" s="501">
        <v>268</v>
      </c>
      <c r="Q58" s="522"/>
      <c r="R58" s="501">
        <v>412</v>
      </c>
      <c r="S58" s="522"/>
      <c r="T58" s="501">
        <v>354</v>
      </c>
      <c r="U58" s="522"/>
      <c r="V58" s="501">
        <v>284</v>
      </c>
      <c r="W58" s="522"/>
      <c r="X58" s="501">
        <v>444</v>
      </c>
      <c r="Y58" s="522"/>
      <c r="Z58" s="501">
        <v>483</v>
      </c>
      <c r="AA58" s="522"/>
      <c r="AB58" s="501">
        <v>439</v>
      </c>
      <c r="AC58" s="522"/>
      <c r="AD58" s="501">
        <v>392</v>
      </c>
      <c r="AE58" s="5"/>
      <c r="AF58" s="4"/>
    </row>
    <row r="59" spans="1:32" ht="13.5" hidden="1" customHeight="1">
      <c r="A59" s="4"/>
      <c r="B59" s="30"/>
      <c r="C59" s="1172" t="s">
        <v>428</v>
      </c>
      <c r="D59" s="18"/>
      <c r="E59" s="500"/>
      <c r="F59" s="501">
        <v>424</v>
      </c>
      <c r="G59" s="522"/>
      <c r="H59" s="501">
        <v>577</v>
      </c>
      <c r="I59" s="522"/>
      <c r="J59" s="501">
        <v>408</v>
      </c>
      <c r="K59" s="522"/>
      <c r="L59" s="501">
        <v>217</v>
      </c>
      <c r="M59" s="522"/>
      <c r="N59" s="501">
        <v>525</v>
      </c>
      <c r="O59" s="522"/>
      <c r="P59" s="501">
        <v>655</v>
      </c>
      <c r="Q59" s="522"/>
      <c r="R59" s="501">
        <v>326</v>
      </c>
      <c r="S59" s="522"/>
      <c r="T59" s="501">
        <v>492</v>
      </c>
      <c r="U59" s="522"/>
      <c r="V59" s="501">
        <v>330</v>
      </c>
      <c r="W59" s="522"/>
      <c r="X59" s="501">
        <v>580</v>
      </c>
      <c r="Y59" s="522"/>
      <c r="Z59" s="501">
        <v>428</v>
      </c>
      <c r="AA59" s="522"/>
      <c r="AB59" s="501">
        <v>588</v>
      </c>
      <c r="AC59" s="522"/>
      <c r="AD59" s="501">
        <v>378</v>
      </c>
      <c r="AE59" s="5"/>
      <c r="AF59" s="4"/>
    </row>
    <row r="60" spans="1:32" ht="12" hidden="1" customHeight="1">
      <c r="A60" s="4"/>
      <c r="B60" s="30"/>
      <c r="C60" s="1172" t="s">
        <v>429</v>
      </c>
      <c r="D60" s="18"/>
      <c r="E60" s="500"/>
      <c r="F60" s="501">
        <v>636</v>
      </c>
      <c r="G60" s="522"/>
      <c r="H60" s="501">
        <v>569</v>
      </c>
      <c r="I60" s="522"/>
      <c r="J60" s="501">
        <v>627</v>
      </c>
      <c r="K60" s="522"/>
      <c r="L60" s="501">
        <v>629</v>
      </c>
      <c r="M60" s="522"/>
      <c r="N60" s="501">
        <v>430</v>
      </c>
      <c r="O60" s="522"/>
      <c r="P60" s="501">
        <v>362</v>
      </c>
      <c r="Q60" s="522"/>
      <c r="R60" s="501">
        <v>209</v>
      </c>
      <c r="S60" s="522"/>
      <c r="T60" s="501">
        <v>400</v>
      </c>
      <c r="U60" s="522"/>
      <c r="V60" s="501">
        <v>324</v>
      </c>
      <c r="W60" s="522"/>
      <c r="X60" s="501">
        <v>373</v>
      </c>
      <c r="Y60" s="522"/>
      <c r="Z60" s="501">
        <v>330</v>
      </c>
      <c r="AA60" s="522"/>
      <c r="AB60" s="501">
        <v>334</v>
      </c>
      <c r="AC60" s="522"/>
      <c r="AD60" s="501">
        <v>373</v>
      </c>
      <c r="AE60" s="5"/>
      <c r="AF60" s="4"/>
    </row>
    <row r="61" spans="1:32" ht="4.5" customHeight="1">
      <c r="A61" s="4"/>
      <c r="B61" s="30"/>
      <c r="C61" s="523"/>
      <c r="D61" s="18"/>
      <c r="E61" s="500"/>
      <c r="F61" s="501"/>
      <c r="G61" s="518"/>
      <c r="H61" s="501"/>
      <c r="I61" s="518"/>
      <c r="J61" s="501"/>
      <c r="K61" s="518"/>
      <c r="L61" s="501"/>
      <c r="M61" s="518"/>
      <c r="N61" s="501"/>
      <c r="O61" s="518"/>
      <c r="P61" s="501"/>
      <c r="Q61" s="518"/>
      <c r="R61" s="501"/>
      <c r="S61" s="518"/>
      <c r="T61" s="501"/>
      <c r="U61" s="518"/>
      <c r="V61" s="501"/>
      <c r="W61" s="518"/>
      <c r="X61" s="501"/>
      <c r="Y61" s="518"/>
      <c r="Z61" s="501"/>
      <c r="AA61" s="518"/>
      <c r="AB61" s="501"/>
      <c r="AC61" s="518"/>
      <c r="AD61" s="501"/>
      <c r="AE61" s="5"/>
      <c r="AF61" s="4"/>
    </row>
    <row r="62" spans="1:32" ht="12" customHeight="1">
      <c r="A62" s="4"/>
      <c r="B62" s="30"/>
      <c r="C62" s="1511" t="s">
        <v>430</v>
      </c>
      <c r="D62" s="1511"/>
      <c r="E62" s="524"/>
      <c r="F62" s="525">
        <v>19</v>
      </c>
      <c r="G62" s="525"/>
      <c r="H62" s="525">
        <v>17.399999999999999</v>
      </c>
      <c r="I62" s="525"/>
      <c r="J62" s="525">
        <v>16.2</v>
      </c>
      <c r="K62" s="525"/>
      <c r="L62" s="525">
        <v>11.9</v>
      </c>
      <c r="M62" s="525"/>
      <c r="N62" s="525">
        <v>10.6</v>
      </c>
      <c r="O62" s="525"/>
      <c r="P62" s="525">
        <v>9.8000000000000007</v>
      </c>
      <c r="Q62" s="525"/>
      <c r="R62" s="525">
        <v>9.3000000000000007</v>
      </c>
      <c r="S62" s="525"/>
      <c r="T62" s="525">
        <v>9.1</v>
      </c>
      <c r="U62" s="525"/>
      <c r="V62" s="525">
        <v>9.5</v>
      </c>
      <c r="W62" s="525"/>
      <c r="X62" s="525">
        <v>11.5</v>
      </c>
      <c r="Y62" s="525"/>
      <c r="Z62" s="525">
        <v>13.5</v>
      </c>
      <c r="AA62" s="525"/>
      <c r="AB62" s="525">
        <v>15</v>
      </c>
      <c r="AC62" s="525"/>
      <c r="AD62" s="525">
        <v>14.9</v>
      </c>
      <c r="AE62" s="5"/>
      <c r="AF62" s="4"/>
    </row>
    <row r="63" spans="1:32" ht="11.25" customHeight="1" thickBot="1">
      <c r="A63" s="4"/>
      <c r="B63" s="30"/>
      <c r="C63" s="526"/>
      <c r="D63" s="5"/>
      <c r="E63" s="5"/>
      <c r="F63" s="883"/>
      <c r="G63" s="518"/>
      <c r="H63" s="883"/>
      <c r="I63" s="518"/>
      <c r="J63" s="883"/>
      <c r="K63" s="518"/>
      <c r="L63" s="883"/>
      <c r="M63" s="518"/>
      <c r="N63" s="883"/>
      <c r="O63" s="518"/>
      <c r="P63" s="883"/>
      <c r="Q63" s="518"/>
      <c r="R63" s="883"/>
      <c r="S63" s="518"/>
      <c r="T63" s="883"/>
      <c r="U63" s="518"/>
      <c r="V63" s="883"/>
      <c r="W63" s="518"/>
      <c r="X63" s="883"/>
      <c r="Y63" s="518"/>
      <c r="Z63" s="883"/>
      <c r="AA63" s="518"/>
      <c r="AB63" s="883"/>
      <c r="AC63" s="518"/>
      <c r="AD63" s="883"/>
      <c r="AE63" s="5"/>
      <c r="AF63" s="4"/>
    </row>
    <row r="64" spans="1:32" s="12" customFormat="1" ht="13.5" customHeight="1" thickBot="1">
      <c r="A64" s="11"/>
      <c r="B64" s="31"/>
      <c r="C64" s="296" t="s">
        <v>431</v>
      </c>
      <c r="D64" s="308"/>
      <c r="E64" s="308"/>
      <c r="F64" s="519"/>
      <c r="G64" s="519"/>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
      <c r="AF64" s="11"/>
    </row>
    <row r="65" spans="1:32" ht="9.75" customHeight="1">
      <c r="A65" s="4"/>
      <c r="B65" s="30"/>
      <c r="C65" s="760" t="s">
        <v>106</v>
      </c>
      <c r="D65" s="527"/>
      <c r="E65" s="1175"/>
      <c r="F65" s="244"/>
      <c r="G65" s="244"/>
      <c r="H65" s="244"/>
      <c r="I65" s="518"/>
      <c r="J65" s="518"/>
      <c r="K65" s="518"/>
      <c r="L65" s="518"/>
      <c r="M65" s="518"/>
      <c r="N65" s="518"/>
      <c r="O65" s="518"/>
      <c r="P65" s="518"/>
      <c r="Q65" s="518"/>
      <c r="R65" s="518"/>
      <c r="S65" s="518"/>
      <c r="T65" s="518"/>
      <c r="U65" s="518"/>
      <c r="V65" s="518"/>
      <c r="W65" s="518"/>
      <c r="X65" s="518"/>
      <c r="Y65" s="518"/>
      <c r="Z65" s="518"/>
      <c r="AA65" s="518"/>
      <c r="AB65" s="518"/>
      <c r="AC65" s="518"/>
      <c r="AD65" s="518"/>
      <c r="AE65" s="5"/>
      <c r="AF65" s="4"/>
    </row>
    <row r="66" spans="1:32" ht="12" customHeight="1">
      <c r="A66" s="4"/>
      <c r="B66" s="30"/>
      <c r="C66" s="1511" t="s">
        <v>95</v>
      </c>
      <c r="D66" s="1511"/>
      <c r="E66" s="496">
        <v>0</v>
      </c>
      <c r="F66" s="497">
        <v>5722</v>
      </c>
      <c r="G66" s="518"/>
      <c r="H66" s="497">
        <v>5401</v>
      </c>
      <c r="I66" s="518"/>
      <c r="J66" s="497">
        <v>5471</v>
      </c>
      <c r="K66" s="518"/>
      <c r="L66" s="497">
        <v>6628</v>
      </c>
      <c r="M66" s="518"/>
      <c r="N66" s="497">
        <v>4803</v>
      </c>
      <c r="O66" s="518"/>
      <c r="P66" s="497">
        <v>4348</v>
      </c>
      <c r="Q66" s="518"/>
      <c r="R66" s="497">
        <v>3311</v>
      </c>
      <c r="S66" s="518"/>
      <c r="T66" s="497">
        <v>4256</v>
      </c>
      <c r="U66" s="518"/>
      <c r="V66" s="497">
        <v>3459</v>
      </c>
      <c r="W66" s="518"/>
      <c r="X66" s="497">
        <v>4086</v>
      </c>
      <c r="Y66" s="518"/>
      <c r="Z66" s="497">
        <v>4864</v>
      </c>
      <c r="AA66" s="518"/>
      <c r="AB66" s="497">
        <v>5679</v>
      </c>
      <c r="AC66" s="518"/>
      <c r="AD66" s="497">
        <v>5554</v>
      </c>
      <c r="AE66" s="5"/>
      <c r="AF66" s="4"/>
    </row>
    <row r="67" spans="1:32" ht="11.25" customHeight="1">
      <c r="A67" s="4"/>
      <c r="B67" s="30"/>
      <c r="C67" s="1167" t="s">
        <v>423</v>
      </c>
      <c r="D67" s="18"/>
      <c r="E67" s="500"/>
      <c r="F67" s="501">
        <v>206</v>
      </c>
      <c r="G67" s="518"/>
      <c r="H67" s="501">
        <v>140</v>
      </c>
      <c r="I67" s="518"/>
      <c r="J67" s="501">
        <v>342</v>
      </c>
      <c r="K67" s="518"/>
      <c r="L67" s="501">
        <v>227</v>
      </c>
      <c r="M67" s="518"/>
      <c r="N67" s="501">
        <v>186</v>
      </c>
      <c r="O67" s="518"/>
      <c r="P67" s="501">
        <v>430</v>
      </c>
      <c r="Q67" s="518"/>
      <c r="R67" s="501">
        <v>164</v>
      </c>
      <c r="S67" s="518"/>
      <c r="T67" s="513">
        <v>227</v>
      </c>
      <c r="U67" s="518"/>
      <c r="V67" s="513">
        <v>163</v>
      </c>
      <c r="W67" s="518"/>
      <c r="X67" s="513">
        <v>197</v>
      </c>
      <c r="Y67" s="518"/>
      <c r="Z67" s="513">
        <v>399</v>
      </c>
      <c r="AA67" s="518"/>
      <c r="AB67" s="513">
        <v>411</v>
      </c>
      <c r="AC67" s="518"/>
      <c r="AD67" s="513">
        <v>394</v>
      </c>
      <c r="AE67" s="5"/>
      <c r="AF67" s="4"/>
    </row>
    <row r="68" spans="1:32" ht="11.25" customHeight="1">
      <c r="A68" s="4"/>
      <c r="B68" s="30"/>
      <c r="C68" s="1167" t="s">
        <v>424</v>
      </c>
      <c r="D68" s="18"/>
      <c r="E68" s="500"/>
      <c r="F68" s="501">
        <v>1492</v>
      </c>
      <c r="G68" s="518"/>
      <c r="H68" s="501">
        <v>1454</v>
      </c>
      <c r="I68" s="518"/>
      <c r="J68" s="501">
        <v>1235</v>
      </c>
      <c r="K68" s="518"/>
      <c r="L68" s="501">
        <v>1619</v>
      </c>
      <c r="M68" s="518"/>
      <c r="N68" s="501">
        <v>1566</v>
      </c>
      <c r="O68" s="518"/>
      <c r="P68" s="501">
        <v>1212</v>
      </c>
      <c r="Q68" s="518"/>
      <c r="R68" s="501">
        <v>924</v>
      </c>
      <c r="S68" s="518"/>
      <c r="T68" s="513">
        <v>1218</v>
      </c>
      <c r="U68" s="518"/>
      <c r="V68" s="513">
        <v>1122</v>
      </c>
      <c r="W68" s="518"/>
      <c r="X68" s="513">
        <v>1245</v>
      </c>
      <c r="Y68" s="518"/>
      <c r="Z68" s="513">
        <v>1137</v>
      </c>
      <c r="AA68" s="518"/>
      <c r="AB68" s="513">
        <v>1400</v>
      </c>
      <c r="AC68" s="518"/>
      <c r="AD68" s="513">
        <v>1337</v>
      </c>
      <c r="AE68" s="5"/>
      <c r="AF68" s="4"/>
    </row>
    <row r="69" spans="1:32" ht="11.25" customHeight="1">
      <c r="A69" s="4"/>
      <c r="B69" s="30"/>
      <c r="C69" s="1167" t="s">
        <v>325</v>
      </c>
      <c r="D69" s="18"/>
      <c r="E69" s="500"/>
      <c r="F69" s="501">
        <v>4023</v>
      </c>
      <c r="G69" s="518"/>
      <c r="H69" s="501">
        <v>3802</v>
      </c>
      <c r="I69" s="518"/>
      <c r="J69" s="501">
        <v>3894</v>
      </c>
      <c r="K69" s="518"/>
      <c r="L69" s="501">
        <v>4781</v>
      </c>
      <c r="M69" s="518"/>
      <c r="N69" s="501">
        <v>3051</v>
      </c>
      <c r="O69" s="518"/>
      <c r="P69" s="501">
        <v>2706</v>
      </c>
      <c r="Q69" s="518"/>
      <c r="R69" s="501">
        <v>2219</v>
      </c>
      <c r="S69" s="518"/>
      <c r="T69" s="513">
        <v>2811</v>
      </c>
      <c r="U69" s="518"/>
      <c r="V69" s="513">
        <v>2173</v>
      </c>
      <c r="W69" s="518"/>
      <c r="X69" s="513">
        <v>2642</v>
      </c>
      <c r="Y69" s="518"/>
      <c r="Z69" s="513">
        <v>3328</v>
      </c>
      <c r="AA69" s="518"/>
      <c r="AB69" s="513">
        <v>3868</v>
      </c>
      <c r="AC69" s="518"/>
      <c r="AD69" s="513">
        <v>3823</v>
      </c>
      <c r="AE69" s="5"/>
      <c r="AF69" s="4"/>
    </row>
    <row r="70" spans="1:32" ht="11.25" customHeight="1">
      <c r="A70" s="4"/>
      <c r="B70" s="30"/>
      <c r="C70" s="1167" t="s">
        <v>425</v>
      </c>
      <c r="D70" s="18"/>
      <c r="E70" s="500"/>
      <c r="F70" s="501">
        <v>1</v>
      </c>
      <c r="G70" s="518"/>
      <c r="H70" s="501">
        <v>5</v>
      </c>
      <c r="I70" s="518"/>
      <c r="J70" s="501" t="s">
        <v>11</v>
      </c>
      <c r="K70" s="518"/>
      <c r="L70" s="501">
        <v>1</v>
      </c>
      <c r="M70" s="518"/>
      <c r="N70" s="501" t="s">
        <v>11</v>
      </c>
      <c r="O70" s="518"/>
      <c r="P70" s="501" t="s">
        <v>11</v>
      </c>
      <c r="Q70" s="518"/>
      <c r="R70" s="501">
        <v>4</v>
      </c>
      <c r="S70" s="518"/>
      <c r="T70" s="501" t="s">
        <v>11</v>
      </c>
      <c r="U70" s="518"/>
      <c r="V70" s="501">
        <v>1</v>
      </c>
      <c r="W70" s="518"/>
      <c r="X70" s="501">
        <v>2</v>
      </c>
      <c r="Y70" s="518"/>
      <c r="Z70" s="501" t="s">
        <v>11</v>
      </c>
      <c r="AA70" s="518"/>
      <c r="AB70" s="501" t="s">
        <v>11</v>
      </c>
      <c r="AC70" s="518"/>
      <c r="AD70" s="501" t="s">
        <v>11</v>
      </c>
      <c r="AE70" s="5"/>
      <c r="AF70" s="4"/>
    </row>
    <row r="71" spans="1:32" ht="3.75" customHeight="1">
      <c r="A71" s="4"/>
      <c r="B71" s="30"/>
      <c r="C71" s="55"/>
      <c r="D71" s="18"/>
      <c r="E71" s="528"/>
      <c r="F71" s="501"/>
      <c r="G71" s="518"/>
      <c r="H71" s="501"/>
      <c r="I71" s="518"/>
      <c r="J71" s="501"/>
      <c r="K71" s="518"/>
      <c r="L71" s="501"/>
      <c r="M71" s="518"/>
      <c r="N71" s="501"/>
      <c r="O71" s="518"/>
      <c r="P71" s="501"/>
      <c r="Q71" s="518"/>
      <c r="R71" s="501"/>
      <c r="S71" s="518"/>
      <c r="T71" s="501"/>
      <c r="U71" s="518"/>
      <c r="V71" s="501"/>
      <c r="W71" s="518"/>
      <c r="X71" s="501"/>
      <c r="Y71" s="518"/>
      <c r="Z71" s="501"/>
      <c r="AA71" s="518"/>
      <c r="AB71" s="501"/>
      <c r="AC71" s="518"/>
      <c r="AD71" s="501"/>
      <c r="AE71" s="5"/>
      <c r="AF71" s="4"/>
    </row>
    <row r="72" spans="1:32" ht="12.75" hidden="1" customHeight="1">
      <c r="A72" s="4"/>
      <c r="B72" s="30"/>
      <c r="C72" s="330" t="s">
        <v>359</v>
      </c>
      <c r="D72" s="18"/>
      <c r="E72" s="504"/>
      <c r="F72" s="501">
        <v>1694</v>
      </c>
      <c r="G72" s="518"/>
      <c r="H72" s="501">
        <v>1671</v>
      </c>
      <c r="I72" s="518"/>
      <c r="J72" s="501">
        <v>1410</v>
      </c>
      <c r="K72" s="518"/>
      <c r="L72" s="501">
        <v>2332</v>
      </c>
      <c r="M72" s="518"/>
      <c r="N72" s="501">
        <v>1795</v>
      </c>
      <c r="O72" s="518"/>
      <c r="P72" s="501">
        <v>1638</v>
      </c>
      <c r="Q72" s="518"/>
      <c r="R72" s="501">
        <v>1328</v>
      </c>
      <c r="S72" s="518"/>
      <c r="T72" s="501">
        <v>1466</v>
      </c>
      <c r="U72" s="518"/>
      <c r="V72" s="501">
        <v>1238</v>
      </c>
      <c r="W72" s="518"/>
      <c r="X72" s="501">
        <v>1421</v>
      </c>
      <c r="Y72" s="518"/>
      <c r="Z72" s="501">
        <v>1597</v>
      </c>
      <c r="AA72" s="518"/>
      <c r="AB72" s="501">
        <v>1757</v>
      </c>
      <c r="AC72" s="518"/>
      <c r="AD72" s="501">
        <v>1539</v>
      </c>
      <c r="AE72" s="5"/>
      <c r="AF72" s="4"/>
    </row>
    <row r="73" spans="1:32" ht="12.75" hidden="1" customHeight="1">
      <c r="A73" s="4"/>
      <c r="B73" s="30"/>
      <c r="C73" s="330" t="s">
        <v>360</v>
      </c>
      <c r="D73" s="18"/>
      <c r="E73" s="504"/>
      <c r="F73" s="501">
        <v>2002</v>
      </c>
      <c r="G73" s="518"/>
      <c r="H73" s="501">
        <v>1935</v>
      </c>
      <c r="I73" s="518"/>
      <c r="J73" s="501">
        <v>2422</v>
      </c>
      <c r="K73" s="518"/>
      <c r="L73" s="501">
        <v>2684</v>
      </c>
      <c r="M73" s="518"/>
      <c r="N73" s="501">
        <v>1759</v>
      </c>
      <c r="O73" s="518"/>
      <c r="P73" s="501">
        <v>1472</v>
      </c>
      <c r="Q73" s="518"/>
      <c r="R73" s="501">
        <v>1207</v>
      </c>
      <c r="S73" s="518"/>
      <c r="T73" s="501">
        <v>1731</v>
      </c>
      <c r="U73" s="518"/>
      <c r="V73" s="501">
        <v>1218</v>
      </c>
      <c r="W73" s="518"/>
      <c r="X73" s="501">
        <v>1458</v>
      </c>
      <c r="Y73" s="518"/>
      <c r="Z73" s="501">
        <v>1508</v>
      </c>
      <c r="AA73" s="518"/>
      <c r="AB73" s="501">
        <v>1973</v>
      </c>
      <c r="AC73" s="518"/>
      <c r="AD73" s="501">
        <v>1971</v>
      </c>
      <c r="AE73" s="5"/>
      <c r="AF73" s="4"/>
    </row>
    <row r="74" spans="1:32" ht="12.75" hidden="1" customHeight="1">
      <c r="A74" s="4"/>
      <c r="B74" s="30"/>
      <c r="C74" s="330" t="s">
        <v>86</v>
      </c>
      <c r="D74" s="18"/>
      <c r="E74" s="504"/>
      <c r="F74" s="501">
        <v>638</v>
      </c>
      <c r="G74" s="518"/>
      <c r="H74" s="501">
        <v>615</v>
      </c>
      <c r="I74" s="518"/>
      <c r="J74" s="501">
        <v>492</v>
      </c>
      <c r="K74" s="518"/>
      <c r="L74" s="501">
        <v>606</v>
      </c>
      <c r="M74" s="518"/>
      <c r="N74" s="501">
        <v>497</v>
      </c>
      <c r="O74" s="518"/>
      <c r="P74" s="501">
        <v>372</v>
      </c>
      <c r="Q74" s="518"/>
      <c r="R74" s="501">
        <v>255</v>
      </c>
      <c r="S74" s="518"/>
      <c r="T74" s="501">
        <v>382</v>
      </c>
      <c r="U74" s="518"/>
      <c r="V74" s="501">
        <v>307</v>
      </c>
      <c r="W74" s="518"/>
      <c r="X74" s="501">
        <v>361</v>
      </c>
      <c r="Y74" s="518"/>
      <c r="Z74" s="501">
        <v>462</v>
      </c>
      <c r="AA74" s="518"/>
      <c r="AB74" s="501">
        <v>527</v>
      </c>
      <c r="AC74" s="518"/>
      <c r="AD74" s="501">
        <v>498</v>
      </c>
      <c r="AE74" s="5"/>
      <c r="AF74" s="4"/>
    </row>
    <row r="75" spans="1:32" ht="12.75" hidden="1" customHeight="1">
      <c r="A75" s="4"/>
      <c r="B75" s="30"/>
      <c r="C75" s="330" t="s">
        <v>362</v>
      </c>
      <c r="D75" s="18"/>
      <c r="E75" s="504"/>
      <c r="F75" s="501">
        <v>630</v>
      </c>
      <c r="G75" s="518"/>
      <c r="H75" s="501">
        <v>530</v>
      </c>
      <c r="I75" s="518"/>
      <c r="J75" s="501">
        <v>607</v>
      </c>
      <c r="K75" s="518"/>
      <c r="L75" s="501">
        <v>593</v>
      </c>
      <c r="M75" s="518"/>
      <c r="N75" s="501">
        <v>414</v>
      </c>
      <c r="O75" s="518"/>
      <c r="P75" s="501">
        <v>584</v>
      </c>
      <c r="Q75" s="518"/>
      <c r="R75" s="501">
        <v>236</v>
      </c>
      <c r="S75" s="518"/>
      <c r="T75" s="501">
        <v>404</v>
      </c>
      <c r="U75" s="518"/>
      <c r="V75" s="501">
        <v>292</v>
      </c>
      <c r="W75" s="518"/>
      <c r="X75" s="501">
        <v>372</v>
      </c>
      <c r="Y75" s="518"/>
      <c r="Z75" s="501">
        <v>592</v>
      </c>
      <c r="AA75" s="518"/>
      <c r="AB75" s="501">
        <v>778</v>
      </c>
      <c r="AC75" s="518"/>
      <c r="AD75" s="501">
        <v>812</v>
      </c>
      <c r="AE75" s="5"/>
      <c r="AF75" s="4"/>
    </row>
    <row r="76" spans="1:32" ht="12.75" hidden="1" customHeight="1">
      <c r="A76" s="4"/>
      <c r="B76" s="30"/>
      <c r="C76" s="330" t="s">
        <v>363</v>
      </c>
      <c r="D76" s="18"/>
      <c r="E76" s="504"/>
      <c r="F76" s="501">
        <v>563</v>
      </c>
      <c r="G76" s="518"/>
      <c r="H76" s="501">
        <v>461</v>
      </c>
      <c r="I76" s="518"/>
      <c r="J76" s="501">
        <v>378</v>
      </c>
      <c r="K76" s="518"/>
      <c r="L76" s="501">
        <v>203</v>
      </c>
      <c r="M76" s="518"/>
      <c r="N76" s="501">
        <v>166</v>
      </c>
      <c r="O76" s="518"/>
      <c r="P76" s="501">
        <v>133</v>
      </c>
      <c r="Q76" s="518"/>
      <c r="R76" s="501">
        <v>104</v>
      </c>
      <c r="S76" s="518"/>
      <c r="T76" s="501">
        <v>120</v>
      </c>
      <c r="U76" s="518"/>
      <c r="V76" s="501">
        <v>231</v>
      </c>
      <c r="W76" s="518"/>
      <c r="X76" s="501">
        <v>399</v>
      </c>
      <c r="Y76" s="518"/>
      <c r="Z76" s="501">
        <v>545</v>
      </c>
      <c r="AA76" s="518"/>
      <c r="AB76" s="501">
        <v>504</v>
      </c>
      <c r="AC76" s="518"/>
      <c r="AD76" s="501">
        <v>546</v>
      </c>
      <c r="AE76" s="5"/>
      <c r="AF76" s="4"/>
    </row>
    <row r="77" spans="1:32" ht="12.75" hidden="1" customHeight="1">
      <c r="A77" s="4"/>
      <c r="B77" s="30"/>
      <c r="C77" s="330" t="s">
        <v>255</v>
      </c>
      <c r="D77" s="18"/>
      <c r="E77" s="504"/>
      <c r="F77" s="501">
        <v>45</v>
      </c>
      <c r="G77" s="518"/>
      <c r="H77" s="501">
        <v>54</v>
      </c>
      <c r="I77" s="518"/>
      <c r="J77" s="501">
        <v>50</v>
      </c>
      <c r="K77" s="518"/>
      <c r="L77" s="501">
        <v>45</v>
      </c>
      <c r="M77" s="518"/>
      <c r="N77" s="501">
        <v>30</v>
      </c>
      <c r="O77" s="518"/>
      <c r="P77" s="501">
        <v>23</v>
      </c>
      <c r="Q77" s="518"/>
      <c r="R77" s="501">
        <v>5</v>
      </c>
      <c r="S77" s="518"/>
      <c r="T77" s="501">
        <v>15</v>
      </c>
      <c r="U77" s="518"/>
      <c r="V77" s="501">
        <v>29</v>
      </c>
      <c r="W77" s="518"/>
      <c r="X77" s="501">
        <v>17</v>
      </c>
      <c r="Y77" s="518"/>
      <c r="Z77" s="501">
        <v>73</v>
      </c>
      <c r="AA77" s="518"/>
      <c r="AB77" s="501">
        <v>50</v>
      </c>
      <c r="AC77" s="518"/>
      <c r="AD77" s="501">
        <v>56</v>
      </c>
      <c r="AE77" s="5"/>
      <c r="AF77" s="4"/>
    </row>
    <row r="78" spans="1:32" ht="12.75" hidden="1" customHeight="1">
      <c r="A78" s="4"/>
      <c r="B78" s="30"/>
      <c r="C78" s="330" t="s">
        <v>256</v>
      </c>
      <c r="D78" s="18"/>
      <c r="E78" s="504"/>
      <c r="F78" s="501">
        <v>150</v>
      </c>
      <c r="G78" s="518"/>
      <c r="H78" s="501">
        <v>135</v>
      </c>
      <c r="I78" s="518"/>
      <c r="J78" s="501">
        <v>112</v>
      </c>
      <c r="K78" s="518"/>
      <c r="L78" s="501">
        <v>165</v>
      </c>
      <c r="M78" s="518"/>
      <c r="N78" s="501">
        <v>142</v>
      </c>
      <c r="O78" s="518"/>
      <c r="P78" s="501">
        <v>125</v>
      </c>
      <c r="Q78" s="518"/>
      <c r="R78" s="501">
        <v>176</v>
      </c>
      <c r="S78" s="518"/>
      <c r="T78" s="501">
        <v>138</v>
      </c>
      <c r="U78" s="518"/>
      <c r="V78" s="501">
        <v>144</v>
      </c>
      <c r="W78" s="518"/>
      <c r="X78" s="501">
        <v>58</v>
      </c>
      <c r="Y78" s="518"/>
      <c r="Z78" s="501">
        <v>87</v>
      </c>
      <c r="AA78" s="518"/>
      <c r="AB78" s="501">
        <v>90</v>
      </c>
      <c r="AC78" s="518"/>
      <c r="AD78" s="501">
        <v>132</v>
      </c>
      <c r="AE78" s="5"/>
      <c r="AF78" s="4"/>
    </row>
    <row r="79" spans="1:32" ht="4.5" hidden="1" customHeight="1">
      <c r="A79" s="4"/>
      <c r="B79" s="30"/>
      <c r="C79" s="55"/>
      <c r="D79" s="18"/>
      <c r="E79" s="1175"/>
      <c r="F79" s="501"/>
      <c r="G79" s="518"/>
      <c r="H79" s="501"/>
      <c r="I79" s="518"/>
      <c r="J79" s="501"/>
      <c r="K79" s="518"/>
      <c r="L79" s="501"/>
      <c r="M79" s="518"/>
      <c r="N79" s="501"/>
      <c r="O79" s="518"/>
      <c r="P79" s="501"/>
      <c r="Q79" s="518"/>
      <c r="R79" s="501"/>
      <c r="S79" s="518"/>
      <c r="T79" s="501"/>
      <c r="U79" s="518"/>
      <c r="V79" s="501"/>
      <c r="W79" s="518"/>
      <c r="X79" s="501"/>
      <c r="Y79" s="518"/>
      <c r="Z79" s="501"/>
      <c r="AA79" s="518"/>
      <c r="AB79" s="501"/>
      <c r="AC79" s="518"/>
      <c r="AD79" s="501"/>
      <c r="AE79" s="5"/>
      <c r="AF79" s="4"/>
    </row>
    <row r="80" spans="1:32" ht="12" customHeight="1">
      <c r="A80" s="4"/>
      <c r="B80" s="30"/>
      <c r="C80" s="1511" t="s">
        <v>432</v>
      </c>
      <c r="D80" s="1511"/>
      <c r="E80" s="524"/>
      <c r="F80" s="525">
        <v>62.3</v>
      </c>
      <c r="G80" s="518"/>
      <c r="H80" s="525">
        <v>56.3</v>
      </c>
      <c r="I80" s="518"/>
      <c r="J80" s="525">
        <v>62.9</v>
      </c>
      <c r="K80" s="518"/>
      <c r="L80" s="525">
        <v>69.2</v>
      </c>
      <c r="M80" s="518"/>
      <c r="N80" s="525">
        <v>65.099999999999994</v>
      </c>
      <c r="O80" s="518"/>
      <c r="P80" s="525">
        <v>64.8</v>
      </c>
      <c r="Q80" s="518"/>
      <c r="R80" s="525">
        <v>55.4</v>
      </c>
      <c r="S80" s="518"/>
      <c r="T80" s="525">
        <v>61.7</v>
      </c>
      <c r="U80" s="518"/>
      <c r="V80" s="525">
        <v>60.6</v>
      </c>
      <c r="W80" s="518"/>
      <c r="X80" s="525">
        <v>54.4</v>
      </c>
      <c r="Y80" s="518"/>
      <c r="Z80" s="525">
        <v>68</v>
      </c>
      <c r="AA80" s="518"/>
      <c r="AB80" s="525">
        <v>66.400000000000006</v>
      </c>
      <c r="AC80" s="518"/>
      <c r="AD80" s="525">
        <v>66.2</v>
      </c>
      <c r="AE80" s="5"/>
      <c r="AF80" s="4"/>
    </row>
    <row r="81" spans="1:32" ht="11.25" customHeight="1">
      <c r="A81" s="4"/>
      <c r="B81" s="30"/>
      <c r="C81" s="330" t="s">
        <v>359</v>
      </c>
      <c r="D81" s="18"/>
      <c r="E81" s="529"/>
      <c r="F81" s="530">
        <v>55.6</v>
      </c>
      <c r="G81" s="518"/>
      <c r="H81" s="530">
        <v>48.6</v>
      </c>
      <c r="I81" s="518"/>
      <c r="J81" s="530">
        <v>48.4</v>
      </c>
      <c r="K81" s="518"/>
      <c r="L81" s="530">
        <v>59.3</v>
      </c>
      <c r="M81" s="518"/>
      <c r="N81" s="530">
        <v>61.3</v>
      </c>
      <c r="O81" s="518"/>
      <c r="P81" s="530">
        <v>58.8</v>
      </c>
      <c r="Q81" s="518"/>
      <c r="R81" s="530">
        <v>46.4</v>
      </c>
      <c r="S81" s="518"/>
      <c r="T81" s="530">
        <v>58.3</v>
      </c>
      <c r="U81" s="518"/>
      <c r="V81" s="530">
        <v>57.9</v>
      </c>
      <c r="W81" s="518"/>
      <c r="X81" s="530">
        <v>50.8</v>
      </c>
      <c r="Y81" s="518"/>
      <c r="Z81" s="530">
        <v>62.8</v>
      </c>
      <c r="AA81" s="518"/>
      <c r="AB81" s="530">
        <v>63.2</v>
      </c>
      <c r="AC81" s="518"/>
      <c r="AD81" s="530">
        <v>53.2</v>
      </c>
      <c r="AE81" s="5"/>
      <c r="AF81" s="529"/>
    </row>
    <row r="82" spans="1:32" ht="11.25" customHeight="1">
      <c r="A82" s="4"/>
      <c r="B82" s="30"/>
      <c r="C82" s="330" t="s">
        <v>360</v>
      </c>
      <c r="D82" s="18"/>
      <c r="E82" s="529"/>
      <c r="F82" s="530">
        <v>74.2</v>
      </c>
      <c r="G82" s="518"/>
      <c r="H82" s="530">
        <v>69.2</v>
      </c>
      <c r="I82" s="518"/>
      <c r="J82" s="530">
        <v>75.5</v>
      </c>
      <c r="K82" s="518"/>
      <c r="L82" s="530">
        <v>83.2</v>
      </c>
      <c r="M82" s="518"/>
      <c r="N82" s="530">
        <v>70.7</v>
      </c>
      <c r="O82" s="518"/>
      <c r="P82" s="530">
        <v>72.8</v>
      </c>
      <c r="Q82" s="518"/>
      <c r="R82" s="530">
        <v>65</v>
      </c>
      <c r="S82" s="518"/>
      <c r="T82" s="530">
        <v>74.2</v>
      </c>
      <c r="U82" s="518"/>
      <c r="V82" s="530">
        <v>71.099999999999994</v>
      </c>
      <c r="W82" s="518"/>
      <c r="X82" s="530">
        <v>64.7</v>
      </c>
      <c r="Y82" s="518"/>
      <c r="Z82" s="530">
        <v>76.900000000000006</v>
      </c>
      <c r="AA82" s="518"/>
      <c r="AB82" s="530">
        <v>75.400000000000006</v>
      </c>
      <c r="AC82" s="518"/>
      <c r="AD82" s="530">
        <v>76</v>
      </c>
      <c r="AE82" s="5"/>
      <c r="AF82" s="529"/>
    </row>
    <row r="83" spans="1:32" ht="11.25" customHeight="1">
      <c r="A83" s="4"/>
      <c r="B83" s="30"/>
      <c r="C83" s="330" t="s">
        <v>86</v>
      </c>
      <c r="D83" s="18"/>
      <c r="E83" s="529"/>
      <c r="F83" s="530">
        <v>50.3</v>
      </c>
      <c r="G83" s="518"/>
      <c r="H83" s="530">
        <v>43.7</v>
      </c>
      <c r="I83" s="518"/>
      <c r="J83" s="530">
        <v>56.5</v>
      </c>
      <c r="K83" s="518"/>
      <c r="L83" s="530">
        <v>56.4</v>
      </c>
      <c r="M83" s="518"/>
      <c r="N83" s="530">
        <v>57.1</v>
      </c>
      <c r="O83" s="518"/>
      <c r="P83" s="530">
        <v>55.7</v>
      </c>
      <c r="Q83" s="518"/>
      <c r="R83" s="530">
        <v>58.1</v>
      </c>
      <c r="S83" s="518"/>
      <c r="T83" s="530">
        <v>52.4</v>
      </c>
      <c r="U83" s="518"/>
      <c r="V83" s="530">
        <v>46.8</v>
      </c>
      <c r="W83" s="518"/>
      <c r="X83" s="530">
        <v>47</v>
      </c>
      <c r="Y83" s="518"/>
      <c r="Z83" s="530">
        <v>53</v>
      </c>
      <c r="AA83" s="518"/>
      <c r="AB83" s="530">
        <v>48.8</v>
      </c>
      <c r="AC83" s="518"/>
      <c r="AD83" s="530">
        <v>52.9</v>
      </c>
      <c r="AE83" s="5"/>
      <c r="AF83" s="529"/>
    </row>
    <row r="84" spans="1:32" ht="11.25" customHeight="1">
      <c r="A84" s="4"/>
      <c r="B84" s="30"/>
      <c r="C84" s="330" t="s">
        <v>362</v>
      </c>
      <c r="D84" s="18"/>
      <c r="E84" s="529"/>
      <c r="F84" s="530">
        <v>57.9</v>
      </c>
      <c r="G84" s="518"/>
      <c r="H84" s="530">
        <v>53</v>
      </c>
      <c r="I84" s="518"/>
      <c r="J84" s="530">
        <v>64.599999999999994</v>
      </c>
      <c r="K84" s="518"/>
      <c r="L84" s="530">
        <v>81.5</v>
      </c>
      <c r="M84" s="518"/>
      <c r="N84" s="530">
        <v>64.8</v>
      </c>
      <c r="O84" s="518"/>
      <c r="P84" s="530">
        <v>73.8</v>
      </c>
      <c r="Q84" s="518"/>
      <c r="R84" s="530">
        <v>49.3</v>
      </c>
      <c r="S84" s="518"/>
      <c r="T84" s="530">
        <v>46.6</v>
      </c>
      <c r="U84" s="518"/>
      <c r="V84" s="530">
        <v>45.9</v>
      </c>
      <c r="W84" s="518"/>
      <c r="X84" s="530">
        <v>42.4</v>
      </c>
      <c r="Y84" s="518"/>
      <c r="Z84" s="530">
        <v>68.900000000000006</v>
      </c>
      <c r="AA84" s="518"/>
      <c r="AB84" s="530">
        <v>64.3</v>
      </c>
      <c r="AC84" s="518"/>
      <c r="AD84" s="530">
        <v>79.8</v>
      </c>
      <c r="AE84" s="5"/>
      <c r="AF84" s="529"/>
    </row>
    <row r="85" spans="1:32" ht="11.25" customHeight="1">
      <c r="A85" s="4"/>
      <c r="B85" s="30"/>
      <c r="C85" s="330" t="s">
        <v>363</v>
      </c>
      <c r="D85" s="18"/>
      <c r="E85" s="529"/>
      <c r="F85" s="530">
        <v>72.599999999999994</v>
      </c>
      <c r="G85" s="518"/>
      <c r="H85" s="530">
        <v>76.099999999999994</v>
      </c>
      <c r="I85" s="518"/>
      <c r="J85" s="530">
        <v>84.2</v>
      </c>
      <c r="K85" s="518"/>
      <c r="L85" s="530">
        <v>64.900000000000006</v>
      </c>
      <c r="M85" s="518"/>
      <c r="N85" s="530">
        <v>70.599999999999994</v>
      </c>
      <c r="O85" s="518"/>
      <c r="P85" s="530">
        <v>53</v>
      </c>
      <c r="Q85" s="518"/>
      <c r="R85" s="530">
        <v>87.4</v>
      </c>
      <c r="S85" s="518"/>
      <c r="T85" s="530">
        <v>51.7</v>
      </c>
      <c r="U85" s="518"/>
      <c r="V85" s="530">
        <v>57.5</v>
      </c>
      <c r="W85" s="518"/>
      <c r="X85" s="530">
        <v>57.7</v>
      </c>
      <c r="Y85" s="518"/>
      <c r="Z85" s="530">
        <v>75.2</v>
      </c>
      <c r="AA85" s="518"/>
      <c r="AB85" s="530">
        <v>73.7</v>
      </c>
      <c r="AC85" s="518"/>
      <c r="AD85" s="530">
        <v>78.8</v>
      </c>
      <c r="AE85" s="5"/>
      <c r="AF85" s="529"/>
    </row>
    <row r="86" spans="1:32" ht="11.25" customHeight="1">
      <c r="A86" s="4"/>
      <c r="B86" s="30"/>
      <c r="C86" s="330" t="s">
        <v>255</v>
      </c>
      <c r="D86" s="1170"/>
      <c r="E86" s="529"/>
      <c r="F86" s="530">
        <v>66.2</v>
      </c>
      <c r="G86" s="518"/>
      <c r="H86" s="530">
        <v>73</v>
      </c>
      <c r="I86" s="518"/>
      <c r="J86" s="530">
        <v>104.2</v>
      </c>
      <c r="K86" s="518"/>
      <c r="L86" s="530">
        <v>86.5</v>
      </c>
      <c r="M86" s="518"/>
      <c r="N86" s="530">
        <v>85.7</v>
      </c>
      <c r="O86" s="518"/>
      <c r="P86" s="530">
        <v>191.7</v>
      </c>
      <c r="Q86" s="518"/>
      <c r="R86" s="530">
        <v>33.299999999999997</v>
      </c>
      <c r="S86" s="518"/>
      <c r="T86" s="530">
        <v>36.6</v>
      </c>
      <c r="U86" s="518"/>
      <c r="V86" s="530">
        <v>107.4</v>
      </c>
      <c r="W86" s="518"/>
      <c r="X86" s="530">
        <v>43.6</v>
      </c>
      <c r="Y86" s="518"/>
      <c r="Z86" s="530">
        <v>114.1</v>
      </c>
      <c r="AA86" s="518"/>
      <c r="AB86" s="530">
        <v>80.599999999999994</v>
      </c>
      <c r="AC86" s="518"/>
      <c r="AD86" s="530">
        <v>73.7</v>
      </c>
      <c r="AE86" s="5"/>
      <c r="AF86" s="529"/>
    </row>
    <row r="87" spans="1:32" ht="11.25" customHeight="1">
      <c r="A87" s="4"/>
      <c r="B87" s="30"/>
      <c r="C87" s="330" t="s">
        <v>256</v>
      </c>
      <c r="D87" s="18"/>
      <c r="E87" s="529"/>
      <c r="F87" s="530">
        <v>60.2</v>
      </c>
      <c r="G87" s="518"/>
      <c r="H87" s="530">
        <v>51.3</v>
      </c>
      <c r="I87" s="518"/>
      <c r="J87" s="530">
        <v>42.7</v>
      </c>
      <c r="K87" s="518"/>
      <c r="L87" s="530">
        <v>66.3</v>
      </c>
      <c r="M87" s="518"/>
      <c r="N87" s="530">
        <v>75.900000000000006</v>
      </c>
      <c r="O87" s="518"/>
      <c r="P87" s="530">
        <v>69.099999999999994</v>
      </c>
      <c r="Q87" s="518"/>
      <c r="R87" s="530">
        <v>82.2</v>
      </c>
      <c r="S87" s="518"/>
      <c r="T87" s="530">
        <v>75.8</v>
      </c>
      <c r="U87" s="518"/>
      <c r="V87" s="530">
        <v>109.1</v>
      </c>
      <c r="W87" s="518"/>
      <c r="X87" s="530">
        <v>64.400000000000006</v>
      </c>
      <c r="Y87" s="518"/>
      <c r="Z87" s="530">
        <v>65.900000000000006</v>
      </c>
      <c r="AA87" s="518"/>
      <c r="AB87" s="530">
        <v>78.3</v>
      </c>
      <c r="AC87" s="518"/>
      <c r="AD87" s="530">
        <v>75.900000000000006</v>
      </c>
      <c r="AE87" s="5"/>
      <c r="AF87" s="529"/>
    </row>
    <row r="88" spans="1:32" ht="0.75" customHeight="1">
      <c r="A88" s="4"/>
      <c r="B88" s="30"/>
      <c r="C88" s="330"/>
      <c r="D88" s="18"/>
      <c r="E88" s="529"/>
      <c r="F88" s="531"/>
      <c r="G88" s="531"/>
      <c r="H88" s="531"/>
      <c r="I88" s="531"/>
      <c r="J88" s="531"/>
      <c r="K88" s="531"/>
      <c r="L88" s="531"/>
      <c r="M88" s="531"/>
      <c r="N88" s="531"/>
      <c r="O88" s="531"/>
      <c r="P88" s="531"/>
      <c r="Q88" s="531"/>
      <c r="R88" s="531"/>
      <c r="S88" s="531"/>
      <c r="T88" s="531"/>
      <c r="U88" s="531"/>
      <c r="V88" s="531"/>
      <c r="W88" s="531"/>
      <c r="X88" s="531"/>
      <c r="Y88" s="531"/>
      <c r="Z88" s="531"/>
      <c r="AA88" s="531"/>
      <c r="AB88" s="531"/>
      <c r="AC88" s="531"/>
      <c r="AD88" s="531"/>
      <c r="AE88" s="5"/>
      <c r="AF88" s="529"/>
    </row>
    <row r="89" spans="1:32" ht="17.25" customHeight="1">
      <c r="A89" s="4"/>
      <c r="B89" s="30"/>
      <c r="C89" s="1512" t="s">
        <v>433</v>
      </c>
      <c r="D89" s="1513"/>
      <c r="E89" s="1513"/>
      <c r="F89" s="1513"/>
      <c r="G89" s="1513"/>
      <c r="H89" s="1513"/>
      <c r="I89" s="1513"/>
      <c r="J89" s="1513"/>
      <c r="K89" s="1513"/>
      <c r="L89" s="1513"/>
      <c r="M89" s="1513"/>
      <c r="N89" s="1513"/>
      <c r="O89" s="1513"/>
      <c r="P89" s="1513"/>
      <c r="Q89" s="1513"/>
      <c r="R89" s="1513"/>
      <c r="S89" s="1513"/>
      <c r="T89" s="1513"/>
      <c r="U89" s="1513"/>
      <c r="V89" s="1513"/>
      <c r="W89" s="1513"/>
      <c r="X89" s="1513"/>
      <c r="Y89" s="1513"/>
      <c r="Z89" s="1513"/>
      <c r="AA89" s="1513"/>
      <c r="AB89" s="1513"/>
      <c r="AC89" s="1513"/>
      <c r="AD89" s="1513"/>
      <c r="AE89" s="5"/>
      <c r="AF89" s="529"/>
    </row>
    <row r="90" spans="1:32" ht="13.5" customHeight="1">
      <c r="A90" s="4"/>
      <c r="B90" s="30"/>
      <c r="C90" s="95" t="s">
        <v>434</v>
      </c>
      <c r="D90" s="4"/>
      <c r="E90" s="4"/>
      <c r="G90" s="4"/>
      <c r="I90" s="4"/>
      <c r="J90" s="4"/>
      <c r="K90" s="4"/>
      <c r="M90" s="4"/>
      <c r="N90" s="322" t="s">
        <v>435</v>
      </c>
      <c r="O90" s="4"/>
      <c r="P90" s="4"/>
      <c r="Q90" s="4"/>
      <c r="S90" s="4"/>
      <c r="T90" s="4"/>
      <c r="U90" s="4"/>
      <c r="V90" s="4"/>
      <c r="W90" s="4"/>
      <c r="X90" s="4"/>
      <c r="Y90" s="4"/>
      <c r="Z90" s="4"/>
      <c r="AA90" s="4"/>
      <c r="AB90" s="4"/>
      <c r="AC90" s="4"/>
      <c r="AD90" s="4"/>
      <c r="AE90" s="5"/>
      <c r="AF90" s="4"/>
    </row>
    <row r="91" spans="1:32" ht="10.5" customHeight="1" thickBot="1">
      <c r="A91" s="4"/>
      <c r="B91" s="30"/>
      <c r="C91" s="1514" t="s">
        <v>528</v>
      </c>
      <c r="D91" s="1514"/>
      <c r="E91" s="1514"/>
      <c r="F91" s="1514"/>
      <c r="G91" s="1514"/>
      <c r="H91" s="1514"/>
      <c r="I91" s="1514"/>
      <c r="J91" s="1514"/>
      <c r="K91" s="1514"/>
      <c r="L91" s="1514"/>
      <c r="M91" s="1514"/>
      <c r="N91" s="1514"/>
      <c r="O91" s="1514"/>
      <c r="P91" s="1514"/>
      <c r="Q91" s="1514"/>
      <c r="R91" s="1514"/>
      <c r="S91" s="1514"/>
      <c r="T91" s="1514"/>
      <c r="U91" s="1514"/>
      <c r="V91" s="1514"/>
      <c r="W91" s="1514"/>
      <c r="X91" s="1514"/>
      <c r="Y91" s="1514"/>
      <c r="Z91" s="1514"/>
      <c r="AA91" s="1514"/>
      <c r="AB91" s="1514"/>
      <c r="AC91" s="1514"/>
      <c r="AD91" s="1514"/>
      <c r="AE91" s="5"/>
      <c r="AF91" s="4"/>
    </row>
    <row r="92" spans="1:32" ht="13.5" thickBot="1">
      <c r="A92" s="4"/>
      <c r="B92" s="324">
        <v>10</v>
      </c>
      <c r="C92" s="1515" t="s">
        <v>655</v>
      </c>
      <c r="D92" s="1412"/>
      <c r="E92" s="8"/>
      <c r="F92" s="532"/>
      <c r="G92" s="532"/>
      <c r="H92" s="532"/>
      <c r="I92" s="532"/>
      <c r="J92" s="532"/>
      <c r="K92" s="532"/>
      <c r="L92" s="532"/>
      <c r="M92" s="532"/>
      <c r="N92" s="532"/>
      <c r="O92" s="532"/>
      <c r="P92" s="529"/>
      <c r="Q92" s="529"/>
      <c r="R92" s="529"/>
      <c r="S92" s="529"/>
      <c r="T92" s="166"/>
      <c r="U92" s="166"/>
      <c r="V92" s="499"/>
      <c r="W92" s="499"/>
      <c r="X92" s="499"/>
      <c r="Y92" s="499"/>
      <c r="Z92" s="499"/>
      <c r="AA92" s="499"/>
      <c r="AB92" s="166"/>
      <c r="AC92" s="166"/>
      <c r="AE92" s="8"/>
      <c r="AF92" s="4"/>
    </row>
    <row r="93" spans="1:32">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row>
    <row r="94" spans="1:32">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row>
    <row r="95" spans="1:32">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row>
    <row r="96" spans="1:32">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row>
    <row r="97" spans="6:31">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row>
    <row r="98" spans="6:31">
      <c r="F98" s="46"/>
      <c r="G98" s="46"/>
      <c r="H98" s="46"/>
      <c r="I98" s="46"/>
      <c r="J98" s="46"/>
      <c r="K98" s="46"/>
      <c r="L98" s="46"/>
      <c r="M98" s="46"/>
      <c r="N98" s="46"/>
      <c r="O98" s="46"/>
      <c r="P98" s="46"/>
      <c r="Q98" s="46"/>
      <c r="R98" s="46"/>
      <c r="S98" s="46"/>
      <c r="T98" s="46"/>
      <c r="U98" s="46"/>
      <c r="V98" s="46"/>
      <c r="W98" s="46"/>
      <c r="Y98" s="46"/>
      <c r="Z98" s="46"/>
      <c r="AA98" s="46"/>
      <c r="AB98" s="46"/>
      <c r="AC98" s="46"/>
      <c r="AD98" s="46"/>
    </row>
    <row r="103" spans="6:31" ht="8.25" customHeight="1"/>
    <row r="105" spans="6:31" ht="9" customHeight="1">
      <c r="AE105" s="9"/>
    </row>
    <row r="106" spans="6:31" ht="8.25" customHeight="1">
      <c r="F106" s="1400"/>
      <c r="G106" s="1400"/>
      <c r="H106" s="1400"/>
      <c r="I106" s="1400"/>
      <c r="J106" s="1400"/>
      <c r="K106" s="1400"/>
      <c r="L106" s="1400"/>
      <c r="M106" s="1400"/>
      <c r="N106" s="1400"/>
      <c r="O106" s="1400"/>
      <c r="P106" s="1400"/>
      <c r="Q106" s="1400"/>
      <c r="R106" s="1400"/>
      <c r="S106" s="1400"/>
      <c r="T106" s="1400"/>
      <c r="U106" s="1400"/>
      <c r="V106" s="1400"/>
      <c r="W106" s="1400"/>
      <c r="X106" s="1400"/>
      <c r="Y106" s="1400"/>
      <c r="Z106" s="1400"/>
      <c r="AA106" s="1400"/>
      <c r="AB106" s="1400"/>
      <c r="AC106" s="1400"/>
      <c r="AD106" s="1400"/>
      <c r="AE106" s="1400"/>
    </row>
    <row r="107" spans="6:31" ht="9.75" customHeight="1"/>
  </sheetData>
  <mergeCells count="18">
    <mergeCell ref="C89:AD89"/>
    <mergeCell ref="C91:AD91"/>
    <mergeCell ref="C92:D92"/>
    <mergeCell ref="F106:AE106"/>
    <mergeCell ref="C62:D62"/>
    <mergeCell ref="C66:D66"/>
    <mergeCell ref="C80:D80"/>
    <mergeCell ref="C9:D9"/>
    <mergeCell ref="C18:D18"/>
    <mergeCell ref="C29:D29"/>
    <mergeCell ref="C30:D30"/>
    <mergeCell ref="C38:D38"/>
    <mergeCell ref="J1:AD1"/>
    <mergeCell ref="B2:D2"/>
    <mergeCell ref="C5:D6"/>
    <mergeCell ref="F5:X5"/>
    <mergeCell ref="F6:R6"/>
    <mergeCell ref="T6:AD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indexed="17"/>
  </sheetPr>
  <dimension ref="A1:AJ80"/>
  <sheetViews>
    <sheetView topLeftCell="A48" workbookViewId="0">
      <selection activeCell="C62" sqref="C62:AD62"/>
    </sheetView>
  </sheetViews>
  <sheetFormatPr defaultRowHeight="12.75"/>
  <cols>
    <col min="1" max="1" width="1" style="426" customWidth="1"/>
    <col min="2" max="2" width="2.5703125" style="426" customWidth="1"/>
    <col min="3" max="3" width="0.7109375" style="426" customWidth="1"/>
    <col min="4" max="4" width="24.5703125" style="426" customWidth="1"/>
    <col min="5" max="5" width="0.28515625" style="426" customWidth="1"/>
    <col min="6" max="6" width="5.140625" style="426" customWidth="1"/>
    <col min="7" max="7" width="0.28515625" style="426" customWidth="1"/>
    <col min="8" max="8" width="5.140625" style="422" customWidth="1"/>
    <col min="9" max="9" width="0.28515625" style="426" customWidth="1"/>
    <col min="10" max="10" width="5.140625" style="426" customWidth="1"/>
    <col min="11" max="11" width="0.28515625" style="422" customWidth="1"/>
    <col min="12" max="12" width="5.140625" style="426" customWidth="1"/>
    <col min="13" max="13" width="0.5703125" style="426" customWidth="1"/>
    <col min="14" max="14" width="5.28515625" style="426" customWidth="1"/>
    <col min="15" max="15" width="0.28515625" style="426" customWidth="1"/>
    <col min="16" max="16" width="5.140625" style="426" customWidth="1"/>
    <col min="17" max="17" width="0.28515625" style="426" customWidth="1"/>
    <col min="18" max="18" width="5.140625" style="426" customWidth="1"/>
    <col min="19" max="19" width="0.28515625" style="426" customWidth="1"/>
    <col min="20" max="20" width="5.140625" style="426" customWidth="1"/>
    <col min="21" max="21" width="0.28515625" style="426" customWidth="1"/>
    <col min="22" max="22" width="5.140625" style="426" customWidth="1"/>
    <col min="23" max="23" width="0.28515625" style="426" customWidth="1"/>
    <col min="24" max="24" width="5.140625" style="426" customWidth="1"/>
    <col min="25" max="25" width="0.28515625" style="426" customWidth="1"/>
    <col min="26" max="26" width="5.140625" style="426" customWidth="1"/>
    <col min="27" max="27" width="0.28515625" style="426" customWidth="1"/>
    <col min="28" max="28" width="5.140625" style="426" customWidth="1"/>
    <col min="29" max="29" width="0.28515625" style="426" customWidth="1"/>
    <col min="30" max="30" width="5.140625" style="426" customWidth="1"/>
    <col min="31" max="31" width="2.5703125" style="426" customWidth="1"/>
    <col min="32" max="32" width="1" style="426" customWidth="1"/>
    <col min="33" max="16384" width="9.140625" style="426"/>
  </cols>
  <sheetData>
    <row r="1" spans="1:36" ht="13.5" customHeight="1" thickBot="1">
      <c r="A1" s="422"/>
      <c r="B1" s="635"/>
      <c r="C1" s="1472" t="s">
        <v>436</v>
      </c>
      <c r="D1" s="1473"/>
      <c r="E1" s="1473"/>
      <c r="F1" s="1473"/>
      <c r="G1" s="1473"/>
      <c r="H1" s="1473"/>
      <c r="I1" s="1473"/>
      <c r="J1" s="1473"/>
      <c r="K1" s="1473"/>
      <c r="L1" s="1473"/>
      <c r="M1" s="1165"/>
      <c r="N1" s="1165"/>
      <c r="O1" s="1165"/>
      <c r="P1" s="1165"/>
      <c r="Q1" s="1165"/>
      <c r="R1" s="1165"/>
      <c r="S1" s="1165"/>
      <c r="T1" s="1165"/>
      <c r="U1" s="1165"/>
      <c r="V1" s="1165"/>
      <c r="W1" s="1165"/>
      <c r="X1" s="1165"/>
      <c r="Y1" s="1165"/>
      <c r="Z1" s="1165"/>
      <c r="AA1" s="1165"/>
      <c r="AB1" s="1165"/>
      <c r="AC1" s="1165"/>
      <c r="AD1" s="424"/>
      <c r="AE1" s="424"/>
      <c r="AF1" s="422"/>
    </row>
    <row r="2" spans="1:36" ht="6" customHeight="1">
      <c r="A2" s="422"/>
      <c r="B2" s="893"/>
      <c r="C2" s="657"/>
      <c r="D2" s="657"/>
      <c r="E2" s="429"/>
      <c r="F2" s="430"/>
      <c r="G2" s="431"/>
      <c r="H2" s="431"/>
      <c r="I2" s="431"/>
      <c r="J2" s="431"/>
      <c r="K2" s="431"/>
      <c r="L2" s="431"/>
      <c r="M2" s="431"/>
      <c r="N2" s="431"/>
      <c r="O2" s="431"/>
      <c r="P2" s="431"/>
      <c r="Q2" s="431"/>
      <c r="R2" s="431"/>
      <c r="S2" s="431"/>
      <c r="T2" s="431"/>
      <c r="U2" s="431"/>
      <c r="V2" s="431"/>
      <c r="W2" s="431"/>
      <c r="X2" s="431"/>
      <c r="Y2" s="431"/>
      <c r="Z2" s="431"/>
      <c r="AA2" s="431"/>
      <c r="AB2" s="431"/>
      <c r="AC2" s="431"/>
      <c r="AD2" s="431"/>
      <c r="AE2" s="1176"/>
      <c r="AF2" s="422"/>
    </row>
    <row r="3" spans="1:36" ht="13.5" customHeight="1" thickBot="1">
      <c r="A3" s="422"/>
      <c r="B3" s="431"/>
      <c r="C3" s="431"/>
      <c r="D3" s="431"/>
      <c r="E3" s="431"/>
      <c r="F3" s="1166"/>
      <c r="G3" s="1166"/>
      <c r="H3" s="1166"/>
      <c r="I3" s="1166"/>
      <c r="J3" s="1166"/>
      <c r="K3" s="1166"/>
      <c r="L3" s="1166"/>
      <c r="M3" s="1166"/>
      <c r="N3" s="1166"/>
      <c r="O3" s="1166"/>
      <c r="P3" s="1166"/>
      <c r="Q3" s="1166"/>
      <c r="R3" s="1166"/>
      <c r="S3" s="1166"/>
      <c r="T3" s="1166"/>
      <c r="U3" s="1166"/>
      <c r="V3" s="1166"/>
      <c r="W3" s="1166"/>
      <c r="X3" s="1166"/>
      <c r="Y3" s="1166"/>
      <c r="Z3" s="1166"/>
      <c r="AA3" s="1166"/>
      <c r="AB3" s="1166"/>
      <c r="AC3" s="1166"/>
      <c r="AD3" s="1166" t="s">
        <v>100</v>
      </c>
      <c r="AE3" s="551"/>
      <c r="AF3" s="422"/>
    </row>
    <row r="4" spans="1:36" s="443" customFormat="1" ht="13.5" customHeight="1" thickBot="1">
      <c r="A4" s="439"/>
      <c r="B4" s="441"/>
      <c r="C4" s="578" t="s">
        <v>437</v>
      </c>
      <c r="D4" s="634"/>
      <c r="E4" s="634"/>
      <c r="F4" s="620"/>
      <c r="G4" s="620"/>
      <c r="H4" s="620"/>
      <c r="I4" s="620"/>
      <c r="J4" s="620"/>
      <c r="K4" s="620"/>
      <c r="L4" s="620"/>
      <c r="M4" s="620"/>
      <c r="N4" s="620"/>
      <c r="O4" s="620"/>
      <c r="P4" s="620"/>
      <c r="Q4" s="620"/>
      <c r="R4" s="620"/>
      <c r="S4" s="620"/>
      <c r="T4" s="620"/>
      <c r="U4" s="620"/>
      <c r="V4" s="620"/>
      <c r="W4" s="620"/>
      <c r="X4" s="620"/>
      <c r="Y4" s="620"/>
      <c r="Z4" s="620"/>
      <c r="AA4" s="620"/>
      <c r="AB4" s="620"/>
      <c r="AC4" s="620"/>
      <c r="AD4" s="1177"/>
      <c r="AE4" s="551"/>
      <c r="AF4" s="439"/>
    </row>
    <row r="5" spans="1:36" ht="4.5" customHeight="1">
      <c r="A5" s="422"/>
      <c r="B5" s="431"/>
      <c r="C5" s="1516" t="s">
        <v>106</v>
      </c>
      <c r="D5" s="1516"/>
      <c r="E5" s="454"/>
      <c r="F5" s="455"/>
      <c r="G5" s="455"/>
      <c r="H5" s="455"/>
      <c r="I5" s="455"/>
      <c r="J5" s="455"/>
      <c r="K5" s="455"/>
      <c r="L5" s="455"/>
      <c r="M5" s="1178"/>
      <c r="N5" s="455"/>
      <c r="O5" s="455"/>
      <c r="P5" s="455"/>
      <c r="Q5" s="455"/>
      <c r="R5" s="455"/>
      <c r="S5" s="455"/>
      <c r="T5" s="455"/>
      <c r="U5" s="455"/>
      <c r="V5" s="455"/>
      <c r="W5" s="455"/>
      <c r="X5" s="455"/>
      <c r="Y5" s="455"/>
      <c r="Z5" s="455"/>
      <c r="AA5" s="455"/>
      <c r="AB5" s="455"/>
      <c r="AC5" s="455"/>
      <c r="AD5" s="455"/>
      <c r="AE5" s="551"/>
      <c r="AF5" s="422"/>
    </row>
    <row r="6" spans="1:36" ht="13.5" customHeight="1">
      <c r="A6" s="422"/>
      <c r="B6" s="431"/>
      <c r="C6" s="1517"/>
      <c r="D6" s="1517"/>
      <c r="E6" s="454"/>
      <c r="F6" s="1518">
        <v>2011</v>
      </c>
      <c r="G6" s="1518"/>
      <c r="H6" s="1518"/>
      <c r="I6" s="1518"/>
      <c r="J6" s="1518"/>
      <c r="K6" s="1518"/>
      <c r="L6" s="1518"/>
      <c r="M6" s="1518"/>
      <c r="N6" s="1518"/>
      <c r="O6" s="1518"/>
      <c r="P6" s="1518"/>
      <c r="Q6" s="1518"/>
      <c r="R6" s="1518"/>
      <c r="S6" s="456"/>
      <c r="T6" s="1500">
        <v>2012</v>
      </c>
      <c r="U6" s="1500"/>
      <c r="V6" s="1500"/>
      <c r="W6" s="1500"/>
      <c r="X6" s="1500"/>
      <c r="Y6" s="1500"/>
      <c r="Z6" s="1500"/>
      <c r="AA6" s="1500"/>
      <c r="AB6" s="1500"/>
      <c r="AC6" s="1500"/>
      <c r="AD6" s="1500"/>
      <c r="AE6" s="551"/>
      <c r="AF6" s="422"/>
    </row>
    <row r="7" spans="1:36">
      <c r="A7" s="422"/>
      <c r="B7" s="431"/>
      <c r="C7" s="454"/>
      <c r="D7" s="454"/>
      <c r="E7" s="454"/>
      <c r="F7" s="656" t="s">
        <v>150</v>
      </c>
      <c r="G7" s="742"/>
      <c r="H7" s="656" t="s">
        <v>149</v>
      </c>
      <c r="I7" s="742"/>
      <c r="J7" s="656" t="s">
        <v>148</v>
      </c>
      <c r="K7" s="742"/>
      <c r="L7" s="656" t="s">
        <v>147</v>
      </c>
      <c r="M7" s="742"/>
      <c r="N7" s="656" t="s">
        <v>146</v>
      </c>
      <c r="O7" s="742"/>
      <c r="P7" s="656" t="s">
        <v>145</v>
      </c>
      <c r="Q7" s="742"/>
      <c r="R7" s="656" t="s">
        <v>144</v>
      </c>
      <c r="S7" s="742"/>
      <c r="T7" s="656" t="s">
        <v>143</v>
      </c>
      <c r="U7" s="742"/>
      <c r="V7" s="656" t="s">
        <v>154</v>
      </c>
      <c r="W7" s="742"/>
      <c r="X7" s="656" t="s">
        <v>153</v>
      </c>
      <c r="Y7" s="742"/>
      <c r="Z7" s="656" t="s">
        <v>152</v>
      </c>
      <c r="AA7" s="742"/>
      <c r="AB7" s="656" t="s">
        <v>151</v>
      </c>
      <c r="AC7" s="742"/>
      <c r="AD7" s="656" t="s">
        <v>150</v>
      </c>
      <c r="AE7" s="552"/>
      <c r="AF7" s="422"/>
    </row>
    <row r="8" spans="1:36" ht="8.25" customHeight="1">
      <c r="A8" s="422"/>
      <c r="B8" s="431"/>
      <c r="C8" s="454"/>
      <c r="D8" s="454"/>
      <c r="E8" s="454"/>
      <c r="F8" s="422"/>
      <c r="G8" s="422"/>
      <c r="I8" s="422"/>
      <c r="J8" s="422"/>
      <c r="L8" s="422"/>
      <c r="M8" s="422"/>
      <c r="N8" s="422"/>
      <c r="O8" s="422"/>
      <c r="P8" s="422"/>
      <c r="Q8" s="422"/>
      <c r="R8" s="422"/>
      <c r="S8" s="422"/>
      <c r="T8" s="422"/>
      <c r="U8" s="422"/>
      <c r="V8" s="422"/>
      <c r="W8" s="422"/>
      <c r="X8" s="422"/>
      <c r="Y8" s="422"/>
      <c r="Z8" s="422"/>
      <c r="AA8" s="422"/>
      <c r="AB8" s="422"/>
      <c r="AC8" s="422"/>
      <c r="AD8" s="422"/>
      <c r="AE8" s="552"/>
      <c r="AF8" s="422"/>
    </row>
    <row r="9" spans="1:36" s="628" customFormat="1" ht="15" customHeight="1">
      <c r="A9" s="580"/>
      <c r="B9" s="630"/>
      <c r="C9" s="1425" t="s">
        <v>95</v>
      </c>
      <c r="D9" s="1425"/>
      <c r="E9" s="966"/>
      <c r="F9" s="533">
        <v>610324</v>
      </c>
      <c r="G9" s="533"/>
      <c r="H9" s="533">
        <v>614229</v>
      </c>
      <c r="I9" s="533"/>
      <c r="J9" s="533">
        <v>620445</v>
      </c>
      <c r="K9" s="533"/>
      <c r="L9" s="533">
        <v>643982</v>
      </c>
      <c r="M9" s="533"/>
      <c r="N9" s="533">
        <v>665520</v>
      </c>
      <c r="O9" s="533"/>
      <c r="P9" s="533">
        <v>689844</v>
      </c>
      <c r="Q9" s="533"/>
      <c r="R9" s="533">
        <v>713554</v>
      </c>
      <c r="S9" s="533"/>
      <c r="T9" s="533">
        <v>746546</v>
      </c>
      <c r="U9" s="533"/>
      <c r="V9" s="533">
        <v>763701</v>
      </c>
      <c r="W9" s="533"/>
      <c r="X9" s="533">
        <v>782237</v>
      </c>
      <c r="Y9" s="533"/>
      <c r="Z9" s="533">
        <v>784292</v>
      </c>
      <c r="AA9" s="533"/>
      <c r="AB9" s="533">
        <v>785260</v>
      </c>
      <c r="AC9" s="533"/>
      <c r="AD9" s="533">
        <v>790199</v>
      </c>
      <c r="AE9" s="1004"/>
      <c r="AF9" s="580"/>
      <c r="AG9" s="426"/>
      <c r="AH9" s="426"/>
      <c r="AI9" s="426"/>
      <c r="AJ9" s="426"/>
    </row>
    <row r="10" spans="1:36" ht="6" customHeight="1">
      <c r="A10" s="422"/>
      <c r="B10" s="431"/>
      <c r="C10" s="916"/>
      <c r="D10" s="916"/>
      <c r="E10" s="454"/>
      <c r="F10" s="1179"/>
      <c r="G10" s="422"/>
      <c r="H10" s="1179"/>
      <c r="I10" s="422"/>
      <c r="J10" s="1179"/>
      <c r="L10" s="1179"/>
      <c r="M10" s="422"/>
      <c r="N10" s="1179"/>
      <c r="O10" s="422"/>
      <c r="P10" s="1179"/>
      <c r="Q10" s="422"/>
      <c r="R10" s="1179"/>
      <c r="S10" s="422"/>
      <c r="T10" s="1179"/>
      <c r="U10" s="422"/>
      <c r="V10" s="1179"/>
      <c r="W10" s="422"/>
      <c r="X10" s="1179"/>
      <c r="Y10" s="422"/>
      <c r="Z10" s="1179"/>
      <c r="AA10" s="422"/>
      <c r="AB10" s="1179"/>
      <c r="AC10" s="422"/>
      <c r="AD10" s="1179"/>
      <c r="AE10" s="552"/>
      <c r="AF10" s="422"/>
    </row>
    <row r="11" spans="1:36" ht="18" customHeight="1">
      <c r="A11" s="422"/>
      <c r="B11" s="431"/>
      <c r="C11" s="454"/>
      <c r="D11" s="1171" t="s">
        <v>438</v>
      </c>
      <c r="E11" s="454"/>
      <c r="F11" s="501">
        <v>518705</v>
      </c>
      <c r="G11" s="422"/>
      <c r="H11" s="501">
        <v>524118</v>
      </c>
      <c r="I11" s="422"/>
      <c r="J11" s="501">
        <v>533372</v>
      </c>
      <c r="L11" s="501">
        <v>554086</v>
      </c>
      <c r="M11" s="422"/>
      <c r="N11" s="501">
        <v>567250</v>
      </c>
      <c r="O11" s="422"/>
      <c r="P11" s="501">
        <v>583420</v>
      </c>
      <c r="Q11" s="422"/>
      <c r="R11" s="501">
        <v>605134</v>
      </c>
      <c r="S11" s="422"/>
      <c r="T11" s="501">
        <v>637662</v>
      </c>
      <c r="U11" s="422"/>
      <c r="V11" s="501">
        <v>648018</v>
      </c>
      <c r="W11" s="422"/>
      <c r="X11" s="501">
        <v>661403</v>
      </c>
      <c r="Y11" s="422"/>
      <c r="Z11" s="501">
        <v>655898</v>
      </c>
      <c r="AA11" s="422"/>
      <c r="AB11" s="501">
        <v>641222</v>
      </c>
      <c r="AC11" s="422"/>
      <c r="AD11" s="501">
        <v>645955</v>
      </c>
      <c r="AE11" s="552"/>
      <c r="AF11" s="422"/>
    </row>
    <row r="12" spans="1:36" ht="18" customHeight="1">
      <c r="A12" s="422"/>
      <c r="B12" s="431"/>
      <c r="C12" s="454"/>
      <c r="D12" s="1171" t="s">
        <v>439</v>
      </c>
      <c r="E12" s="454"/>
      <c r="F12" s="501">
        <v>49731</v>
      </c>
      <c r="G12" s="422"/>
      <c r="H12" s="501">
        <v>50206</v>
      </c>
      <c r="I12" s="422"/>
      <c r="J12" s="501">
        <v>49330</v>
      </c>
      <c r="L12" s="501">
        <v>50071</v>
      </c>
      <c r="M12" s="422"/>
      <c r="N12" s="501">
        <v>51354</v>
      </c>
      <c r="O12" s="422"/>
      <c r="P12" s="501">
        <v>52217</v>
      </c>
      <c r="Q12" s="422"/>
      <c r="R12" s="501">
        <v>51741</v>
      </c>
      <c r="S12" s="422"/>
      <c r="T12" s="501">
        <v>51460</v>
      </c>
      <c r="U12" s="422"/>
      <c r="V12" s="501">
        <v>54037</v>
      </c>
      <c r="W12" s="422"/>
      <c r="X12" s="501">
        <v>55089</v>
      </c>
      <c r="Y12" s="422"/>
      <c r="Z12" s="501">
        <v>55598</v>
      </c>
      <c r="AA12" s="422"/>
      <c r="AB12" s="501">
        <v>56624</v>
      </c>
      <c r="AC12" s="422"/>
      <c r="AD12" s="501">
        <v>50779</v>
      </c>
      <c r="AE12" s="552"/>
      <c r="AF12" s="422"/>
    </row>
    <row r="13" spans="1:36" ht="18" customHeight="1">
      <c r="A13" s="422"/>
      <c r="B13" s="431"/>
      <c r="C13" s="454"/>
      <c r="D13" s="1171" t="s">
        <v>440</v>
      </c>
      <c r="E13" s="454"/>
      <c r="F13" s="501">
        <v>26046</v>
      </c>
      <c r="G13" s="422"/>
      <c r="H13" s="501">
        <v>24915</v>
      </c>
      <c r="I13" s="422"/>
      <c r="J13" s="501">
        <v>22089</v>
      </c>
      <c r="L13" s="501">
        <v>23461</v>
      </c>
      <c r="M13" s="422"/>
      <c r="N13" s="501">
        <v>31104</v>
      </c>
      <c r="O13" s="422"/>
      <c r="P13" s="501">
        <v>37595</v>
      </c>
      <c r="Q13" s="422"/>
      <c r="R13" s="501">
        <v>40664</v>
      </c>
      <c r="S13" s="422"/>
      <c r="T13" s="501">
        <v>41085</v>
      </c>
      <c r="U13" s="422"/>
      <c r="V13" s="501">
        <v>44715</v>
      </c>
      <c r="W13" s="422"/>
      <c r="X13" s="501">
        <v>48706</v>
      </c>
      <c r="Y13" s="422"/>
      <c r="Z13" s="501">
        <v>55777</v>
      </c>
      <c r="AA13" s="422"/>
      <c r="AB13" s="501">
        <v>68797</v>
      </c>
      <c r="AC13" s="422"/>
      <c r="AD13" s="501">
        <v>75121</v>
      </c>
      <c r="AE13" s="552"/>
      <c r="AF13" s="422"/>
    </row>
    <row r="14" spans="1:36" ht="18" customHeight="1">
      <c r="A14" s="422"/>
      <c r="B14" s="431"/>
      <c r="C14" s="454"/>
      <c r="D14" s="1171" t="s">
        <v>441</v>
      </c>
      <c r="E14" s="454"/>
      <c r="F14" s="501">
        <v>15842</v>
      </c>
      <c r="G14" s="422"/>
      <c r="H14" s="501">
        <v>14990</v>
      </c>
      <c r="I14" s="422"/>
      <c r="J14" s="501">
        <v>15654</v>
      </c>
      <c r="L14" s="501">
        <v>16364</v>
      </c>
      <c r="M14" s="422"/>
      <c r="N14" s="501">
        <v>15812</v>
      </c>
      <c r="O14" s="422"/>
      <c r="P14" s="501">
        <v>16612</v>
      </c>
      <c r="Q14" s="422"/>
      <c r="R14" s="501">
        <v>16015</v>
      </c>
      <c r="S14" s="422"/>
      <c r="T14" s="501">
        <v>16339</v>
      </c>
      <c r="U14" s="422"/>
      <c r="V14" s="501">
        <v>16931</v>
      </c>
      <c r="W14" s="422"/>
      <c r="X14" s="501">
        <v>17039</v>
      </c>
      <c r="Y14" s="422"/>
      <c r="Z14" s="501">
        <v>17019</v>
      </c>
      <c r="AA14" s="422"/>
      <c r="AB14" s="501">
        <v>18617</v>
      </c>
      <c r="AC14" s="422"/>
      <c r="AD14" s="501">
        <v>18344</v>
      </c>
      <c r="AE14" s="552"/>
      <c r="AF14" s="422"/>
    </row>
    <row r="15" spans="1:36" ht="24.75" customHeight="1" thickBot="1">
      <c r="A15" s="422"/>
      <c r="B15" s="431"/>
      <c r="C15" s="454"/>
      <c r="D15" s="454"/>
      <c r="E15" s="454"/>
      <c r="F15" s="1166"/>
      <c r="G15" s="1166"/>
      <c r="H15" s="1166"/>
      <c r="I15" s="1166"/>
      <c r="J15" s="1166"/>
      <c r="K15" s="1166"/>
      <c r="L15" s="1166"/>
      <c r="M15" s="1166"/>
      <c r="N15" s="1166"/>
      <c r="O15" s="1166"/>
      <c r="P15" s="1166"/>
      <c r="Q15" s="1166"/>
      <c r="R15" s="1166"/>
      <c r="S15" s="1166"/>
      <c r="T15" s="1166"/>
      <c r="U15" s="1166"/>
      <c r="V15" s="1166"/>
      <c r="W15" s="1166"/>
      <c r="X15" s="1166"/>
      <c r="Y15" s="1166"/>
      <c r="Z15" s="1166"/>
      <c r="AA15" s="1166"/>
      <c r="AB15" s="1166"/>
      <c r="AC15" s="1166"/>
      <c r="AD15" s="1166"/>
      <c r="AE15" s="552"/>
      <c r="AF15" s="422"/>
    </row>
    <row r="16" spans="1:36" ht="13.5" customHeight="1" thickBot="1">
      <c r="A16" s="422"/>
      <c r="B16" s="431"/>
      <c r="C16" s="578" t="s">
        <v>29</v>
      </c>
      <c r="D16" s="634"/>
      <c r="E16" s="634"/>
      <c r="F16" s="620"/>
      <c r="G16" s="620"/>
      <c r="H16" s="620"/>
      <c r="I16" s="620"/>
      <c r="J16" s="620"/>
      <c r="K16" s="620"/>
      <c r="L16" s="620"/>
      <c r="M16" s="620"/>
      <c r="N16" s="620"/>
      <c r="O16" s="620"/>
      <c r="P16" s="620"/>
      <c r="Q16" s="620"/>
      <c r="R16" s="620"/>
      <c r="S16" s="620"/>
      <c r="T16" s="620"/>
      <c r="U16" s="620"/>
      <c r="V16" s="620"/>
      <c r="W16" s="620"/>
      <c r="X16" s="620"/>
      <c r="Y16" s="620"/>
      <c r="Z16" s="620"/>
      <c r="AA16" s="620"/>
      <c r="AB16" s="620"/>
      <c r="AC16" s="620"/>
      <c r="AD16" s="620"/>
      <c r="AE16" s="552"/>
      <c r="AF16" s="422"/>
    </row>
    <row r="17" spans="1:32" ht="9.75" customHeight="1">
      <c r="A17" s="422"/>
      <c r="B17" s="431"/>
      <c r="C17" s="1516" t="s">
        <v>106</v>
      </c>
      <c r="D17" s="1516"/>
      <c r="E17" s="454"/>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552"/>
      <c r="AF17" s="422"/>
    </row>
    <row r="18" spans="1:32" ht="3.75" customHeight="1">
      <c r="A18" s="422"/>
      <c r="B18" s="431"/>
      <c r="C18" s="1517"/>
      <c r="D18" s="1517"/>
      <c r="E18" s="454"/>
      <c r="F18" s="742"/>
      <c r="G18" s="742"/>
      <c r="H18" s="742"/>
      <c r="I18" s="742"/>
      <c r="J18" s="742"/>
      <c r="K18" s="742"/>
      <c r="L18" s="742"/>
      <c r="M18" s="742"/>
      <c r="N18" s="742"/>
      <c r="O18" s="742"/>
      <c r="P18" s="742"/>
      <c r="Q18" s="742"/>
      <c r="R18" s="742"/>
      <c r="S18" s="742"/>
      <c r="T18" s="742"/>
      <c r="U18" s="742"/>
      <c r="V18" s="742"/>
      <c r="W18" s="742"/>
      <c r="X18" s="742"/>
      <c r="Y18" s="742"/>
      <c r="Z18" s="742"/>
      <c r="AA18" s="742"/>
      <c r="AB18" s="742"/>
      <c r="AC18" s="742"/>
      <c r="AD18" s="742"/>
      <c r="AE18" s="552"/>
      <c r="AF18" s="422"/>
    </row>
    <row r="19" spans="1:32" s="628" customFormat="1" ht="12.75" customHeight="1">
      <c r="A19" s="580"/>
      <c r="B19" s="630"/>
      <c r="C19" s="1425" t="s">
        <v>95</v>
      </c>
      <c r="D19" s="1425"/>
      <c r="E19" s="1180"/>
      <c r="F19" s="533">
        <v>518705</v>
      </c>
      <c r="G19" s="533"/>
      <c r="H19" s="533">
        <v>524118</v>
      </c>
      <c r="I19" s="533"/>
      <c r="J19" s="533">
        <v>533372</v>
      </c>
      <c r="K19" s="533"/>
      <c r="L19" s="533">
        <v>554086</v>
      </c>
      <c r="M19" s="533"/>
      <c r="N19" s="533">
        <v>567250</v>
      </c>
      <c r="O19" s="533"/>
      <c r="P19" s="533">
        <v>583420</v>
      </c>
      <c r="Q19" s="533"/>
      <c r="R19" s="533">
        <v>605134</v>
      </c>
      <c r="S19" s="533"/>
      <c r="T19" s="533">
        <v>637662</v>
      </c>
      <c r="U19" s="533"/>
      <c r="V19" s="533">
        <v>648018</v>
      </c>
      <c r="W19" s="533"/>
      <c r="X19" s="533">
        <v>661403</v>
      </c>
      <c r="Y19" s="533"/>
      <c r="Z19" s="533">
        <v>655898</v>
      </c>
      <c r="AA19" s="533"/>
      <c r="AB19" s="533">
        <v>641222</v>
      </c>
      <c r="AC19" s="533"/>
      <c r="AD19" s="533">
        <v>645955</v>
      </c>
      <c r="AE19" s="1004"/>
      <c r="AF19" s="580"/>
    </row>
    <row r="20" spans="1:32" ht="5.25" customHeight="1">
      <c r="A20" s="422"/>
      <c r="B20" s="431"/>
      <c r="C20" s="916"/>
      <c r="D20" s="916"/>
      <c r="E20" s="454"/>
      <c r="F20" s="1179"/>
      <c r="G20" s="422"/>
      <c r="H20" s="1179"/>
      <c r="I20" s="422"/>
      <c r="J20" s="1179"/>
      <c r="L20" s="1179"/>
      <c r="M20" s="422"/>
      <c r="N20" s="1179"/>
      <c r="O20" s="422"/>
      <c r="P20" s="1179"/>
      <c r="Q20" s="422"/>
      <c r="R20" s="1179"/>
      <c r="S20" s="422"/>
      <c r="T20" s="1179"/>
      <c r="U20" s="422"/>
      <c r="V20" s="1179"/>
      <c r="W20" s="422"/>
      <c r="X20" s="1179"/>
      <c r="Y20" s="422"/>
      <c r="Z20" s="1179"/>
      <c r="AA20" s="422"/>
      <c r="AB20" s="1179"/>
      <c r="AC20" s="422"/>
      <c r="AD20" s="1179"/>
      <c r="AE20" s="552"/>
      <c r="AF20" s="422"/>
    </row>
    <row r="21" spans="1:32" ht="15.75" customHeight="1">
      <c r="A21" s="422"/>
      <c r="B21" s="431"/>
      <c r="C21" s="330" t="s">
        <v>99</v>
      </c>
      <c r="D21" s="457"/>
      <c r="E21" s="454"/>
      <c r="F21" s="501">
        <v>243106</v>
      </c>
      <c r="G21" s="422"/>
      <c r="H21" s="501">
        <v>242929</v>
      </c>
      <c r="I21" s="422"/>
      <c r="J21" s="501">
        <v>245546</v>
      </c>
      <c r="L21" s="501">
        <v>254098</v>
      </c>
      <c r="M21" s="422"/>
      <c r="N21" s="501">
        <v>263788</v>
      </c>
      <c r="O21" s="422"/>
      <c r="P21" s="501">
        <v>275499</v>
      </c>
      <c r="Q21" s="422"/>
      <c r="R21" s="501">
        <v>290146</v>
      </c>
      <c r="S21" s="422"/>
      <c r="T21" s="501">
        <v>307548</v>
      </c>
      <c r="U21" s="422"/>
      <c r="V21" s="501">
        <v>315071</v>
      </c>
      <c r="W21" s="422"/>
      <c r="X21" s="501">
        <v>323092</v>
      </c>
      <c r="Y21" s="422"/>
      <c r="Z21" s="501">
        <v>320705</v>
      </c>
      <c r="AA21" s="422"/>
      <c r="AB21" s="501">
        <v>314742</v>
      </c>
      <c r="AC21" s="422"/>
      <c r="AD21" s="501">
        <v>315832</v>
      </c>
      <c r="AE21" s="552"/>
      <c r="AF21" s="422"/>
    </row>
    <row r="22" spans="1:32" ht="15.75" customHeight="1">
      <c r="A22" s="422"/>
      <c r="B22" s="431"/>
      <c r="C22" s="330" t="s">
        <v>98</v>
      </c>
      <c r="D22" s="457"/>
      <c r="E22" s="454"/>
      <c r="F22" s="501">
        <v>275599</v>
      </c>
      <c r="G22" s="422"/>
      <c r="H22" s="501">
        <v>281189</v>
      </c>
      <c r="I22" s="422"/>
      <c r="J22" s="501">
        <v>287826</v>
      </c>
      <c r="L22" s="501">
        <v>299988</v>
      </c>
      <c r="M22" s="422"/>
      <c r="N22" s="501">
        <v>303462</v>
      </c>
      <c r="O22" s="422"/>
      <c r="P22" s="501">
        <v>307921</v>
      </c>
      <c r="Q22" s="422"/>
      <c r="R22" s="501">
        <v>314988</v>
      </c>
      <c r="S22" s="422"/>
      <c r="T22" s="501">
        <v>330114</v>
      </c>
      <c r="U22" s="422"/>
      <c r="V22" s="501">
        <v>332947</v>
      </c>
      <c r="W22" s="422"/>
      <c r="X22" s="501">
        <v>338311</v>
      </c>
      <c r="Y22" s="422"/>
      <c r="Z22" s="501">
        <v>335193</v>
      </c>
      <c r="AA22" s="422"/>
      <c r="AB22" s="501">
        <v>326480</v>
      </c>
      <c r="AC22" s="422"/>
      <c r="AD22" s="501">
        <v>330123</v>
      </c>
      <c r="AE22" s="552"/>
      <c r="AF22" s="422"/>
    </row>
    <row r="23" spans="1:32" ht="8.25" customHeight="1">
      <c r="A23" s="422"/>
      <c r="B23" s="431"/>
      <c r="C23" s="1171"/>
      <c r="D23" s="457"/>
      <c r="E23" s="457"/>
      <c r="F23" s="501"/>
      <c r="G23" s="422"/>
      <c r="H23" s="501"/>
      <c r="I23" s="422"/>
      <c r="J23" s="501"/>
      <c r="L23" s="501"/>
      <c r="M23" s="422"/>
      <c r="N23" s="501"/>
      <c r="O23" s="422"/>
      <c r="P23" s="501"/>
      <c r="Q23" s="422"/>
      <c r="R23" s="501"/>
      <c r="S23" s="422"/>
      <c r="T23" s="501"/>
      <c r="U23" s="422"/>
      <c r="V23" s="501"/>
      <c r="W23" s="422"/>
      <c r="X23" s="501"/>
      <c r="Y23" s="422"/>
      <c r="Z23" s="501"/>
      <c r="AA23" s="422"/>
      <c r="AB23" s="501"/>
      <c r="AC23" s="422"/>
      <c r="AD23" s="501"/>
      <c r="AE23" s="552"/>
      <c r="AF23" s="422"/>
    </row>
    <row r="24" spans="1:32" ht="15.75" customHeight="1">
      <c r="A24" s="422"/>
      <c r="B24" s="431"/>
      <c r="C24" s="330" t="s">
        <v>442</v>
      </c>
      <c r="D24" s="457"/>
      <c r="E24" s="454"/>
      <c r="F24" s="501">
        <v>57259</v>
      </c>
      <c r="G24" s="422"/>
      <c r="H24" s="501">
        <v>57717</v>
      </c>
      <c r="I24" s="422"/>
      <c r="J24" s="501">
        <v>60789</v>
      </c>
      <c r="L24" s="501">
        <v>66965</v>
      </c>
      <c r="M24" s="422"/>
      <c r="N24" s="501">
        <v>71564</v>
      </c>
      <c r="O24" s="422"/>
      <c r="P24" s="501">
        <v>74336</v>
      </c>
      <c r="Q24" s="422"/>
      <c r="R24" s="501">
        <v>73534</v>
      </c>
      <c r="S24" s="422"/>
      <c r="T24" s="501">
        <v>79200</v>
      </c>
      <c r="U24" s="422"/>
      <c r="V24" s="501">
        <v>80992</v>
      </c>
      <c r="W24" s="422"/>
      <c r="X24" s="501">
        <v>82701</v>
      </c>
      <c r="Y24" s="422"/>
      <c r="Z24" s="501">
        <v>81685</v>
      </c>
      <c r="AA24" s="422"/>
      <c r="AB24" s="501">
        <v>78888</v>
      </c>
      <c r="AC24" s="422"/>
      <c r="AD24" s="501">
        <v>78497</v>
      </c>
      <c r="AE24" s="552"/>
      <c r="AF24" s="422"/>
    </row>
    <row r="25" spans="1:32" ht="15.75" customHeight="1">
      <c r="A25" s="422"/>
      <c r="B25" s="431"/>
      <c r="C25" s="330" t="s">
        <v>443</v>
      </c>
      <c r="D25" s="457"/>
      <c r="E25" s="454"/>
      <c r="F25" s="501">
        <v>461446</v>
      </c>
      <c r="G25" s="422"/>
      <c r="H25" s="501">
        <v>466401</v>
      </c>
      <c r="I25" s="422"/>
      <c r="J25" s="501">
        <v>472583</v>
      </c>
      <c r="L25" s="501">
        <v>487121</v>
      </c>
      <c r="M25" s="422"/>
      <c r="N25" s="501">
        <v>495686</v>
      </c>
      <c r="O25" s="422"/>
      <c r="P25" s="501">
        <v>509084</v>
      </c>
      <c r="Q25" s="422"/>
      <c r="R25" s="501">
        <v>531600</v>
      </c>
      <c r="S25" s="422"/>
      <c r="T25" s="501">
        <v>558462</v>
      </c>
      <c r="U25" s="422"/>
      <c r="V25" s="501">
        <v>567026</v>
      </c>
      <c r="W25" s="422"/>
      <c r="X25" s="501">
        <v>578702</v>
      </c>
      <c r="Y25" s="422"/>
      <c r="Z25" s="501">
        <v>574213</v>
      </c>
      <c r="AA25" s="422"/>
      <c r="AB25" s="501">
        <v>562334</v>
      </c>
      <c r="AC25" s="422"/>
      <c r="AD25" s="501">
        <v>567458</v>
      </c>
      <c r="AE25" s="552"/>
      <c r="AF25" s="422"/>
    </row>
    <row r="26" spans="1:32" ht="8.25" customHeight="1">
      <c r="A26" s="422"/>
      <c r="B26" s="431"/>
      <c r="C26" s="569"/>
      <c r="D26" s="457"/>
      <c r="E26" s="433"/>
      <c r="F26" s="501"/>
      <c r="G26" s="422"/>
      <c r="H26" s="501"/>
      <c r="I26" s="422"/>
      <c r="J26" s="501"/>
      <c r="L26" s="501"/>
      <c r="M26" s="422"/>
      <c r="N26" s="501"/>
      <c r="O26" s="422"/>
      <c r="P26" s="501"/>
      <c r="Q26" s="422"/>
      <c r="R26" s="501"/>
      <c r="S26" s="422"/>
      <c r="T26" s="501"/>
      <c r="U26" s="422"/>
      <c r="V26" s="501"/>
      <c r="W26" s="422"/>
      <c r="X26" s="501"/>
      <c r="Y26" s="422"/>
      <c r="Z26" s="501"/>
      <c r="AA26" s="422"/>
      <c r="AB26" s="501"/>
      <c r="AC26" s="422"/>
      <c r="AD26" s="501"/>
      <c r="AE26" s="552"/>
      <c r="AF26" s="422"/>
    </row>
    <row r="27" spans="1:32" ht="15.75" customHeight="1">
      <c r="A27" s="422"/>
      <c r="B27" s="431"/>
      <c r="C27" s="330" t="s">
        <v>422</v>
      </c>
      <c r="D27" s="457"/>
      <c r="E27" s="454"/>
      <c r="F27" s="501">
        <v>36925</v>
      </c>
      <c r="G27" s="422"/>
      <c r="H27" s="501">
        <v>38316</v>
      </c>
      <c r="I27" s="422"/>
      <c r="J27" s="501">
        <v>41218</v>
      </c>
      <c r="L27" s="501">
        <v>45357</v>
      </c>
      <c r="M27" s="422"/>
      <c r="N27" s="501">
        <v>47768</v>
      </c>
      <c r="O27" s="422"/>
      <c r="P27" s="501">
        <v>48234</v>
      </c>
      <c r="Q27" s="422"/>
      <c r="R27" s="501">
        <v>45938</v>
      </c>
      <c r="S27" s="422"/>
      <c r="T27" s="501">
        <v>48008</v>
      </c>
      <c r="U27" s="422"/>
      <c r="V27" s="501">
        <v>48462</v>
      </c>
      <c r="W27" s="422"/>
      <c r="X27" s="501">
        <v>49447</v>
      </c>
      <c r="Y27" s="422"/>
      <c r="Z27" s="501">
        <v>48594</v>
      </c>
      <c r="AA27" s="422"/>
      <c r="AB27" s="501">
        <v>47560</v>
      </c>
      <c r="AC27" s="422"/>
      <c r="AD27" s="501">
        <v>47841</v>
      </c>
      <c r="AE27" s="552"/>
      <c r="AF27" s="422"/>
    </row>
    <row r="28" spans="1:32" ht="15.75" customHeight="1">
      <c r="A28" s="422"/>
      <c r="B28" s="431"/>
      <c r="C28" s="330" t="s">
        <v>444</v>
      </c>
      <c r="D28" s="457"/>
      <c r="E28" s="454"/>
      <c r="F28" s="501">
        <v>481780</v>
      </c>
      <c r="G28" s="422"/>
      <c r="H28" s="501">
        <v>485802</v>
      </c>
      <c r="I28" s="422"/>
      <c r="J28" s="501">
        <v>492154</v>
      </c>
      <c r="L28" s="501">
        <v>508729</v>
      </c>
      <c r="M28" s="422"/>
      <c r="N28" s="501">
        <v>519482</v>
      </c>
      <c r="O28" s="422"/>
      <c r="P28" s="501">
        <v>535186</v>
      </c>
      <c r="Q28" s="422"/>
      <c r="R28" s="501">
        <v>559196</v>
      </c>
      <c r="S28" s="422"/>
      <c r="T28" s="501">
        <v>589654</v>
      </c>
      <c r="U28" s="422"/>
      <c r="V28" s="501">
        <v>599556</v>
      </c>
      <c r="W28" s="422"/>
      <c r="X28" s="501">
        <v>611956</v>
      </c>
      <c r="Y28" s="422"/>
      <c r="Z28" s="501">
        <v>607304</v>
      </c>
      <c r="AA28" s="422"/>
      <c r="AB28" s="501">
        <v>593662</v>
      </c>
      <c r="AC28" s="422"/>
      <c r="AD28" s="501">
        <v>598114</v>
      </c>
      <c r="AE28" s="552"/>
      <c r="AF28" s="422"/>
    </row>
    <row r="29" spans="1:32" ht="15" customHeight="1">
      <c r="A29" s="422"/>
      <c r="B29" s="431"/>
      <c r="C29" s="241"/>
      <c r="D29" s="329" t="s">
        <v>423</v>
      </c>
      <c r="E29" s="454"/>
      <c r="F29" s="501">
        <v>15789</v>
      </c>
      <c r="G29" s="422"/>
      <c r="H29" s="501">
        <v>16080</v>
      </c>
      <c r="I29" s="422"/>
      <c r="J29" s="501">
        <v>16188</v>
      </c>
      <c r="L29" s="501">
        <v>16417</v>
      </c>
      <c r="M29" s="422"/>
      <c r="N29" s="501">
        <v>17558</v>
      </c>
      <c r="O29" s="422"/>
      <c r="P29" s="501">
        <v>17911</v>
      </c>
      <c r="Q29" s="422"/>
      <c r="R29" s="501">
        <v>18295</v>
      </c>
      <c r="S29" s="422"/>
      <c r="T29" s="501">
        <v>19463</v>
      </c>
      <c r="U29" s="422"/>
      <c r="V29" s="501">
        <v>20504</v>
      </c>
      <c r="W29" s="422"/>
      <c r="X29" s="501">
        <v>20890</v>
      </c>
      <c r="Y29" s="422"/>
      <c r="Z29" s="501">
        <v>19596</v>
      </c>
      <c r="AA29" s="422"/>
      <c r="AB29" s="501">
        <v>18203</v>
      </c>
      <c r="AC29" s="422"/>
      <c r="AD29" s="501">
        <v>18087</v>
      </c>
      <c r="AE29" s="552"/>
      <c r="AF29" s="422"/>
    </row>
    <row r="30" spans="1:32" ht="15" customHeight="1">
      <c r="A30" s="422"/>
      <c r="B30" s="431"/>
      <c r="C30" s="241"/>
      <c r="D30" s="329" t="s">
        <v>424</v>
      </c>
      <c r="E30" s="454"/>
      <c r="F30" s="501">
        <v>173598</v>
      </c>
      <c r="G30" s="422"/>
      <c r="H30" s="501">
        <v>173363</v>
      </c>
      <c r="I30" s="422"/>
      <c r="J30" s="501">
        <v>174305</v>
      </c>
      <c r="L30" s="501">
        <v>176273</v>
      </c>
      <c r="M30" s="422"/>
      <c r="N30" s="501">
        <v>179401</v>
      </c>
      <c r="O30" s="422"/>
      <c r="P30" s="501">
        <v>184088</v>
      </c>
      <c r="Q30" s="422"/>
      <c r="R30" s="501">
        <v>194806</v>
      </c>
      <c r="S30" s="422"/>
      <c r="T30" s="501">
        <v>204562</v>
      </c>
      <c r="U30" s="422"/>
      <c r="V30" s="501">
        <v>208393</v>
      </c>
      <c r="W30" s="422"/>
      <c r="X30" s="501">
        <v>213687</v>
      </c>
      <c r="Y30" s="422"/>
      <c r="Z30" s="501">
        <v>212438</v>
      </c>
      <c r="AA30" s="422"/>
      <c r="AB30" s="501">
        <v>208831</v>
      </c>
      <c r="AC30" s="422"/>
      <c r="AD30" s="501">
        <v>209089</v>
      </c>
      <c r="AE30" s="552"/>
      <c r="AF30" s="422"/>
    </row>
    <row r="31" spans="1:32" ht="15" customHeight="1">
      <c r="A31" s="422"/>
      <c r="B31" s="431"/>
      <c r="C31" s="241"/>
      <c r="D31" s="329" t="s">
        <v>325</v>
      </c>
      <c r="E31" s="454"/>
      <c r="F31" s="501">
        <v>290942</v>
      </c>
      <c r="G31" s="422"/>
      <c r="H31" s="501">
        <v>294937</v>
      </c>
      <c r="I31" s="422"/>
      <c r="J31" s="501">
        <v>300241</v>
      </c>
      <c r="L31" s="501">
        <v>314561</v>
      </c>
      <c r="M31" s="422"/>
      <c r="N31" s="501">
        <v>320911</v>
      </c>
      <c r="O31" s="422"/>
      <c r="P31" s="501">
        <v>331251</v>
      </c>
      <c r="Q31" s="422"/>
      <c r="R31" s="501">
        <v>343667</v>
      </c>
      <c r="S31" s="422"/>
      <c r="T31" s="501">
        <v>362795</v>
      </c>
      <c r="U31" s="422"/>
      <c r="V31" s="501">
        <v>367745</v>
      </c>
      <c r="W31" s="422"/>
      <c r="X31" s="501">
        <v>374457</v>
      </c>
      <c r="Y31" s="422"/>
      <c r="Z31" s="501">
        <v>372219</v>
      </c>
      <c r="AA31" s="422"/>
      <c r="AB31" s="501">
        <v>363429</v>
      </c>
      <c r="AC31" s="422"/>
      <c r="AD31" s="501">
        <v>367607</v>
      </c>
      <c r="AE31" s="552"/>
      <c r="AF31" s="422"/>
    </row>
    <row r="32" spans="1:32" ht="15" customHeight="1">
      <c r="A32" s="422"/>
      <c r="B32" s="431"/>
      <c r="C32" s="241"/>
      <c r="D32" s="329" t="s">
        <v>425</v>
      </c>
      <c r="E32" s="454"/>
      <c r="F32" s="501">
        <v>1451</v>
      </c>
      <c r="G32" s="422"/>
      <c r="H32" s="501">
        <v>1422</v>
      </c>
      <c r="I32" s="422"/>
      <c r="J32" s="501">
        <v>1420</v>
      </c>
      <c r="L32" s="501">
        <v>1478</v>
      </c>
      <c r="M32" s="422"/>
      <c r="N32" s="501">
        <v>1612</v>
      </c>
      <c r="O32" s="422"/>
      <c r="P32" s="501">
        <v>1936</v>
      </c>
      <c r="Q32" s="422"/>
      <c r="R32" s="501">
        <v>2428</v>
      </c>
      <c r="S32" s="422"/>
      <c r="T32" s="501">
        <v>2834</v>
      </c>
      <c r="U32" s="422"/>
      <c r="V32" s="501">
        <v>2914</v>
      </c>
      <c r="W32" s="422"/>
      <c r="X32" s="501">
        <v>2922</v>
      </c>
      <c r="Y32" s="422"/>
      <c r="Z32" s="501">
        <v>3051</v>
      </c>
      <c r="AA32" s="422"/>
      <c r="AB32" s="501">
        <v>3199</v>
      </c>
      <c r="AC32" s="422"/>
      <c r="AD32" s="501">
        <v>3331</v>
      </c>
      <c r="AE32" s="552"/>
      <c r="AF32" s="422"/>
    </row>
    <row r="33" spans="1:32" ht="8.25" customHeight="1">
      <c r="A33" s="422"/>
      <c r="B33" s="431"/>
      <c r="C33" s="241"/>
      <c r="D33" s="457"/>
      <c r="E33" s="454"/>
      <c r="F33" s="501"/>
      <c r="G33" s="422"/>
      <c r="H33" s="501"/>
      <c r="I33" s="422"/>
      <c r="J33" s="501"/>
      <c r="L33" s="501"/>
      <c r="M33" s="422"/>
      <c r="N33" s="501"/>
      <c r="O33" s="422"/>
      <c r="P33" s="501"/>
      <c r="Q33" s="422"/>
      <c r="R33" s="501"/>
      <c r="S33" s="422"/>
      <c r="T33" s="501"/>
      <c r="U33" s="422"/>
      <c r="V33" s="501"/>
      <c r="W33" s="422"/>
      <c r="X33" s="501"/>
      <c r="Y33" s="422"/>
      <c r="Z33" s="501"/>
      <c r="AA33" s="422"/>
      <c r="AB33" s="501"/>
      <c r="AC33" s="422"/>
      <c r="AD33" s="501"/>
      <c r="AE33" s="552"/>
      <c r="AF33" s="422"/>
    </row>
    <row r="34" spans="1:32" ht="15.75" customHeight="1">
      <c r="A34" s="422"/>
      <c r="B34" s="431"/>
      <c r="C34" s="330" t="s">
        <v>445</v>
      </c>
      <c r="D34" s="457"/>
      <c r="E34" s="454"/>
      <c r="F34" s="501">
        <v>293392</v>
      </c>
      <c r="G34" s="422"/>
      <c r="H34" s="501">
        <v>299568</v>
      </c>
      <c r="I34" s="422"/>
      <c r="J34" s="501">
        <v>306460</v>
      </c>
      <c r="L34" s="501">
        <v>325550</v>
      </c>
      <c r="M34" s="422"/>
      <c r="N34" s="501">
        <v>339236</v>
      </c>
      <c r="O34" s="422"/>
      <c r="P34" s="501">
        <v>356450</v>
      </c>
      <c r="Q34" s="422"/>
      <c r="R34" s="501">
        <v>376243</v>
      </c>
      <c r="S34" s="422"/>
      <c r="T34" s="501">
        <v>399203</v>
      </c>
      <c r="U34" s="422"/>
      <c r="V34" s="501">
        <v>408086</v>
      </c>
      <c r="W34" s="422"/>
      <c r="X34" s="501">
        <v>418349</v>
      </c>
      <c r="Y34" s="422"/>
      <c r="Z34" s="501">
        <v>412708</v>
      </c>
      <c r="AA34" s="422"/>
      <c r="AB34" s="501">
        <v>401047</v>
      </c>
      <c r="AC34" s="422"/>
      <c r="AD34" s="501">
        <v>403677</v>
      </c>
      <c r="AE34" s="552"/>
      <c r="AF34" s="422"/>
    </row>
    <row r="35" spans="1:32" ht="15.75" customHeight="1">
      <c r="A35" s="422"/>
      <c r="B35" s="431"/>
      <c r="C35" s="330" t="s">
        <v>446</v>
      </c>
      <c r="D35" s="457"/>
      <c r="E35" s="454"/>
      <c r="F35" s="501">
        <v>225313</v>
      </c>
      <c r="G35" s="422"/>
      <c r="H35" s="501">
        <v>224550</v>
      </c>
      <c r="I35" s="422"/>
      <c r="J35" s="501">
        <v>226912</v>
      </c>
      <c r="L35" s="501">
        <v>228536</v>
      </c>
      <c r="M35" s="422"/>
      <c r="N35" s="501">
        <v>228014</v>
      </c>
      <c r="O35" s="422"/>
      <c r="P35" s="501">
        <v>226970</v>
      </c>
      <c r="Q35" s="422"/>
      <c r="R35" s="501">
        <v>228891</v>
      </c>
      <c r="S35" s="422"/>
      <c r="T35" s="501">
        <v>238459</v>
      </c>
      <c r="U35" s="422"/>
      <c r="V35" s="501">
        <v>239932</v>
      </c>
      <c r="W35" s="422"/>
      <c r="X35" s="501">
        <v>243054</v>
      </c>
      <c r="Y35" s="422"/>
      <c r="Z35" s="501">
        <v>243190</v>
      </c>
      <c r="AA35" s="422"/>
      <c r="AB35" s="501">
        <v>240175</v>
      </c>
      <c r="AC35" s="422"/>
      <c r="AD35" s="501">
        <v>242278</v>
      </c>
      <c r="AE35" s="552"/>
      <c r="AF35" s="422"/>
    </row>
    <row r="36" spans="1:32" ht="8.25" customHeight="1">
      <c r="A36" s="422"/>
      <c r="B36" s="431"/>
      <c r="C36" s="569"/>
      <c r="D36" s="457"/>
      <c r="E36" s="433"/>
      <c r="F36" s="501"/>
      <c r="G36" s="422"/>
      <c r="H36" s="501"/>
      <c r="I36" s="422"/>
      <c r="J36" s="501"/>
      <c r="L36" s="501"/>
      <c r="M36" s="422"/>
      <c r="N36" s="501"/>
      <c r="O36" s="422"/>
      <c r="P36" s="501"/>
      <c r="Q36" s="422"/>
      <c r="R36" s="501"/>
      <c r="S36" s="422"/>
      <c r="T36" s="501"/>
      <c r="U36" s="422"/>
      <c r="V36" s="501"/>
      <c r="W36" s="422"/>
      <c r="X36" s="501"/>
      <c r="Y36" s="422"/>
      <c r="Z36" s="501"/>
      <c r="AA36" s="422"/>
      <c r="AB36" s="501"/>
      <c r="AC36" s="422"/>
      <c r="AD36" s="501"/>
      <c r="AE36" s="552"/>
      <c r="AF36" s="422"/>
    </row>
    <row r="37" spans="1:32" ht="15.75" customHeight="1">
      <c r="A37" s="422"/>
      <c r="B37" s="431"/>
      <c r="C37" s="330" t="s">
        <v>447</v>
      </c>
      <c r="D37" s="457"/>
      <c r="E37" s="454"/>
      <c r="F37" s="501">
        <v>29484</v>
      </c>
      <c r="G37" s="422"/>
      <c r="H37" s="501">
        <v>29400</v>
      </c>
      <c r="I37" s="422"/>
      <c r="J37" s="501">
        <v>29116</v>
      </c>
      <c r="L37" s="501">
        <v>29165</v>
      </c>
      <c r="M37" s="422"/>
      <c r="N37" s="501">
        <v>29999</v>
      </c>
      <c r="O37" s="422"/>
      <c r="P37" s="501">
        <v>30991</v>
      </c>
      <c r="Q37" s="422"/>
      <c r="R37" s="501">
        <v>31819</v>
      </c>
      <c r="S37" s="422"/>
      <c r="T37" s="501">
        <v>33277</v>
      </c>
      <c r="U37" s="422"/>
      <c r="V37" s="501">
        <v>33673</v>
      </c>
      <c r="W37" s="422"/>
      <c r="X37" s="501">
        <v>34118</v>
      </c>
      <c r="Y37" s="422"/>
      <c r="Z37" s="501">
        <v>33606</v>
      </c>
      <c r="AA37" s="422"/>
      <c r="AB37" s="501">
        <v>33134</v>
      </c>
      <c r="AC37" s="422"/>
      <c r="AD37" s="501">
        <v>32972</v>
      </c>
      <c r="AE37" s="552"/>
      <c r="AF37" s="422"/>
    </row>
    <row r="38" spans="1:32" ht="15.75" customHeight="1">
      <c r="A38" s="422"/>
      <c r="B38" s="431"/>
      <c r="C38" s="330" t="s">
        <v>448</v>
      </c>
      <c r="D38" s="457"/>
      <c r="E38" s="454"/>
      <c r="F38" s="501">
        <v>137743</v>
      </c>
      <c r="G38" s="422"/>
      <c r="H38" s="501">
        <v>136968</v>
      </c>
      <c r="I38" s="422"/>
      <c r="J38" s="501">
        <v>136545</v>
      </c>
      <c r="L38" s="501">
        <v>136118</v>
      </c>
      <c r="M38" s="422"/>
      <c r="N38" s="501">
        <v>137343</v>
      </c>
      <c r="O38" s="422"/>
      <c r="P38" s="501">
        <v>139740</v>
      </c>
      <c r="Q38" s="422"/>
      <c r="R38" s="501">
        <v>144981</v>
      </c>
      <c r="S38" s="422"/>
      <c r="T38" s="501">
        <v>150427</v>
      </c>
      <c r="U38" s="422"/>
      <c r="V38" s="501">
        <v>152323</v>
      </c>
      <c r="W38" s="422"/>
      <c r="X38" s="501">
        <v>152612</v>
      </c>
      <c r="Y38" s="422"/>
      <c r="Z38" s="501">
        <v>149066</v>
      </c>
      <c r="AA38" s="422"/>
      <c r="AB38" s="501">
        <v>144955</v>
      </c>
      <c r="AC38" s="422"/>
      <c r="AD38" s="501">
        <v>145516</v>
      </c>
      <c r="AE38" s="552"/>
      <c r="AF38" s="422"/>
    </row>
    <row r="39" spans="1:32" ht="15.75" customHeight="1">
      <c r="A39" s="422"/>
      <c r="B39" s="431"/>
      <c r="C39" s="330" t="s">
        <v>449</v>
      </c>
      <c r="D39" s="457"/>
      <c r="E39" s="454"/>
      <c r="F39" s="501">
        <v>92877</v>
      </c>
      <c r="G39" s="422"/>
      <c r="H39" s="501">
        <v>92332</v>
      </c>
      <c r="I39" s="422"/>
      <c r="J39" s="501">
        <v>92680</v>
      </c>
      <c r="L39" s="501">
        <v>93342</v>
      </c>
      <c r="M39" s="422"/>
      <c r="N39" s="501">
        <v>96016</v>
      </c>
      <c r="O39" s="422"/>
      <c r="P39" s="501">
        <v>99556</v>
      </c>
      <c r="Q39" s="422"/>
      <c r="R39" s="501">
        <v>104328</v>
      </c>
      <c r="S39" s="422"/>
      <c r="T39" s="501">
        <v>111014</v>
      </c>
      <c r="U39" s="422"/>
      <c r="V39" s="501">
        <v>113396</v>
      </c>
      <c r="W39" s="422"/>
      <c r="X39" s="501">
        <v>115380</v>
      </c>
      <c r="Y39" s="422"/>
      <c r="Z39" s="501">
        <v>113865</v>
      </c>
      <c r="AA39" s="422"/>
      <c r="AB39" s="501">
        <v>111764</v>
      </c>
      <c r="AC39" s="422"/>
      <c r="AD39" s="501">
        <v>112631</v>
      </c>
      <c r="AE39" s="552"/>
      <c r="AF39" s="422"/>
    </row>
    <row r="40" spans="1:32" ht="15.75" customHeight="1">
      <c r="A40" s="422"/>
      <c r="B40" s="431"/>
      <c r="C40" s="330" t="s">
        <v>450</v>
      </c>
      <c r="D40" s="457"/>
      <c r="E40" s="454"/>
      <c r="F40" s="501">
        <v>109307</v>
      </c>
      <c r="G40" s="422"/>
      <c r="H40" s="501">
        <v>109340</v>
      </c>
      <c r="I40" s="422"/>
      <c r="J40" s="501">
        <v>111374</v>
      </c>
      <c r="L40" s="501">
        <v>114227</v>
      </c>
      <c r="M40" s="422"/>
      <c r="N40" s="501">
        <v>118166</v>
      </c>
      <c r="O40" s="422"/>
      <c r="P40" s="501">
        <v>122955</v>
      </c>
      <c r="Q40" s="422"/>
      <c r="R40" s="501">
        <v>128824</v>
      </c>
      <c r="S40" s="422"/>
      <c r="T40" s="501">
        <v>137245</v>
      </c>
      <c r="U40" s="422"/>
      <c r="V40" s="501">
        <v>140386</v>
      </c>
      <c r="W40" s="422"/>
      <c r="X40" s="501">
        <v>145836</v>
      </c>
      <c r="Y40" s="422"/>
      <c r="Z40" s="501">
        <v>146625</v>
      </c>
      <c r="AA40" s="422"/>
      <c r="AB40" s="501">
        <v>142478</v>
      </c>
      <c r="AC40" s="422"/>
      <c r="AD40" s="501">
        <v>142720</v>
      </c>
      <c r="AE40" s="552"/>
      <c r="AF40" s="422"/>
    </row>
    <row r="41" spans="1:32" ht="15.75" customHeight="1">
      <c r="A41" s="422"/>
      <c r="B41" s="431"/>
      <c r="C41" s="330" t="s">
        <v>451</v>
      </c>
      <c r="D41" s="457"/>
      <c r="E41" s="454"/>
      <c r="F41" s="501">
        <v>105155</v>
      </c>
      <c r="G41" s="422"/>
      <c r="H41" s="501">
        <v>106297</v>
      </c>
      <c r="I41" s="422"/>
      <c r="J41" s="501">
        <v>109622</v>
      </c>
      <c r="L41" s="501">
        <v>116901</v>
      </c>
      <c r="M41" s="422"/>
      <c r="N41" s="501">
        <v>122323</v>
      </c>
      <c r="O41" s="422"/>
      <c r="P41" s="501">
        <v>127317</v>
      </c>
      <c r="Q41" s="422"/>
      <c r="R41" s="501">
        <v>131712</v>
      </c>
      <c r="S41" s="422"/>
      <c r="T41" s="501">
        <v>139763</v>
      </c>
      <c r="U41" s="422"/>
      <c r="V41" s="501">
        <v>142236</v>
      </c>
      <c r="W41" s="422"/>
      <c r="X41" s="501">
        <v>146476</v>
      </c>
      <c r="Y41" s="422"/>
      <c r="Z41" s="501">
        <v>146140</v>
      </c>
      <c r="AA41" s="422"/>
      <c r="AB41" s="501">
        <v>143416</v>
      </c>
      <c r="AC41" s="422"/>
      <c r="AD41" s="501">
        <v>143956</v>
      </c>
      <c r="AE41" s="552"/>
      <c r="AF41" s="422"/>
    </row>
    <row r="42" spans="1:32" ht="15.75" customHeight="1">
      <c r="A42" s="422"/>
      <c r="B42" s="431"/>
      <c r="C42" s="330" t="s">
        <v>452</v>
      </c>
      <c r="D42" s="457"/>
      <c r="E42" s="454"/>
      <c r="F42" s="501">
        <v>44139</v>
      </c>
      <c r="G42" s="422"/>
      <c r="H42" s="501">
        <v>49781</v>
      </c>
      <c r="I42" s="422"/>
      <c r="J42" s="501">
        <v>54035</v>
      </c>
      <c r="L42" s="501">
        <v>64333</v>
      </c>
      <c r="M42" s="422"/>
      <c r="N42" s="501">
        <v>63403</v>
      </c>
      <c r="O42" s="422"/>
      <c r="P42" s="501">
        <v>62861</v>
      </c>
      <c r="Q42" s="422"/>
      <c r="R42" s="501">
        <v>63470</v>
      </c>
      <c r="S42" s="422"/>
      <c r="T42" s="501">
        <v>65936</v>
      </c>
      <c r="U42" s="422"/>
      <c r="V42" s="501">
        <v>66004</v>
      </c>
      <c r="W42" s="422"/>
      <c r="X42" s="501">
        <v>66981</v>
      </c>
      <c r="Y42" s="422"/>
      <c r="Z42" s="501">
        <v>66596</v>
      </c>
      <c r="AA42" s="422"/>
      <c r="AB42" s="501">
        <v>65475</v>
      </c>
      <c r="AC42" s="422"/>
      <c r="AD42" s="501">
        <v>68160</v>
      </c>
      <c r="AE42" s="552"/>
      <c r="AF42" s="422"/>
    </row>
    <row r="43" spans="1:32" ht="8.25" customHeight="1">
      <c r="A43" s="422"/>
      <c r="B43" s="431"/>
      <c r="C43" s="523"/>
      <c r="D43" s="457"/>
      <c r="E43" s="454"/>
      <c r="F43" s="501"/>
      <c r="G43" s="422"/>
      <c r="H43" s="501"/>
      <c r="I43" s="422"/>
      <c r="J43" s="501"/>
      <c r="L43" s="501"/>
      <c r="M43" s="422"/>
      <c r="N43" s="501"/>
      <c r="O43" s="422"/>
      <c r="P43" s="501"/>
      <c r="Q43" s="422"/>
      <c r="R43" s="501"/>
      <c r="S43" s="422"/>
      <c r="T43" s="501"/>
      <c r="U43" s="422"/>
      <c r="V43" s="501"/>
      <c r="W43" s="422"/>
      <c r="X43" s="501"/>
      <c r="Y43" s="422"/>
      <c r="Z43" s="501"/>
      <c r="AA43" s="422"/>
      <c r="AB43" s="501"/>
      <c r="AC43" s="422"/>
      <c r="AD43" s="501"/>
      <c r="AE43" s="552"/>
      <c r="AF43" s="422"/>
    </row>
    <row r="44" spans="1:32" ht="15.75" customHeight="1">
      <c r="A44" s="422"/>
      <c r="B44" s="431"/>
      <c r="C44" s="330" t="s">
        <v>359</v>
      </c>
      <c r="D44" s="457"/>
      <c r="E44" s="454"/>
      <c r="F44" s="501">
        <v>225928</v>
      </c>
      <c r="G44" s="422"/>
      <c r="H44" s="501">
        <v>230791</v>
      </c>
      <c r="I44" s="422"/>
      <c r="J44" s="501">
        <v>235392</v>
      </c>
      <c r="L44" s="501">
        <v>241551</v>
      </c>
      <c r="M44" s="422"/>
      <c r="N44" s="501">
        <v>243937</v>
      </c>
      <c r="O44" s="422"/>
      <c r="P44" s="501">
        <v>246272</v>
      </c>
      <c r="Q44" s="422"/>
      <c r="R44" s="501">
        <v>254514</v>
      </c>
      <c r="S44" s="422"/>
      <c r="T44" s="501">
        <v>265677</v>
      </c>
      <c r="U44" s="422"/>
      <c r="V44" s="501">
        <v>269118</v>
      </c>
      <c r="W44" s="422"/>
      <c r="X44" s="501">
        <v>274137</v>
      </c>
      <c r="Y44" s="422"/>
      <c r="Z44" s="501">
        <v>273047</v>
      </c>
      <c r="AA44" s="422"/>
      <c r="AB44" s="501">
        <v>269917</v>
      </c>
      <c r="AC44" s="422"/>
      <c r="AD44" s="501">
        <v>273863</v>
      </c>
      <c r="AE44" s="552"/>
      <c r="AF44" s="422"/>
    </row>
    <row r="45" spans="1:32" ht="15.75" customHeight="1">
      <c r="A45" s="422"/>
      <c r="B45" s="431"/>
      <c r="C45" s="330" t="s">
        <v>360</v>
      </c>
      <c r="D45" s="457"/>
      <c r="E45" s="454"/>
      <c r="F45" s="501">
        <v>92685</v>
      </c>
      <c r="G45" s="422"/>
      <c r="H45" s="501">
        <v>93655</v>
      </c>
      <c r="I45" s="422"/>
      <c r="J45" s="501">
        <v>95698</v>
      </c>
      <c r="L45" s="501">
        <v>101117</v>
      </c>
      <c r="M45" s="422"/>
      <c r="N45" s="501">
        <v>102972</v>
      </c>
      <c r="O45" s="422"/>
      <c r="P45" s="501">
        <v>106070</v>
      </c>
      <c r="Q45" s="422"/>
      <c r="R45" s="501">
        <v>109809</v>
      </c>
      <c r="S45" s="422"/>
      <c r="T45" s="501">
        <v>116346</v>
      </c>
      <c r="U45" s="422"/>
      <c r="V45" s="501">
        <v>118127</v>
      </c>
      <c r="W45" s="422"/>
      <c r="X45" s="501">
        <v>120884</v>
      </c>
      <c r="Y45" s="422"/>
      <c r="Z45" s="501">
        <v>120362</v>
      </c>
      <c r="AA45" s="422"/>
      <c r="AB45" s="501">
        <v>116955</v>
      </c>
      <c r="AC45" s="422"/>
      <c r="AD45" s="501">
        <v>118184</v>
      </c>
      <c r="AE45" s="552"/>
      <c r="AF45" s="422"/>
    </row>
    <row r="46" spans="1:32" ht="15.75" customHeight="1">
      <c r="A46" s="422"/>
      <c r="B46" s="431"/>
      <c r="C46" s="330" t="s">
        <v>86</v>
      </c>
      <c r="D46" s="457"/>
      <c r="E46" s="454"/>
      <c r="F46" s="501">
        <v>123747</v>
      </c>
      <c r="G46" s="422"/>
      <c r="H46" s="501">
        <v>124490</v>
      </c>
      <c r="I46" s="422"/>
      <c r="J46" s="501">
        <v>126330</v>
      </c>
      <c r="L46" s="501">
        <v>130620</v>
      </c>
      <c r="M46" s="422"/>
      <c r="N46" s="501">
        <v>133475</v>
      </c>
      <c r="O46" s="422"/>
      <c r="P46" s="501">
        <v>136664</v>
      </c>
      <c r="Q46" s="422"/>
      <c r="R46" s="501">
        <v>141448</v>
      </c>
      <c r="S46" s="422"/>
      <c r="T46" s="501">
        <v>148724</v>
      </c>
      <c r="U46" s="422"/>
      <c r="V46" s="501">
        <v>151226</v>
      </c>
      <c r="W46" s="422"/>
      <c r="X46" s="501">
        <v>155660</v>
      </c>
      <c r="Y46" s="422"/>
      <c r="Z46" s="501">
        <v>155146</v>
      </c>
      <c r="AA46" s="422"/>
      <c r="AB46" s="501">
        <v>151797</v>
      </c>
      <c r="AC46" s="422"/>
      <c r="AD46" s="501">
        <v>152560</v>
      </c>
      <c r="AE46" s="552"/>
      <c r="AF46" s="422"/>
    </row>
    <row r="47" spans="1:32" ht="15.75" customHeight="1">
      <c r="A47" s="422"/>
      <c r="B47" s="431"/>
      <c r="C47" s="330" t="s">
        <v>362</v>
      </c>
      <c r="D47" s="457"/>
      <c r="E47" s="454"/>
      <c r="F47" s="501">
        <v>30910</v>
      </c>
      <c r="G47" s="422"/>
      <c r="H47" s="501">
        <v>31270</v>
      </c>
      <c r="I47" s="422"/>
      <c r="J47" s="501">
        <v>32282</v>
      </c>
      <c r="L47" s="501">
        <v>34530</v>
      </c>
      <c r="M47" s="422"/>
      <c r="N47" s="501">
        <v>36543</v>
      </c>
      <c r="O47" s="422"/>
      <c r="P47" s="501">
        <v>37511</v>
      </c>
      <c r="Q47" s="422"/>
      <c r="R47" s="501">
        <v>38954</v>
      </c>
      <c r="S47" s="422"/>
      <c r="T47" s="501">
        <v>42050</v>
      </c>
      <c r="U47" s="422"/>
      <c r="V47" s="501">
        <v>43345</v>
      </c>
      <c r="W47" s="422"/>
      <c r="X47" s="501">
        <v>44497</v>
      </c>
      <c r="Y47" s="422"/>
      <c r="Z47" s="501">
        <v>43319</v>
      </c>
      <c r="AA47" s="422"/>
      <c r="AB47" s="501">
        <v>41555</v>
      </c>
      <c r="AC47" s="422"/>
      <c r="AD47" s="501">
        <v>41842</v>
      </c>
      <c r="AE47" s="552"/>
      <c r="AF47" s="422"/>
    </row>
    <row r="48" spans="1:32" ht="15.75" customHeight="1">
      <c r="A48" s="422"/>
      <c r="B48" s="431"/>
      <c r="C48" s="330" t="s">
        <v>363</v>
      </c>
      <c r="D48" s="457"/>
      <c r="E48" s="454"/>
      <c r="F48" s="501">
        <v>21056</v>
      </c>
      <c r="G48" s="422"/>
      <c r="H48" s="501">
        <v>19702</v>
      </c>
      <c r="I48" s="422"/>
      <c r="J48" s="501">
        <v>19244</v>
      </c>
      <c r="L48" s="501">
        <v>21392</v>
      </c>
      <c r="M48" s="422"/>
      <c r="N48" s="501">
        <v>24226</v>
      </c>
      <c r="O48" s="422"/>
      <c r="P48" s="501">
        <v>29271</v>
      </c>
      <c r="Q48" s="422"/>
      <c r="R48" s="501">
        <v>31658</v>
      </c>
      <c r="S48" s="422"/>
      <c r="T48" s="501">
        <v>34247</v>
      </c>
      <c r="U48" s="422"/>
      <c r="V48" s="501">
        <v>34396</v>
      </c>
      <c r="W48" s="422"/>
      <c r="X48" s="501">
        <v>33730</v>
      </c>
      <c r="Y48" s="422"/>
      <c r="Z48" s="501">
        <v>31521</v>
      </c>
      <c r="AA48" s="422"/>
      <c r="AB48" s="501">
        <v>29049</v>
      </c>
      <c r="AC48" s="422"/>
      <c r="AD48" s="501">
        <v>27833</v>
      </c>
      <c r="AE48" s="552"/>
      <c r="AF48" s="422"/>
    </row>
    <row r="49" spans="1:32" ht="15.75" customHeight="1">
      <c r="A49" s="422"/>
      <c r="B49" s="431"/>
      <c r="C49" s="330" t="s">
        <v>255</v>
      </c>
      <c r="D49" s="457"/>
      <c r="E49" s="454"/>
      <c r="F49" s="501">
        <v>7111</v>
      </c>
      <c r="G49" s="422"/>
      <c r="H49" s="501">
        <v>6836</v>
      </c>
      <c r="I49" s="422"/>
      <c r="J49" s="501">
        <v>7195</v>
      </c>
      <c r="L49" s="501">
        <v>7495</v>
      </c>
      <c r="M49" s="422"/>
      <c r="N49" s="501">
        <v>8266</v>
      </c>
      <c r="O49" s="422"/>
      <c r="P49" s="501">
        <v>9032</v>
      </c>
      <c r="Q49" s="422"/>
      <c r="R49" s="501">
        <v>9735</v>
      </c>
      <c r="S49" s="422"/>
      <c r="T49" s="501">
        <v>10551</v>
      </c>
      <c r="U49" s="422"/>
      <c r="V49" s="501">
        <v>10845</v>
      </c>
      <c r="W49" s="422"/>
      <c r="X49" s="501">
        <v>11035</v>
      </c>
      <c r="Y49" s="422"/>
      <c r="Z49" s="501">
        <v>10927</v>
      </c>
      <c r="AA49" s="422"/>
      <c r="AB49" s="501">
        <v>10443</v>
      </c>
      <c r="AC49" s="422"/>
      <c r="AD49" s="501">
        <v>10232</v>
      </c>
      <c r="AE49" s="552"/>
      <c r="AF49" s="422"/>
    </row>
    <row r="50" spans="1:32" ht="15.75" customHeight="1">
      <c r="A50" s="422"/>
      <c r="B50" s="431"/>
      <c r="C50" s="330" t="s">
        <v>256</v>
      </c>
      <c r="D50" s="457"/>
      <c r="E50" s="454"/>
      <c r="F50" s="501">
        <v>17268</v>
      </c>
      <c r="G50" s="422"/>
      <c r="H50" s="501">
        <v>17374</v>
      </c>
      <c r="I50" s="422"/>
      <c r="J50" s="501">
        <v>17231</v>
      </c>
      <c r="L50" s="501">
        <v>17381</v>
      </c>
      <c r="M50" s="422"/>
      <c r="N50" s="501">
        <v>17831</v>
      </c>
      <c r="O50" s="422"/>
      <c r="P50" s="501">
        <v>18600</v>
      </c>
      <c r="Q50" s="422"/>
      <c r="R50" s="501">
        <v>19016</v>
      </c>
      <c r="S50" s="422"/>
      <c r="T50" s="501">
        <v>20067</v>
      </c>
      <c r="U50" s="422"/>
      <c r="V50" s="501">
        <v>20961</v>
      </c>
      <c r="W50" s="422"/>
      <c r="X50" s="501">
        <v>21460</v>
      </c>
      <c r="Y50" s="422"/>
      <c r="Z50" s="501">
        <v>21576</v>
      </c>
      <c r="AA50" s="422"/>
      <c r="AB50" s="501">
        <v>21506</v>
      </c>
      <c r="AC50" s="422"/>
      <c r="AD50" s="501">
        <v>21441</v>
      </c>
      <c r="AE50" s="552"/>
      <c r="AF50" s="422"/>
    </row>
    <row r="51" spans="1:32" ht="8.25" hidden="1" customHeight="1">
      <c r="A51" s="422"/>
      <c r="B51" s="431"/>
      <c r="C51" s="489"/>
      <c r="D51" s="489"/>
      <c r="E51" s="455"/>
      <c r="F51" s="501"/>
      <c r="G51" s="422"/>
      <c r="H51" s="501"/>
      <c r="I51" s="422"/>
      <c r="J51" s="501"/>
      <c r="L51" s="501"/>
      <c r="M51" s="422"/>
      <c r="N51" s="501"/>
      <c r="O51" s="422"/>
      <c r="P51" s="501"/>
      <c r="Q51" s="422"/>
      <c r="R51" s="501"/>
      <c r="S51" s="422"/>
      <c r="T51" s="501"/>
      <c r="U51" s="422"/>
      <c r="V51" s="501"/>
      <c r="W51" s="422"/>
      <c r="X51" s="501"/>
      <c r="Y51" s="422"/>
      <c r="Z51" s="501"/>
      <c r="AA51" s="422"/>
      <c r="AB51" s="501"/>
      <c r="AC51" s="422"/>
      <c r="AD51" s="501"/>
      <c r="AE51" s="552"/>
      <c r="AF51" s="422"/>
    </row>
    <row r="52" spans="1:32" s="971" customFormat="1" ht="15" customHeight="1">
      <c r="A52" s="930"/>
      <c r="B52" s="968"/>
      <c r="C52" s="1425" t="s">
        <v>529</v>
      </c>
      <c r="D52" s="1425"/>
      <c r="E52" s="970"/>
      <c r="F52" s="501"/>
      <c r="G52" s="422"/>
      <c r="H52" s="501"/>
      <c r="I52" s="422"/>
      <c r="J52" s="501"/>
      <c r="K52" s="422"/>
      <c r="L52" s="501"/>
      <c r="M52" s="422"/>
      <c r="N52" s="501"/>
      <c r="O52" s="422"/>
      <c r="P52" s="501"/>
      <c r="Q52" s="422"/>
      <c r="R52" s="501"/>
      <c r="S52" s="422"/>
      <c r="T52" s="501"/>
      <c r="U52" s="422"/>
      <c r="V52" s="501"/>
      <c r="W52" s="422"/>
      <c r="X52" s="501"/>
      <c r="Y52" s="422"/>
      <c r="Z52" s="501"/>
      <c r="AA52" s="422"/>
      <c r="AB52" s="501"/>
      <c r="AC52" s="422"/>
      <c r="AD52" s="501"/>
      <c r="AE52" s="1181"/>
      <c r="AF52" s="930"/>
    </row>
    <row r="53" spans="1:32" ht="15.75" customHeight="1">
      <c r="A53" s="422"/>
      <c r="B53" s="431"/>
      <c r="C53" s="1169" t="s">
        <v>453</v>
      </c>
      <c r="D53" s="455"/>
      <c r="E53" s="454"/>
      <c r="F53" s="501">
        <v>62368</v>
      </c>
      <c r="G53" s="422"/>
      <c r="H53" s="501">
        <v>62692</v>
      </c>
      <c r="I53" s="422"/>
      <c r="J53" s="501">
        <v>64344</v>
      </c>
      <c r="L53" s="501">
        <v>65211</v>
      </c>
      <c r="M53" s="422"/>
      <c r="N53" s="501">
        <v>67171</v>
      </c>
      <c r="O53" s="422"/>
      <c r="P53" s="501">
        <v>70268</v>
      </c>
      <c r="Q53" s="422"/>
      <c r="R53" s="501">
        <v>72158</v>
      </c>
      <c r="S53" s="422"/>
      <c r="T53" s="501">
        <v>76769</v>
      </c>
      <c r="U53" s="422"/>
      <c r="V53" s="501">
        <v>77570</v>
      </c>
      <c r="W53" s="422"/>
      <c r="X53" s="501">
        <v>78923</v>
      </c>
      <c r="Y53" s="422"/>
      <c r="Z53" s="501">
        <v>77797</v>
      </c>
      <c r="AA53" s="422"/>
      <c r="AB53" s="501">
        <v>75379</v>
      </c>
      <c r="AC53" s="422"/>
      <c r="AD53" s="501">
        <v>78065</v>
      </c>
      <c r="AE53" s="552"/>
      <c r="AF53" s="422"/>
    </row>
    <row r="54" spans="1:32" s="971" customFormat="1" ht="15.75" customHeight="1">
      <c r="A54" s="930"/>
      <c r="B54" s="968"/>
      <c r="C54" s="1169" t="s">
        <v>454</v>
      </c>
      <c r="D54" s="455"/>
      <c r="E54" s="454"/>
      <c r="F54" s="501">
        <v>61712</v>
      </c>
      <c r="G54" s="422"/>
      <c r="H54" s="501">
        <v>61555</v>
      </c>
      <c r="I54" s="422"/>
      <c r="J54" s="501">
        <v>61347</v>
      </c>
      <c r="K54" s="422"/>
      <c r="L54" s="501">
        <v>62361</v>
      </c>
      <c r="M54" s="422"/>
      <c r="N54" s="501">
        <v>64187</v>
      </c>
      <c r="O54" s="422"/>
      <c r="P54" s="501">
        <v>66665</v>
      </c>
      <c r="Q54" s="422"/>
      <c r="R54" s="501">
        <v>68203</v>
      </c>
      <c r="S54" s="422"/>
      <c r="T54" s="501">
        <v>71789</v>
      </c>
      <c r="U54" s="422"/>
      <c r="V54" s="501">
        <v>72747</v>
      </c>
      <c r="W54" s="422"/>
      <c r="X54" s="501">
        <v>73376</v>
      </c>
      <c r="Y54" s="422"/>
      <c r="Z54" s="501">
        <v>72887</v>
      </c>
      <c r="AA54" s="422"/>
      <c r="AB54" s="513">
        <v>71218</v>
      </c>
      <c r="AC54" s="422"/>
      <c r="AD54" s="513">
        <v>71045</v>
      </c>
      <c r="AE54" s="1181"/>
      <c r="AF54" s="930"/>
    </row>
    <row r="55" spans="1:32" ht="15.75" customHeight="1">
      <c r="A55" s="422"/>
      <c r="B55" s="441"/>
      <c r="C55" s="1169" t="s">
        <v>455</v>
      </c>
      <c r="D55" s="455"/>
      <c r="E55" s="454"/>
      <c r="F55" s="501">
        <v>51884</v>
      </c>
      <c r="G55" s="422"/>
      <c r="H55" s="501">
        <v>52098</v>
      </c>
      <c r="I55" s="422"/>
      <c r="J55" s="501">
        <v>53015</v>
      </c>
      <c r="L55" s="501">
        <v>54987</v>
      </c>
      <c r="M55" s="422"/>
      <c r="N55" s="501">
        <v>56538</v>
      </c>
      <c r="O55" s="422"/>
      <c r="P55" s="501">
        <v>57717</v>
      </c>
      <c r="Q55" s="422"/>
      <c r="R55" s="501">
        <v>59976</v>
      </c>
      <c r="S55" s="422"/>
      <c r="T55" s="501">
        <v>62792</v>
      </c>
      <c r="U55" s="422"/>
      <c r="V55" s="501">
        <v>63451</v>
      </c>
      <c r="W55" s="422"/>
      <c r="X55" s="501">
        <v>64826</v>
      </c>
      <c r="Y55" s="422"/>
      <c r="Z55" s="501">
        <v>64279</v>
      </c>
      <c r="AA55" s="422"/>
      <c r="AB55" s="501">
        <v>62748</v>
      </c>
      <c r="AC55" s="422"/>
      <c r="AD55" s="501">
        <v>62519</v>
      </c>
      <c r="AE55" s="552"/>
      <c r="AF55" s="422"/>
    </row>
    <row r="56" spans="1:32" ht="15.75" customHeight="1">
      <c r="A56" s="422"/>
      <c r="B56" s="431"/>
      <c r="C56" s="1169" t="s">
        <v>456</v>
      </c>
      <c r="D56" s="457"/>
      <c r="E56" s="454"/>
      <c r="F56" s="501">
        <v>43792</v>
      </c>
      <c r="G56" s="422"/>
      <c r="H56" s="501">
        <v>43166</v>
      </c>
      <c r="I56" s="422"/>
      <c r="J56" s="501">
        <v>43040</v>
      </c>
      <c r="L56" s="501">
        <v>43711</v>
      </c>
      <c r="M56" s="422"/>
      <c r="N56" s="501">
        <v>45356</v>
      </c>
      <c r="O56" s="422"/>
      <c r="P56" s="501">
        <v>48175</v>
      </c>
      <c r="Q56" s="422"/>
      <c r="R56" s="501">
        <v>52110</v>
      </c>
      <c r="S56" s="422"/>
      <c r="T56" s="501">
        <v>55859</v>
      </c>
      <c r="U56" s="422"/>
      <c r="V56" s="501">
        <v>57799</v>
      </c>
      <c r="W56" s="422"/>
      <c r="X56" s="501">
        <v>59470</v>
      </c>
      <c r="Y56" s="422"/>
      <c r="Z56" s="501">
        <v>59268</v>
      </c>
      <c r="AA56" s="422"/>
      <c r="AB56" s="501">
        <v>58847</v>
      </c>
      <c r="AC56" s="422"/>
      <c r="AD56" s="501">
        <v>59053</v>
      </c>
      <c r="AE56" s="552"/>
      <c r="AF56" s="422"/>
    </row>
    <row r="57" spans="1:32" ht="15.75" customHeight="1">
      <c r="A57" s="422"/>
      <c r="B57" s="431"/>
      <c r="C57" s="1169" t="s">
        <v>457</v>
      </c>
      <c r="D57" s="455"/>
      <c r="E57" s="454"/>
      <c r="F57" s="501">
        <v>45660</v>
      </c>
      <c r="G57" s="422"/>
      <c r="H57" s="501">
        <v>45366</v>
      </c>
      <c r="I57" s="422"/>
      <c r="J57" s="501">
        <v>45365</v>
      </c>
      <c r="L57" s="501">
        <v>46051</v>
      </c>
      <c r="M57" s="422"/>
      <c r="N57" s="501">
        <v>47048</v>
      </c>
      <c r="O57" s="422"/>
      <c r="P57" s="501">
        <v>48464</v>
      </c>
      <c r="Q57" s="422"/>
      <c r="R57" s="501">
        <v>50252</v>
      </c>
      <c r="S57" s="422"/>
      <c r="T57" s="501">
        <v>53225</v>
      </c>
      <c r="U57" s="422"/>
      <c r="V57" s="501">
        <v>54338</v>
      </c>
      <c r="W57" s="422"/>
      <c r="X57" s="501">
        <v>55414</v>
      </c>
      <c r="Y57" s="422"/>
      <c r="Z57" s="501">
        <v>55535</v>
      </c>
      <c r="AA57" s="422"/>
      <c r="AB57" s="501">
        <v>54860</v>
      </c>
      <c r="AC57" s="422"/>
      <c r="AD57" s="501">
        <v>54770</v>
      </c>
      <c r="AE57" s="552"/>
      <c r="AF57" s="422"/>
    </row>
    <row r="58" spans="1:32" ht="15.75" hidden="1" customHeight="1">
      <c r="A58" s="422"/>
      <c r="B58" s="431"/>
      <c r="C58" s="1169" t="s">
        <v>458</v>
      </c>
      <c r="D58" s="455"/>
      <c r="E58" s="454"/>
      <c r="F58" s="501">
        <v>37948</v>
      </c>
      <c r="G58" s="422"/>
      <c r="H58" s="501">
        <v>36760</v>
      </c>
      <c r="I58" s="422"/>
      <c r="J58" s="501">
        <v>37265</v>
      </c>
      <c r="L58" s="501">
        <v>39027</v>
      </c>
      <c r="M58" s="422"/>
      <c r="N58" s="501">
        <v>40146</v>
      </c>
      <c r="O58" s="422"/>
      <c r="P58" s="501">
        <v>40837</v>
      </c>
      <c r="Q58" s="422"/>
      <c r="R58" s="501">
        <v>41363</v>
      </c>
      <c r="S58" s="422"/>
      <c r="T58" s="501">
        <v>44285</v>
      </c>
      <c r="U58" s="422"/>
      <c r="V58" s="501">
        <v>45174</v>
      </c>
      <c r="W58" s="422"/>
      <c r="X58" s="501">
        <v>46373</v>
      </c>
      <c r="Y58" s="422"/>
      <c r="Z58" s="501">
        <v>46019</v>
      </c>
      <c r="AA58" s="422"/>
      <c r="AB58" s="501">
        <v>44912</v>
      </c>
      <c r="AC58" s="422"/>
      <c r="AD58" s="501">
        <v>44523</v>
      </c>
      <c r="AE58" s="552"/>
      <c r="AF58" s="422"/>
    </row>
    <row r="59" spans="1:32" ht="15" hidden="1" customHeight="1">
      <c r="A59" s="422"/>
      <c r="B59" s="431"/>
      <c r="C59" s="534" t="s">
        <v>459</v>
      </c>
      <c r="D59" s="455"/>
      <c r="E59" s="454"/>
      <c r="F59" s="501">
        <v>29897</v>
      </c>
      <c r="H59" s="501">
        <v>29799</v>
      </c>
      <c r="J59" s="501">
        <v>30352</v>
      </c>
      <c r="K59" s="426"/>
      <c r="L59" s="501">
        <v>30465</v>
      </c>
      <c r="N59" s="501">
        <v>30607</v>
      </c>
      <c r="P59" s="501">
        <v>30343</v>
      </c>
      <c r="R59" s="501">
        <v>31590</v>
      </c>
      <c r="T59" s="501">
        <v>32730</v>
      </c>
      <c r="V59" s="501">
        <v>33205</v>
      </c>
      <c r="X59" s="501">
        <v>34020</v>
      </c>
      <c r="Z59" s="501">
        <v>33834</v>
      </c>
      <c r="AB59" s="501">
        <v>33066</v>
      </c>
      <c r="AD59" s="501">
        <v>32964</v>
      </c>
      <c r="AE59" s="552"/>
      <c r="AF59" s="422"/>
    </row>
    <row r="60" spans="1:32" ht="12.75" hidden="1" customHeight="1">
      <c r="A60" s="422"/>
      <c r="B60" s="431"/>
      <c r="C60" s="330" t="s">
        <v>460</v>
      </c>
      <c r="D60" s="455"/>
      <c r="E60" s="454"/>
      <c r="F60" s="501">
        <v>15858</v>
      </c>
      <c r="H60" s="501">
        <v>15735</v>
      </c>
      <c r="J60" s="501">
        <v>15938</v>
      </c>
      <c r="K60" s="426"/>
      <c r="L60" s="501">
        <v>15880</v>
      </c>
      <c r="N60" s="501">
        <v>15859</v>
      </c>
      <c r="P60" s="501">
        <v>15930</v>
      </c>
      <c r="R60" s="501">
        <v>16922</v>
      </c>
      <c r="T60" s="501">
        <v>17132</v>
      </c>
      <c r="V60" s="501">
        <v>17093</v>
      </c>
      <c r="X60" s="501">
        <v>17204</v>
      </c>
      <c r="Z60" s="501">
        <v>16776</v>
      </c>
      <c r="AB60" s="501">
        <v>16179</v>
      </c>
      <c r="AD60" s="501">
        <v>16245</v>
      </c>
      <c r="AE60" s="552"/>
      <c r="AF60" s="422"/>
    </row>
    <row r="61" spans="1:32" ht="3" customHeight="1">
      <c r="A61" s="422"/>
      <c r="B61" s="431"/>
      <c r="C61" s="330"/>
      <c r="D61" s="455"/>
      <c r="E61" s="454"/>
      <c r="F61" s="501"/>
      <c r="H61" s="501"/>
      <c r="J61" s="501"/>
      <c r="K61" s="426"/>
      <c r="L61" s="501"/>
      <c r="N61" s="501"/>
      <c r="P61" s="501"/>
      <c r="R61" s="501"/>
      <c r="T61" s="501"/>
      <c r="V61" s="501"/>
      <c r="X61" s="501"/>
      <c r="Z61" s="501"/>
      <c r="AB61" s="501"/>
      <c r="AD61" s="501"/>
      <c r="AE61" s="552"/>
      <c r="AF61" s="422"/>
    </row>
    <row r="62" spans="1:32" s="443" customFormat="1" ht="24.75" customHeight="1">
      <c r="A62" s="439"/>
      <c r="B62" s="441"/>
      <c r="C62" s="1512" t="s">
        <v>530</v>
      </c>
      <c r="D62" s="1513"/>
      <c r="E62" s="1513"/>
      <c r="F62" s="1513"/>
      <c r="G62" s="1513"/>
      <c r="H62" s="1513"/>
      <c r="I62" s="1513"/>
      <c r="J62" s="1513"/>
      <c r="K62" s="1513"/>
      <c r="L62" s="1513"/>
      <c r="M62" s="1513"/>
      <c r="N62" s="1513"/>
      <c r="O62" s="1513"/>
      <c r="P62" s="1513"/>
      <c r="Q62" s="1513"/>
      <c r="R62" s="1513"/>
      <c r="S62" s="1513"/>
      <c r="T62" s="1513"/>
      <c r="U62" s="1513"/>
      <c r="V62" s="1513"/>
      <c r="W62" s="1513"/>
      <c r="X62" s="1513"/>
      <c r="Y62" s="1513"/>
      <c r="Z62" s="1513"/>
      <c r="AA62" s="1513"/>
      <c r="AB62" s="1513"/>
      <c r="AC62" s="1513"/>
      <c r="AD62" s="1513"/>
      <c r="AE62" s="1182"/>
      <c r="AF62" s="439"/>
    </row>
    <row r="63" spans="1:32" s="443" customFormat="1" ht="13.5" customHeight="1">
      <c r="A63" s="439"/>
      <c r="B63" s="441"/>
      <c r="C63" s="486" t="s">
        <v>434</v>
      </c>
      <c r="D63" s="1183"/>
      <c r="E63" s="1183"/>
      <c r="G63" s="1183"/>
      <c r="H63" s="439"/>
      <c r="I63" s="1183"/>
      <c r="K63" s="1183"/>
      <c r="L63" s="1183"/>
      <c r="M63" s="1183"/>
      <c r="O63" s="1183"/>
      <c r="P63" s="590" t="s">
        <v>435</v>
      </c>
      <c r="Q63" s="1183"/>
      <c r="S63" s="1183"/>
      <c r="T63" s="1183"/>
      <c r="U63" s="1183"/>
      <c r="V63" s="1183"/>
      <c r="W63" s="1183"/>
      <c r="X63" s="1183"/>
      <c r="Y63" s="1183"/>
      <c r="Z63" s="1183"/>
      <c r="AA63" s="1183"/>
      <c r="AB63" s="1183"/>
      <c r="AC63" s="1183"/>
      <c r="AD63" s="1183"/>
      <c r="AE63" s="1182"/>
      <c r="AF63" s="439"/>
    </row>
    <row r="64" spans="1:32" s="443" customFormat="1" ht="10.5" customHeight="1" thickBot="1">
      <c r="A64" s="439"/>
      <c r="B64" s="441"/>
      <c r="C64" s="1514" t="s">
        <v>531</v>
      </c>
      <c r="D64" s="1514"/>
      <c r="E64" s="1514"/>
      <c r="F64" s="1514"/>
      <c r="G64" s="1514"/>
      <c r="H64" s="1514"/>
      <c r="I64" s="1514"/>
      <c r="J64" s="1514"/>
      <c r="K64" s="1514"/>
      <c r="L64" s="1514"/>
      <c r="M64" s="1514"/>
      <c r="N64" s="1514"/>
      <c r="O64" s="1514"/>
      <c r="P64" s="1514"/>
      <c r="Q64" s="1514"/>
      <c r="R64" s="1514"/>
      <c r="S64" s="1514"/>
      <c r="T64" s="1514"/>
      <c r="U64" s="1514"/>
      <c r="V64" s="1514"/>
      <c r="W64" s="1514"/>
      <c r="X64" s="1514"/>
      <c r="Y64" s="1514"/>
      <c r="Z64" s="1514"/>
      <c r="AA64" s="1514"/>
      <c r="AB64" s="1514"/>
      <c r="AC64" s="1514"/>
      <c r="AD64" s="1514"/>
      <c r="AE64" s="1182"/>
      <c r="AF64" s="439"/>
    </row>
    <row r="65" spans="1:32" ht="13.5" thickBot="1">
      <c r="A65" s="422"/>
      <c r="B65" s="431"/>
      <c r="C65" s="422"/>
      <c r="D65" s="422"/>
      <c r="E65" s="431"/>
      <c r="F65" s="431"/>
      <c r="G65" s="431"/>
      <c r="H65" s="431"/>
      <c r="I65" s="431"/>
      <c r="J65" s="431"/>
      <c r="K65" s="431"/>
      <c r="L65" s="431"/>
      <c r="M65" s="431"/>
      <c r="N65" s="431"/>
      <c r="O65" s="431"/>
      <c r="P65" s="431"/>
      <c r="Q65" s="431"/>
      <c r="R65" s="431"/>
      <c r="S65" s="431"/>
      <c r="T65" s="1519"/>
      <c r="U65" s="1520"/>
      <c r="V65" s="431"/>
      <c r="W65" s="431"/>
      <c r="X65" s="1519"/>
      <c r="Y65" s="1520"/>
      <c r="Z65" s="1184"/>
      <c r="AA65" s="1168"/>
      <c r="AB65" s="1168"/>
      <c r="AC65" s="1168"/>
      <c r="AD65" s="1185" t="s">
        <v>655</v>
      </c>
      <c r="AE65" s="582">
        <v>11</v>
      </c>
      <c r="AF65" s="422"/>
    </row>
    <row r="66" spans="1:32">
      <c r="A66" s="568"/>
      <c r="B66" s="568"/>
      <c r="C66" s="568"/>
      <c r="D66" s="568"/>
      <c r="E66" s="568"/>
      <c r="F66" s="568"/>
      <c r="G66" s="568"/>
      <c r="I66" s="568"/>
      <c r="J66" s="568"/>
      <c r="K66" s="568"/>
      <c r="L66" s="568"/>
      <c r="M66" s="568"/>
      <c r="N66" s="568"/>
      <c r="O66" s="568"/>
      <c r="P66" s="568"/>
      <c r="Q66" s="568"/>
      <c r="R66" s="568"/>
      <c r="S66" s="568"/>
      <c r="T66" s="568"/>
      <c r="U66" s="568"/>
      <c r="V66" s="568"/>
      <c r="W66" s="568"/>
      <c r="X66" s="568"/>
      <c r="Y66" s="568"/>
      <c r="Z66" s="568"/>
      <c r="AA66" s="568"/>
      <c r="AB66" s="568"/>
      <c r="AC66" s="568"/>
      <c r="AD66" s="568"/>
      <c r="AE66" s="568"/>
      <c r="AF66" s="568"/>
    </row>
    <row r="67" spans="1:32">
      <c r="A67" s="568"/>
      <c r="B67" s="568"/>
      <c r="C67" s="568"/>
      <c r="D67" s="568"/>
      <c r="E67" s="568"/>
      <c r="F67" s="568"/>
      <c r="G67" s="568"/>
      <c r="I67" s="568"/>
      <c r="J67" s="568"/>
      <c r="K67" s="568"/>
      <c r="L67" s="568"/>
      <c r="M67" s="568"/>
      <c r="N67" s="568"/>
      <c r="O67" s="568"/>
      <c r="P67" s="568"/>
      <c r="Q67" s="568"/>
      <c r="R67" s="568"/>
      <c r="S67" s="568"/>
      <c r="T67" s="568"/>
      <c r="U67" s="568"/>
      <c r="V67" s="568"/>
      <c r="W67" s="568"/>
      <c r="X67" s="568"/>
      <c r="Y67" s="568"/>
      <c r="Z67" s="568"/>
      <c r="AA67" s="568"/>
      <c r="AB67" s="568"/>
      <c r="AC67" s="568"/>
      <c r="AD67" s="568"/>
      <c r="AE67" s="568"/>
      <c r="AF67" s="568"/>
    </row>
    <row r="76" spans="1:32" ht="8.25" customHeight="1"/>
    <row r="78" spans="1:32" ht="9" customHeight="1">
      <c r="AE78" s="492"/>
    </row>
    <row r="79" spans="1:32" ht="8.25" customHeight="1">
      <c r="F79" s="1450"/>
      <c r="G79" s="1450"/>
      <c r="H79" s="1450"/>
      <c r="I79" s="1450"/>
      <c r="J79" s="1450"/>
      <c r="K79" s="1450"/>
      <c r="L79" s="1450"/>
      <c r="M79" s="1450"/>
      <c r="N79" s="1450"/>
      <c r="O79" s="1450"/>
      <c r="P79" s="1450"/>
      <c r="Q79" s="1450"/>
      <c r="R79" s="1450"/>
      <c r="S79" s="1450"/>
      <c r="T79" s="1450"/>
      <c r="U79" s="1450"/>
      <c r="V79" s="1450"/>
      <c r="W79" s="1450"/>
      <c r="X79" s="1450"/>
      <c r="Y79" s="1450"/>
      <c r="Z79" s="1450"/>
      <c r="AA79" s="1450"/>
      <c r="AB79" s="1450"/>
      <c r="AC79" s="1450"/>
      <c r="AD79" s="1450"/>
      <c r="AE79" s="1450"/>
    </row>
    <row r="80" spans="1:32" ht="9.75" customHeight="1"/>
  </sheetData>
  <mergeCells count="13">
    <mergeCell ref="F79:AE79"/>
    <mergeCell ref="C19:D19"/>
    <mergeCell ref="C52:D52"/>
    <mergeCell ref="C62:AD62"/>
    <mergeCell ref="C64:AD64"/>
    <mergeCell ref="T65:U65"/>
    <mergeCell ref="X65:Y65"/>
    <mergeCell ref="C17:D18"/>
    <mergeCell ref="C1:L1"/>
    <mergeCell ref="C5:D6"/>
    <mergeCell ref="F6:R6"/>
    <mergeCell ref="T6:AD6"/>
    <mergeCell ref="C9:D9"/>
  </mergeCells>
  <printOptions horizontalCentered="1"/>
  <pageMargins left="0.15748031496062992" right="0.15748031496062992" top="0.19685039370078741" bottom="0.19685039370078741" header="0"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6populacao3</vt:lpstr>
      <vt:lpstr>7empregoINE3</vt:lpstr>
      <vt:lpstr>8desemprego_INE3</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'21destaque'!Área_de_Impressão</vt:lpstr>
      <vt:lpstr>'22conceito'!Área_de_Impressão</vt:lpstr>
      <vt:lpstr>'23conceito'!Área_de_Impressão</vt:lpstr>
      <vt:lpstr>'6populacao3'!Área_de_Impressão</vt:lpstr>
      <vt:lpstr>'7empregoINE3'!Área_de_Impressão</vt:lpstr>
      <vt:lpstr>'8desemprego_INE3'!Área_de_Impressão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teresa.feliciano</dc:creator>
  <cp:lastModifiedBy>cristina.mata</cp:lastModifiedBy>
  <cp:lastPrinted>2012-07-31T11:40:34Z</cp:lastPrinted>
  <dcterms:created xsi:type="dcterms:W3CDTF">2004-03-02T09:49:36Z</dcterms:created>
  <dcterms:modified xsi:type="dcterms:W3CDTF">2012-08-03T13:41:08Z</dcterms:modified>
</cp:coreProperties>
</file>